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2.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21.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worksheets/sheet1.xml" ContentType="application/vnd.openxmlformats-officedocument.spreadsheetml.workshee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7.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Innere norman\"/>
    </mc:Choice>
  </mc:AlternateContent>
  <bookViews>
    <workbookView xWindow="0" yWindow="0" windowWidth="19440" windowHeight="8820" tabRatio="821"/>
  </bookViews>
  <sheets>
    <sheet name="vorschau" sheetId="1" r:id="rId1"/>
    <sheet name="Entero" sheetId="26" r:id="rId2"/>
    <sheet name="Pseud" sheetId="27" r:id="rId3"/>
    <sheet name="Acinetob" sheetId="28" r:id="rId4"/>
    <sheet name="Stemal" sheetId="25" r:id="rId5"/>
    <sheet name="S.aureus" sheetId="29" r:id="rId6"/>
    <sheet name="CNS" sheetId="30" r:id="rId7"/>
    <sheet name="EK" sheetId="31" r:id="rId8"/>
    <sheet name="HSC" sheetId="16" r:id="rId9"/>
    <sheet name="Haemo" sheetId="22" r:id="rId10"/>
    <sheet name="Cdiff" sheetId="20" r:id="rId11"/>
    <sheet name="Candida" sheetId="13" r:id="rId12"/>
  </sheets>
  <calcPr calcId="162913"/>
</workbook>
</file>

<file path=xl/calcChain.xml><?xml version="1.0" encoding="utf-8"?>
<calcChain xmlns="http://schemas.openxmlformats.org/spreadsheetml/2006/main">
  <c r="AA52" i="22" l="1"/>
  <c r="Z52" i="22"/>
  <c r="AH42" i="22" s="1"/>
  <c r="Y52" i="22"/>
  <c r="X52" i="22"/>
  <c r="W52" i="22"/>
  <c r="AA51" i="22"/>
  <c r="Z51" i="22"/>
  <c r="Y51" i="22"/>
  <c r="X51" i="22"/>
  <c r="W51" i="22"/>
  <c r="AA50" i="22"/>
  <c r="Z50" i="22"/>
  <c r="Y50" i="22"/>
  <c r="X50" i="22"/>
  <c r="W50" i="22"/>
  <c r="AA49" i="22"/>
  <c r="Z49" i="22"/>
  <c r="Y49" i="22"/>
  <c r="X49" i="22"/>
  <c r="W49" i="22"/>
  <c r="AA48" i="22"/>
  <c r="Z48" i="22"/>
  <c r="AH48" i="22" s="1"/>
  <c r="Y48" i="22"/>
  <c r="X48" i="22"/>
  <c r="W48" i="22"/>
  <c r="AA47" i="22"/>
  <c r="Z47" i="22"/>
  <c r="Y47" i="22"/>
  <c r="X47" i="22"/>
  <c r="W47" i="22"/>
  <c r="AA46" i="22"/>
  <c r="AI46" i="22" s="1"/>
  <c r="Z46" i="22"/>
  <c r="AH46" i="22" s="1"/>
  <c r="Y46" i="22"/>
  <c r="X46" i="22"/>
  <c r="W46" i="22"/>
  <c r="AA45" i="22"/>
  <c r="Z45" i="22"/>
  <c r="Y45" i="22"/>
  <c r="X45" i="22"/>
  <c r="W45" i="22"/>
  <c r="AA44" i="22"/>
  <c r="AI44" i="22" s="1"/>
  <c r="Z44" i="22"/>
  <c r="Y44" i="22"/>
  <c r="X44" i="22"/>
  <c r="W44" i="22"/>
  <c r="AA43" i="22"/>
  <c r="Z43" i="22"/>
  <c r="Y43" i="22"/>
  <c r="X43" i="22"/>
  <c r="W43" i="22"/>
  <c r="AA42" i="22"/>
  <c r="AI42" i="22" s="1"/>
  <c r="Z42" i="22"/>
  <c r="Y42" i="22"/>
  <c r="X42" i="22"/>
  <c r="W42" i="22"/>
  <c r="AA41" i="22"/>
  <c r="AI41" i="22" s="1"/>
  <c r="Z41" i="22"/>
  <c r="Y41" i="22"/>
  <c r="X41" i="22"/>
  <c r="W41" i="22"/>
  <c r="AT40" i="22"/>
  <c r="AA40" i="22"/>
  <c r="AI40" i="22" s="1"/>
  <c r="Z40" i="22"/>
  <c r="Y40" i="22"/>
  <c r="X40" i="22"/>
  <c r="W40" i="22"/>
  <c r="AA39" i="22"/>
  <c r="AI39" i="22" s="1"/>
  <c r="Z39" i="22"/>
  <c r="AH39" i="22" s="1"/>
  <c r="Y39" i="22"/>
  <c r="X39" i="22"/>
  <c r="W39" i="22"/>
  <c r="AA38" i="22"/>
  <c r="AI38" i="22" s="1"/>
  <c r="Z38" i="22"/>
  <c r="AH38" i="22" s="1"/>
  <c r="Y38" i="22"/>
  <c r="X38" i="22"/>
  <c r="W38" i="22"/>
  <c r="AA37" i="22"/>
  <c r="Z37" i="22"/>
  <c r="Y37" i="22"/>
  <c r="X37" i="22"/>
  <c r="W37" i="22"/>
  <c r="AZ36" i="22"/>
  <c r="AY36" i="22"/>
  <c r="AX36" i="22"/>
  <c r="AW36" i="22"/>
  <c r="AV36" i="22"/>
  <c r="AA36" i="22"/>
  <c r="AI36" i="22" s="1"/>
  <c r="Z36" i="22"/>
  <c r="Y36" i="22"/>
  <c r="X36" i="22"/>
  <c r="W36" i="22"/>
  <c r="AM35" i="22"/>
  <c r="AI35" i="22"/>
  <c r="AE35" i="22"/>
  <c r="AA35" i="22"/>
  <c r="AQ35" i="22" s="1"/>
  <c r="Z35" i="22"/>
  <c r="AH35" i="22" s="1"/>
  <c r="Y35" i="22"/>
  <c r="AG35" i="22" s="1"/>
  <c r="X35" i="22"/>
  <c r="AF35" i="22" s="1"/>
  <c r="W35" i="22"/>
  <c r="AM34" i="22"/>
  <c r="AD34" i="22"/>
  <c r="W34" i="22"/>
  <c r="AG47" i="22" l="1"/>
  <c r="AF40" i="22"/>
  <c r="AE46" i="22"/>
  <c r="AI43" i="22"/>
  <c r="AQ45" i="22" s="1"/>
  <c r="AE45" i="22"/>
  <c r="AF46" i="22"/>
  <c r="AG48" i="22"/>
  <c r="AG42" i="22"/>
  <c r="AG36" i="22"/>
  <c r="AO36" i="22" s="1"/>
  <c r="AH37" i="22"/>
  <c r="AP37" i="22" s="1"/>
  <c r="AG46" i="22"/>
  <c r="AG50" i="22"/>
  <c r="AH51" i="22"/>
  <c r="AH36" i="22"/>
  <c r="AP36" i="22" s="1"/>
  <c r="AI37" i="22"/>
  <c r="AQ39" i="22" s="1"/>
  <c r="AH50" i="22"/>
  <c r="AI51" i="22"/>
  <c r="AG40" i="22"/>
  <c r="AG44" i="22"/>
  <c r="AH45" i="22"/>
  <c r="AI48" i="22"/>
  <c r="AH49" i="22"/>
  <c r="AI50" i="22"/>
  <c r="AE40" i="22"/>
  <c r="AH40" i="22"/>
  <c r="AH44" i="22"/>
  <c r="AI45" i="22"/>
  <c r="AI47" i="22"/>
  <c r="AI49" i="22"/>
  <c r="AI52" i="22" s="1"/>
  <c r="AE51" i="22"/>
  <c r="AF49" i="22"/>
  <c r="AE41" i="22"/>
  <c r="AE47" i="22"/>
  <c r="AN35" i="22"/>
  <c r="AE37" i="22"/>
  <c r="AE38" i="22"/>
  <c r="AE42" i="22"/>
  <c r="AE48" i="22"/>
  <c r="AO35" i="22"/>
  <c r="AF36" i="22"/>
  <c r="AQ36" i="22"/>
  <c r="AF42" i="22"/>
  <c r="AE43" i="22"/>
  <c r="AF48" i="22"/>
  <c r="AE49" i="22"/>
  <c r="AH43" i="22"/>
  <c r="AP51" i="22" s="1"/>
  <c r="AE36" i="22"/>
  <c r="AM49" i="22" s="1"/>
  <c r="AF38" i="22"/>
  <c r="AE39" i="22"/>
  <c r="AE44" i="22"/>
  <c r="AE50" i="22"/>
  <c r="AG38" i="22"/>
  <c r="AO39" i="22" s="1"/>
  <c r="AX37" i="22" s="1"/>
  <c r="AF44" i="22"/>
  <c r="AH47" i="22"/>
  <c r="AF50" i="22"/>
  <c r="AQ38" i="22"/>
  <c r="AZ37" i="22" s="1"/>
  <c r="AQ48" i="22"/>
  <c r="AM46" i="22"/>
  <c r="AF37" i="22"/>
  <c r="AF39" i="22"/>
  <c r="AF45" i="22"/>
  <c r="AF47" i="22"/>
  <c r="AF51" i="22"/>
  <c r="AG37" i="22"/>
  <c r="AG49" i="22"/>
  <c r="AG51" i="22"/>
  <c r="AP35" i="22"/>
  <c r="AH41" i="22"/>
  <c r="AF41" i="22"/>
  <c r="AF43" i="22"/>
  <c r="AG39" i="22"/>
  <c r="AG41" i="22"/>
  <c r="AG43" i="22"/>
  <c r="AG45" i="22"/>
  <c r="AT80" i="30"/>
  <c r="DU64" i="30" s="1"/>
  <c r="AS80" i="30"/>
  <c r="AR80" i="30"/>
  <c r="DS64" i="30" s="1"/>
  <c r="AQ80" i="30"/>
  <c r="DR64" i="30" s="1"/>
  <c r="AP80" i="30"/>
  <c r="DQ64" i="30" s="1"/>
  <c r="AO80" i="30"/>
  <c r="AN80" i="30"/>
  <c r="DO64" i="30" s="1"/>
  <c r="AM80" i="30"/>
  <c r="DN64" i="30" s="1"/>
  <c r="AL80" i="30"/>
  <c r="AK80" i="30"/>
  <c r="AJ80" i="30"/>
  <c r="DK64" i="30" s="1"/>
  <c r="AI80" i="30"/>
  <c r="AH80" i="30"/>
  <c r="DI64" i="30" s="1"/>
  <c r="AG80" i="30"/>
  <c r="DH64" i="30" s="1"/>
  <c r="AF80" i="30"/>
  <c r="DG64" i="30" s="1"/>
  <c r="AE80" i="30"/>
  <c r="AD80" i="30"/>
  <c r="DE64" i="30" s="1"/>
  <c r="AC80" i="30"/>
  <c r="AB80" i="30"/>
  <c r="DC64" i="30" s="1"/>
  <c r="AA80" i="30"/>
  <c r="DB64" i="30" s="1"/>
  <c r="Z80" i="30"/>
  <c r="DA64" i="30" s="1"/>
  <c r="Y80" i="30"/>
  <c r="X80" i="30"/>
  <c r="CY64" i="30" s="1"/>
  <c r="W80" i="30"/>
  <c r="AT79" i="30"/>
  <c r="BT79" i="30" s="1"/>
  <c r="AS79" i="30"/>
  <c r="BS79" i="30" s="1"/>
  <c r="AR79" i="30"/>
  <c r="AQ79" i="30"/>
  <c r="AP79" i="30"/>
  <c r="AO79" i="30"/>
  <c r="BO79" i="30" s="1"/>
  <c r="AN79" i="30"/>
  <c r="BN79" i="30" s="1"/>
  <c r="AM79" i="30"/>
  <c r="BM79" i="30" s="1"/>
  <c r="AL79" i="30"/>
  <c r="AK79" i="30"/>
  <c r="BK79" i="30" s="1"/>
  <c r="AJ79" i="30"/>
  <c r="AI79" i="30"/>
  <c r="BI79" i="30" s="1"/>
  <c r="AH79" i="30"/>
  <c r="BH79" i="30" s="1"/>
  <c r="AG79" i="30"/>
  <c r="BG79" i="30" s="1"/>
  <c r="AF79" i="30"/>
  <c r="AE79" i="30"/>
  <c r="AD79" i="30"/>
  <c r="AC79" i="30"/>
  <c r="BC79" i="30" s="1"/>
  <c r="AB79" i="30"/>
  <c r="BB79" i="30" s="1"/>
  <c r="AA79" i="30"/>
  <c r="BA79" i="30" s="1"/>
  <c r="Z79" i="30"/>
  <c r="Y79" i="30"/>
  <c r="X79" i="30"/>
  <c r="W79" i="30"/>
  <c r="AW79" i="30" s="1"/>
  <c r="AT78" i="30"/>
  <c r="BT78" i="30" s="1"/>
  <c r="AS78" i="30"/>
  <c r="AR78" i="30"/>
  <c r="AQ78" i="30"/>
  <c r="AP78" i="30"/>
  <c r="AO78" i="30"/>
  <c r="BO78" i="30" s="1"/>
  <c r="AN78" i="30"/>
  <c r="BN78" i="30" s="1"/>
  <c r="AM78" i="30"/>
  <c r="AL78" i="30"/>
  <c r="AK78" i="30"/>
  <c r="AJ78" i="30"/>
  <c r="AI78" i="30"/>
  <c r="BI78" i="30" s="1"/>
  <c r="AH78" i="30"/>
  <c r="BH78" i="30" s="1"/>
  <c r="AG78" i="30"/>
  <c r="AF78" i="30"/>
  <c r="AE78" i="30"/>
  <c r="AD78" i="30"/>
  <c r="AC78" i="30"/>
  <c r="BC78" i="30" s="1"/>
  <c r="AB78" i="30"/>
  <c r="BB78" i="30" s="1"/>
  <c r="AA78" i="30"/>
  <c r="BA78" i="30" s="1"/>
  <c r="Z78" i="30"/>
  <c r="Y78" i="30"/>
  <c r="X78" i="30"/>
  <c r="W78" i="30"/>
  <c r="AW78" i="30" s="1"/>
  <c r="AT77" i="30"/>
  <c r="BT77" i="30" s="1"/>
  <c r="AS77" i="30"/>
  <c r="AR77" i="30"/>
  <c r="AQ77" i="30"/>
  <c r="AP77" i="30"/>
  <c r="AO77" i="30"/>
  <c r="BO77" i="30" s="1"/>
  <c r="AN77" i="30"/>
  <c r="AM77" i="30"/>
  <c r="AL77" i="30"/>
  <c r="AK77" i="30"/>
  <c r="AJ77" i="30"/>
  <c r="AI77" i="30"/>
  <c r="BI77" i="30" s="1"/>
  <c r="AH77" i="30"/>
  <c r="AG77" i="30"/>
  <c r="AF77" i="30"/>
  <c r="AE77" i="30"/>
  <c r="AD77" i="30"/>
  <c r="AC77" i="30"/>
  <c r="BC77" i="30" s="1"/>
  <c r="AB77" i="30"/>
  <c r="AA77" i="30"/>
  <c r="Z77" i="30"/>
  <c r="Y77" i="30"/>
  <c r="X77" i="30"/>
  <c r="W77" i="30"/>
  <c r="AW77" i="30" s="1"/>
  <c r="AT76" i="30"/>
  <c r="AS76" i="30"/>
  <c r="AR76" i="30"/>
  <c r="AQ76" i="30"/>
  <c r="AP76" i="30"/>
  <c r="AO76" i="30"/>
  <c r="AN76" i="30"/>
  <c r="AM76" i="30"/>
  <c r="AL76" i="30"/>
  <c r="AK76" i="30"/>
  <c r="AJ76" i="30"/>
  <c r="AI76" i="30"/>
  <c r="BI76" i="30" s="1"/>
  <c r="AH76" i="30"/>
  <c r="AG76" i="30"/>
  <c r="AF76" i="30"/>
  <c r="AE76" i="30"/>
  <c r="AD76" i="30"/>
  <c r="AC76" i="30"/>
  <c r="AB76" i="30"/>
  <c r="AA76" i="30"/>
  <c r="Z76" i="30"/>
  <c r="Y76" i="30"/>
  <c r="X76" i="30"/>
  <c r="W76" i="30"/>
  <c r="AT75" i="30"/>
  <c r="AS75" i="30"/>
  <c r="AR75" i="30"/>
  <c r="AQ75" i="30"/>
  <c r="AP75" i="30"/>
  <c r="AO75" i="30"/>
  <c r="BO75" i="30" s="1"/>
  <c r="AN75" i="30"/>
  <c r="AM75" i="30"/>
  <c r="AL75" i="30"/>
  <c r="AK75" i="30"/>
  <c r="BK75" i="30" s="1"/>
  <c r="AJ75" i="30"/>
  <c r="AI75" i="30"/>
  <c r="AH75" i="30"/>
  <c r="AG75" i="30"/>
  <c r="AF75" i="30"/>
  <c r="AE75" i="30"/>
  <c r="AD75" i="30"/>
  <c r="AC75" i="30"/>
  <c r="BC75" i="30" s="1"/>
  <c r="AB75" i="30"/>
  <c r="AA75" i="30"/>
  <c r="Z75" i="30"/>
  <c r="Y75" i="30"/>
  <c r="X75" i="30"/>
  <c r="W75" i="30"/>
  <c r="AT74" i="30"/>
  <c r="AS74" i="30"/>
  <c r="BS74" i="30" s="1"/>
  <c r="AR74" i="30"/>
  <c r="AQ74" i="30"/>
  <c r="BQ74" i="30" s="1"/>
  <c r="AP74" i="30"/>
  <c r="AO74" i="30"/>
  <c r="BO74" i="30" s="1"/>
  <c r="AN74" i="30"/>
  <c r="AM74" i="30"/>
  <c r="BM74" i="30" s="1"/>
  <c r="AL74" i="30"/>
  <c r="AK74" i="30"/>
  <c r="AJ74" i="30"/>
  <c r="AI74" i="30"/>
  <c r="BI74" i="30" s="1"/>
  <c r="AH74" i="30"/>
  <c r="AG74" i="30"/>
  <c r="BG74" i="30" s="1"/>
  <c r="AF74" i="30"/>
  <c r="AE74" i="30"/>
  <c r="BE74" i="30" s="1"/>
  <c r="AD74" i="30"/>
  <c r="AC74" i="30"/>
  <c r="BC74" i="30" s="1"/>
  <c r="AB74" i="30"/>
  <c r="AA74" i="30"/>
  <c r="BA74" i="30" s="1"/>
  <c r="Z74" i="30"/>
  <c r="Y74" i="30"/>
  <c r="X74" i="30"/>
  <c r="W74" i="30"/>
  <c r="AW74" i="30" s="1"/>
  <c r="AT73" i="30"/>
  <c r="AS73" i="30"/>
  <c r="AR73" i="30"/>
  <c r="AQ73" i="30"/>
  <c r="BQ73" i="30" s="1"/>
  <c r="AP73" i="30"/>
  <c r="AO73" i="30"/>
  <c r="BO73" i="30" s="1"/>
  <c r="AN73" i="30"/>
  <c r="AM73" i="30"/>
  <c r="AL73" i="30"/>
  <c r="AK73" i="30"/>
  <c r="BK73" i="30" s="1"/>
  <c r="AJ73" i="30"/>
  <c r="AI73" i="30"/>
  <c r="BI73" i="30" s="1"/>
  <c r="AH73" i="30"/>
  <c r="AG73" i="30"/>
  <c r="BG73" i="30" s="1"/>
  <c r="AF73" i="30"/>
  <c r="AE73" i="30"/>
  <c r="BE73" i="30" s="1"/>
  <c r="AD73" i="30"/>
  <c r="AC73" i="30"/>
  <c r="BC73" i="30" s="1"/>
  <c r="AB73" i="30"/>
  <c r="AA73" i="30"/>
  <c r="Z73" i="30"/>
  <c r="Y73" i="30"/>
  <c r="AY73" i="30" s="1"/>
  <c r="X73" i="30"/>
  <c r="W73" i="30"/>
  <c r="AW73" i="30" s="1"/>
  <c r="AT72" i="30"/>
  <c r="BT72" i="30" s="1"/>
  <c r="AS72" i="30"/>
  <c r="AR72" i="30"/>
  <c r="AQ72" i="30"/>
  <c r="AP72" i="30"/>
  <c r="AO72" i="30"/>
  <c r="BO72" i="30" s="1"/>
  <c r="AN72" i="30"/>
  <c r="BN72" i="30" s="1"/>
  <c r="AM72" i="30"/>
  <c r="AL72" i="30"/>
  <c r="AK72" i="30"/>
  <c r="BK72" i="30" s="1"/>
  <c r="AJ72" i="30"/>
  <c r="AI72" i="30"/>
  <c r="BI72" i="30" s="1"/>
  <c r="AH72" i="30"/>
  <c r="BH72" i="30" s="1"/>
  <c r="AG72" i="30"/>
  <c r="BG72" i="30" s="1"/>
  <c r="AF72" i="30"/>
  <c r="AE72" i="30"/>
  <c r="AD72" i="30"/>
  <c r="AC72" i="30"/>
  <c r="BC72" i="30" s="1"/>
  <c r="AB72" i="30"/>
  <c r="BB72" i="30" s="1"/>
  <c r="AA72" i="30"/>
  <c r="BA72" i="30" s="1"/>
  <c r="Z72" i="30"/>
  <c r="Y72" i="30"/>
  <c r="X72" i="30"/>
  <c r="W72" i="30"/>
  <c r="AW72" i="30" s="1"/>
  <c r="AT71" i="30"/>
  <c r="BT71" i="30" s="1"/>
  <c r="AS71" i="30"/>
  <c r="AR71" i="30"/>
  <c r="AQ71" i="30"/>
  <c r="AP71" i="30"/>
  <c r="AO71" i="30"/>
  <c r="BO71" i="30" s="1"/>
  <c r="AN71" i="30"/>
  <c r="AM71" i="30"/>
  <c r="AL71" i="30"/>
  <c r="AK71" i="30"/>
  <c r="AJ71" i="30"/>
  <c r="AI71" i="30"/>
  <c r="BI71" i="30" s="1"/>
  <c r="AH71" i="30"/>
  <c r="AG71" i="30"/>
  <c r="AF71" i="30"/>
  <c r="AE71" i="30"/>
  <c r="AD71" i="30"/>
  <c r="AC71" i="30"/>
  <c r="BC71" i="30" s="1"/>
  <c r="AB71" i="30"/>
  <c r="AA71" i="30"/>
  <c r="Z71" i="30"/>
  <c r="Y71" i="30"/>
  <c r="X71" i="30"/>
  <c r="W71" i="30"/>
  <c r="AW71" i="30" s="1"/>
  <c r="AT70" i="30"/>
  <c r="AS70" i="30"/>
  <c r="AR70" i="30"/>
  <c r="AQ70" i="30"/>
  <c r="BQ70" i="30" s="1"/>
  <c r="AP70" i="30"/>
  <c r="AO70" i="30"/>
  <c r="BO70" i="30" s="1"/>
  <c r="AN70" i="30"/>
  <c r="AM70" i="30"/>
  <c r="AL70" i="30"/>
  <c r="AK70" i="30"/>
  <c r="BK70" i="30" s="1"/>
  <c r="AJ70" i="30"/>
  <c r="AI70" i="30"/>
  <c r="BI70" i="30" s="1"/>
  <c r="AH70" i="30"/>
  <c r="AG70" i="30"/>
  <c r="AF70" i="30"/>
  <c r="AE70" i="30"/>
  <c r="BE70" i="30" s="1"/>
  <c r="AD70" i="30"/>
  <c r="AC70" i="30"/>
  <c r="BC70" i="30" s="1"/>
  <c r="AB70" i="30"/>
  <c r="AA70" i="30"/>
  <c r="Z70" i="30"/>
  <c r="Y70" i="30"/>
  <c r="AY70" i="30" s="1"/>
  <c r="X70" i="30"/>
  <c r="W70" i="30"/>
  <c r="CY69" i="30"/>
  <c r="AT69" i="30"/>
  <c r="AS69" i="30"/>
  <c r="AR69" i="30"/>
  <c r="AQ69" i="30"/>
  <c r="AP69" i="30"/>
  <c r="AO69" i="30"/>
  <c r="AN69" i="30"/>
  <c r="AM69" i="30"/>
  <c r="AL69" i="30"/>
  <c r="AK69" i="30"/>
  <c r="AJ69" i="30"/>
  <c r="AI69" i="30"/>
  <c r="AH69" i="30"/>
  <c r="AG69" i="30"/>
  <c r="AF69" i="30"/>
  <c r="AE69" i="30"/>
  <c r="AD69" i="30"/>
  <c r="AC69" i="30"/>
  <c r="AB69" i="30"/>
  <c r="AA69" i="30"/>
  <c r="Z69" i="30"/>
  <c r="Y69" i="30"/>
  <c r="X69" i="30"/>
  <c r="W69" i="30"/>
  <c r="AT68" i="30"/>
  <c r="AS68" i="30"/>
  <c r="AR68" i="30"/>
  <c r="AQ68" i="30"/>
  <c r="AP68" i="30"/>
  <c r="AO68" i="30"/>
  <c r="AN68" i="30"/>
  <c r="AM68" i="30"/>
  <c r="AL68" i="30"/>
  <c r="AK68" i="30"/>
  <c r="AJ68" i="30"/>
  <c r="AI68" i="30"/>
  <c r="AH68" i="30"/>
  <c r="AG68" i="30"/>
  <c r="AF68" i="30"/>
  <c r="AE68" i="30"/>
  <c r="AD68" i="30"/>
  <c r="AC68" i="30"/>
  <c r="AB68" i="30"/>
  <c r="AA68" i="30"/>
  <c r="Z68" i="30"/>
  <c r="Y68" i="30"/>
  <c r="X68" i="30"/>
  <c r="W68" i="30"/>
  <c r="AT67" i="30"/>
  <c r="AS67" i="30"/>
  <c r="AR67" i="30"/>
  <c r="AQ67" i="30"/>
  <c r="AP67" i="30"/>
  <c r="AO67" i="30"/>
  <c r="AN67" i="30"/>
  <c r="AM67" i="30"/>
  <c r="AL67" i="30"/>
  <c r="AK67" i="30"/>
  <c r="AJ67" i="30"/>
  <c r="AI67" i="30"/>
  <c r="AH67" i="30"/>
  <c r="AG67" i="30"/>
  <c r="AF67" i="30"/>
  <c r="AE67" i="30"/>
  <c r="AD67" i="30"/>
  <c r="AC67" i="30"/>
  <c r="AB67" i="30"/>
  <c r="AA67" i="30"/>
  <c r="Z67" i="30"/>
  <c r="Y67" i="30"/>
  <c r="X67" i="30"/>
  <c r="W67" i="30"/>
  <c r="AT66" i="30"/>
  <c r="AS66" i="30"/>
  <c r="AR66" i="30"/>
  <c r="AQ66" i="30"/>
  <c r="BQ66" i="30" s="1"/>
  <c r="AP66" i="30"/>
  <c r="AO66" i="30"/>
  <c r="BO66" i="30" s="1"/>
  <c r="AN66" i="30"/>
  <c r="AM66" i="30"/>
  <c r="AL66" i="30"/>
  <c r="AK66" i="30"/>
  <c r="BK66" i="30" s="1"/>
  <c r="AJ66" i="30"/>
  <c r="AI66" i="30"/>
  <c r="BI66" i="30" s="1"/>
  <c r="AH66" i="30"/>
  <c r="AG66" i="30"/>
  <c r="AF66" i="30"/>
  <c r="AE66" i="30"/>
  <c r="BE66" i="30" s="1"/>
  <c r="AD66" i="30"/>
  <c r="AC66" i="30"/>
  <c r="BC66" i="30" s="1"/>
  <c r="AB66" i="30"/>
  <c r="AA66" i="30"/>
  <c r="Z66" i="30"/>
  <c r="Y66" i="30"/>
  <c r="AY66" i="30" s="1"/>
  <c r="X66" i="30"/>
  <c r="W66" i="30"/>
  <c r="AW66" i="30" s="1"/>
  <c r="AT65" i="30"/>
  <c r="AS65" i="30"/>
  <c r="AR65" i="30"/>
  <c r="AQ65" i="30"/>
  <c r="AP65" i="30"/>
  <c r="AO65" i="30"/>
  <c r="BO65" i="30" s="1"/>
  <c r="AN65" i="30"/>
  <c r="AM65" i="30"/>
  <c r="AL65" i="30"/>
  <c r="AK65" i="30"/>
  <c r="AJ65" i="30"/>
  <c r="AI65" i="30"/>
  <c r="BI65" i="30" s="1"/>
  <c r="AH65" i="30"/>
  <c r="AG65" i="30"/>
  <c r="AF65" i="30"/>
  <c r="AE65" i="30"/>
  <c r="AD65" i="30"/>
  <c r="AC65" i="30"/>
  <c r="BC65" i="30" s="1"/>
  <c r="AB65" i="30"/>
  <c r="AA65" i="30"/>
  <c r="Z65" i="30"/>
  <c r="Y65" i="30"/>
  <c r="X65" i="30"/>
  <c r="W65" i="30"/>
  <c r="AW65" i="30" s="1"/>
  <c r="DP64" i="30"/>
  <c r="DM64" i="30"/>
  <c r="DL64" i="30"/>
  <c r="DJ64" i="30"/>
  <c r="DF64" i="30"/>
  <c r="DD64" i="30"/>
  <c r="CZ64" i="30"/>
  <c r="CX64" i="30"/>
  <c r="AT64" i="30"/>
  <c r="AS64" i="30"/>
  <c r="AR64" i="30"/>
  <c r="AQ64" i="30"/>
  <c r="BQ64" i="30" s="1"/>
  <c r="AP64" i="30"/>
  <c r="AO64" i="30"/>
  <c r="BO64" i="30" s="1"/>
  <c r="AN64" i="30"/>
  <c r="AM64" i="30"/>
  <c r="AL64" i="30"/>
  <c r="AK64" i="30"/>
  <c r="BK64" i="30" s="1"/>
  <c r="AJ64" i="30"/>
  <c r="AI64" i="30"/>
  <c r="BI64" i="30" s="1"/>
  <c r="AH64" i="30"/>
  <c r="AG64" i="30"/>
  <c r="AF64" i="30"/>
  <c r="AE64" i="30"/>
  <c r="BE64" i="30" s="1"/>
  <c r="AD64" i="30"/>
  <c r="AC64" i="30"/>
  <c r="BC64" i="30" s="1"/>
  <c r="AB64" i="30"/>
  <c r="AA64" i="30"/>
  <c r="Z64" i="30"/>
  <c r="Y64" i="30"/>
  <c r="AY64" i="30" s="1"/>
  <c r="X64" i="30"/>
  <c r="W64" i="30"/>
  <c r="AW64" i="30" s="1"/>
  <c r="CS63" i="30"/>
  <c r="BS63" i="30"/>
  <c r="AR63" i="30"/>
  <c r="CR63" i="30" s="1"/>
  <c r="AQ63" i="30"/>
  <c r="BQ63" i="30" s="1"/>
  <c r="AP63" i="30"/>
  <c r="BP63" i="30" s="1"/>
  <c r="AO63" i="30"/>
  <c r="CO63" i="30" s="1"/>
  <c r="AN63" i="30"/>
  <c r="BN63" i="30" s="1"/>
  <c r="AM63" i="30"/>
  <c r="CM63" i="30" s="1"/>
  <c r="AL63" i="30"/>
  <c r="CL63" i="30" s="1"/>
  <c r="AK63" i="30"/>
  <c r="BK63" i="30" s="1"/>
  <c r="AJ63" i="30"/>
  <c r="BJ63" i="30" s="1"/>
  <c r="AI63" i="30"/>
  <c r="CI63" i="30" s="1"/>
  <c r="AH63" i="30"/>
  <c r="BH63" i="30" s="1"/>
  <c r="AG63" i="30"/>
  <c r="CG63" i="30" s="1"/>
  <c r="AF63" i="30"/>
  <c r="CF63" i="30" s="1"/>
  <c r="AE63" i="30"/>
  <c r="BE63" i="30" s="1"/>
  <c r="AD63" i="30"/>
  <c r="BD63" i="30" s="1"/>
  <c r="AC63" i="30"/>
  <c r="CC63" i="30" s="1"/>
  <c r="AB63" i="30"/>
  <c r="BB63" i="30" s="1"/>
  <c r="AA63" i="30"/>
  <c r="CA63" i="30" s="1"/>
  <c r="Z63" i="30"/>
  <c r="BZ63" i="30" s="1"/>
  <c r="Y63" i="30"/>
  <c r="BY63" i="30" s="1"/>
  <c r="X63" i="30"/>
  <c r="BX63" i="30" s="1"/>
  <c r="W63" i="30"/>
  <c r="BW63" i="30" s="1"/>
  <c r="BV62" i="30"/>
  <c r="AV62" i="30"/>
  <c r="V62" i="30"/>
  <c r="AT19" i="30"/>
  <c r="DU3" i="30" s="1"/>
  <c r="AS19" i="30"/>
  <c r="AR19" i="30"/>
  <c r="AQ19" i="30"/>
  <c r="DR3" i="30" s="1"/>
  <c r="AP19" i="30"/>
  <c r="DQ3" i="30" s="1"/>
  <c r="AO19" i="30"/>
  <c r="DP3" i="30" s="1"/>
  <c r="AN19" i="30"/>
  <c r="DO3" i="30" s="1"/>
  <c r="AM19" i="30"/>
  <c r="DN3" i="30" s="1"/>
  <c r="AL19" i="30"/>
  <c r="AK19" i="30"/>
  <c r="DL3" i="30" s="1"/>
  <c r="AJ19" i="30"/>
  <c r="DK3" i="30" s="1"/>
  <c r="AI19" i="30"/>
  <c r="DJ3" i="30" s="1"/>
  <c r="AH19" i="30"/>
  <c r="DI3" i="30" s="1"/>
  <c r="AG19" i="30"/>
  <c r="DH3" i="30" s="1"/>
  <c r="AF19" i="30"/>
  <c r="DG3" i="30" s="1"/>
  <c r="AE19" i="30"/>
  <c r="DF3" i="30" s="1"/>
  <c r="AD19" i="30"/>
  <c r="DE3" i="30" s="1"/>
  <c r="AC19" i="30"/>
  <c r="DD3" i="30" s="1"/>
  <c r="AB19" i="30"/>
  <c r="DC3" i="30" s="1"/>
  <c r="AA19" i="30"/>
  <c r="Z19" i="30"/>
  <c r="DA3" i="30" s="1"/>
  <c r="Y19" i="30"/>
  <c r="CZ3" i="30" s="1"/>
  <c r="X19" i="30"/>
  <c r="W19" i="30"/>
  <c r="CX3" i="30" s="1"/>
  <c r="AT18" i="30"/>
  <c r="AS18" i="30"/>
  <c r="AR18" i="30"/>
  <c r="AQ18" i="30"/>
  <c r="BQ18" i="30" s="1"/>
  <c r="AP18" i="30"/>
  <c r="BP18" i="30" s="1"/>
  <c r="AO18" i="30"/>
  <c r="AN18" i="30"/>
  <c r="AM18" i="30"/>
  <c r="AL18" i="30"/>
  <c r="AK18" i="30"/>
  <c r="AJ18" i="30"/>
  <c r="BJ18" i="30" s="1"/>
  <c r="AI18" i="30"/>
  <c r="AH18" i="30"/>
  <c r="AG18" i="30"/>
  <c r="AF18" i="30"/>
  <c r="AE18" i="30"/>
  <c r="BE18" i="30" s="1"/>
  <c r="AD18" i="30"/>
  <c r="BD18" i="30" s="1"/>
  <c r="AC18" i="30"/>
  <c r="AB18" i="30"/>
  <c r="AA18" i="30"/>
  <c r="Z18" i="30"/>
  <c r="Y18" i="30"/>
  <c r="X18" i="30"/>
  <c r="AX18" i="30" s="1"/>
  <c r="W18" i="30"/>
  <c r="AT17" i="30"/>
  <c r="AS17" i="30"/>
  <c r="AR17" i="30"/>
  <c r="AQ17" i="30"/>
  <c r="AP17" i="30"/>
  <c r="BP17" i="30" s="1"/>
  <c r="AO17" i="30"/>
  <c r="AN17" i="30"/>
  <c r="AM17" i="30"/>
  <c r="AL17" i="30"/>
  <c r="AK17" i="30"/>
  <c r="AJ17" i="30"/>
  <c r="BJ17" i="30" s="1"/>
  <c r="AI17" i="30"/>
  <c r="AH17" i="30"/>
  <c r="AG17" i="30"/>
  <c r="AF17" i="30"/>
  <c r="AE17" i="30"/>
  <c r="AD17" i="30"/>
  <c r="BD17" i="30" s="1"/>
  <c r="AC17" i="30"/>
  <c r="AB17" i="30"/>
  <c r="AA17" i="30"/>
  <c r="Z17" i="30"/>
  <c r="Y17" i="30"/>
  <c r="AY17" i="30" s="1"/>
  <c r="X17" i="30"/>
  <c r="AX17" i="30" s="1"/>
  <c r="W17" i="30"/>
  <c r="AT16" i="30"/>
  <c r="AS16" i="30"/>
  <c r="AR16" i="30"/>
  <c r="BR16" i="30" s="1"/>
  <c r="AQ16" i="30"/>
  <c r="AP16" i="30"/>
  <c r="AO16" i="30"/>
  <c r="AN16" i="30"/>
  <c r="AM16" i="30"/>
  <c r="AL16" i="30"/>
  <c r="BL16" i="30" s="1"/>
  <c r="AK16" i="30"/>
  <c r="BK16" i="30" s="1"/>
  <c r="AJ16" i="30"/>
  <c r="AI16" i="30"/>
  <c r="AH16" i="30"/>
  <c r="AG16" i="30"/>
  <c r="AF16" i="30"/>
  <c r="BF16" i="30" s="1"/>
  <c r="AE16" i="30"/>
  <c r="BE16" i="30" s="1"/>
  <c r="AD16" i="30"/>
  <c r="AC16" i="30"/>
  <c r="AB16" i="30"/>
  <c r="AA16" i="30"/>
  <c r="Z16" i="30"/>
  <c r="AZ16" i="30" s="1"/>
  <c r="Y16" i="30"/>
  <c r="X16" i="30"/>
  <c r="W16" i="30"/>
  <c r="AT15" i="30"/>
  <c r="AS15" i="30"/>
  <c r="AR15" i="30"/>
  <c r="BR15" i="30" s="1"/>
  <c r="AQ15" i="30"/>
  <c r="BQ15" i="30" s="1"/>
  <c r="AP15" i="30"/>
  <c r="AO15" i="30"/>
  <c r="AN15" i="30"/>
  <c r="AM15" i="30"/>
  <c r="AL15" i="30"/>
  <c r="BL15" i="30" s="1"/>
  <c r="AK15" i="30"/>
  <c r="BK15" i="30" s="1"/>
  <c r="AJ15" i="30"/>
  <c r="AI15" i="30"/>
  <c r="AH15" i="30"/>
  <c r="AG15" i="30"/>
  <c r="AF15" i="30"/>
  <c r="BF15" i="30" s="1"/>
  <c r="AE15" i="30"/>
  <c r="BE15" i="30" s="1"/>
  <c r="AD15" i="30"/>
  <c r="AC15" i="30"/>
  <c r="AB15" i="30"/>
  <c r="AA15" i="30"/>
  <c r="Z15" i="30"/>
  <c r="AZ15" i="30" s="1"/>
  <c r="Y15" i="30"/>
  <c r="X15" i="30"/>
  <c r="W15" i="30"/>
  <c r="AT14" i="30"/>
  <c r="BT14" i="30" s="1"/>
  <c r="AS14" i="30"/>
  <c r="BS14" i="30" s="1"/>
  <c r="AR14" i="30"/>
  <c r="BR14" i="30" s="1"/>
  <c r="AQ14" i="30"/>
  <c r="AP14" i="30"/>
  <c r="BP14" i="30" s="1"/>
  <c r="AO14" i="30"/>
  <c r="AN14" i="30"/>
  <c r="BN14" i="30" s="1"/>
  <c r="AM14" i="30"/>
  <c r="BM14" i="30" s="1"/>
  <c r="AL14" i="30"/>
  <c r="BL14" i="30" s="1"/>
  <c r="AK14" i="30"/>
  <c r="AJ14" i="30"/>
  <c r="BJ14" i="30" s="1"/>
  <c r="AI14" i="30"/>
  <c r="AH14" i="30"/>
  <c r="AG14" i="30"/>
  <c r="BG14" i="30" s="1"/>
  <c r="AF14" i="30"/>
  <c r="BF14" i="30" s="1"/>
  <c r="AE14" i="30"/>
  <c r="AD14" i="30"/>
  <c r="BD14" i="30" s="1"/>
  <c r="AC14" i="30"/>
  <c r="AB14" i="30"/>
  <c r="AA14" i="30"/>
  <c r="BA14" i="30" s="1"/>
  <c r="Z14" i="30"/>
  <c r="AZ14" i="30" s="1"/>
  <c r="Y14" i="30"/>
  <c r="X14" i="30"/>
  <c r="AX14" i="30" s="1"/>
  <c r="W14" i="30"/>
  <c r="AT13" i="30"/>
  <c r="AS13" i="30"/>
  <c r="AR13" i="30"/>
  <c r="AQ13" i="30"/>
  <c r="AP13" i="30"/>
  <c r="AO13" i="30"/>
  <c r="AN13" i="30"/>
  <c r="AM13" i="30"/>
  <c r="AL13" i="30"/>
  <c r="AK13" i="30"/>
  <c r="BK13" i="30" s="1"/>
  <c r="AJ13" i="30"/>
  <c r="AI13" i="30"/>
  <c r="AH13" i="30"/>
  <c r="AG13" i="30"/>
  <c r="AF13" i="30"/>
  <c r="BF13" i="30" s="1"/>
  <c r="AE13" i="30"/>
  <c r="BE13" i="30" s="1"/>
  <c r="AD13" i="30"/>
  <c r="AC13" i="30"/>
  <c r="AB13" i="30"/>
  <c r="AA13" i="30"/>
  <c r="Z13" i="30"/>
  <c r="Y13" i="30"/>
  <c r="X13" i="30"/>
  <c r="W13" i="30"/>
  <c r="AT12" i="30"/>
  <c r="AS12" i="30"/>
  <c r="AR12" i="30"/>
  <c r="AQ12" i="30"/>
  <c r="BQ12" i="30" s="1"/>
  <c r="AP12" i="30"/>
  <c r="AO12" i="30"/>
  <c r="AN12" i="30"/>
  <c r="AM12" i="30"/>
  <c r="AL12" i="30"/>
  <c r="AK12" i="30"/>
  <c r="BK12" i="30" s="1"/>
  <c r="AJ12" i="30"/>
  <c r="AI12" i="30"/>
  <c r="AH12" i="30"/>
  <c r="AG12" i="30"/>
  <c r="AF12" i="30"/>
  <c r="AE12" i="30"/>
  <c r="BE12" i="30" s="1"/>
  <c r="AD12" i="30"/>
  <c r="AC12" i="30"/>
  <c r="AB12" i="30"/>
  <c r="AA12" i="30"/>
  <c r="Z12" i="30"/>
  <c r="Y12" i="30"/>
  <c r="AY12" i="30" s="1"/>
  <c r="X12" i="30"/>
  <c r="W12" i="30"/>
  <c r="AT11" i="30"/>
  <c r="AS11" i="30"/>
  <c r="AR11" i="30"/>
  <c r="AQ11" i="30"/>
  <c r="BQ11" i="30" s="1"/>
  <c r="AP11" i="30"/>
  <c r="AO11" i="30"/>
  <c r="AN11" i="30"/>
  <c r="AM11" i="30"/>
  <c r="AL11" i="30"/>
  <c r="AK11" i="30"/>
  <c r="BK11" i="30" s="1"/>
  <c r="AJ11" i="30"/>
  <c r="AI11" i="30"/>
  <c r="AH11" i="30"/>
  <c r="AG11" i="30"/>
  <c r="AF11" i="30"/>
  <c r="AE11" i="30"/>
  <c r="BE11" i="30" s="1"/>
  <c r="AD11" i="30"/>
  <c r="AC11" i="30"/>
  <c r="AB11" i="30"/>
  <c r="AA11" i="30"/>
  <c r="Z11" i="30"/>
  <c r="Y11" i="30"/>
  <c r="AY11" i="30" s="1"/>
  <c r="X11" i="30"/>
  <c r="W11" i="30"/>
  <c r="AT10" i="30"/>
  <c r="AS10" i="30"/>
  <c r="AR10" i="30"/>
  <c r="AQ10" i="30"/>
  <c r="BQ10" i="30" s="1"/>
  <c r="AP10" i="30"/>
  <c r="AO10" i="30"/>
  <c r="AN10" i="30"/>
  <c r="AM10" i="30"/>
  <c r="AL10" i="30"/>
  <c r="AK10" i="30"/>
  <c r="BK10" i="30" s="1"/>
  <c r="AJ10" i="30"/>
  <c r="AI10" i="30"/>
  <c r="AH10" i="30"/>
  <c r="AG10" i="30"/>
  <c r="AF10" i="30"/>
  <c r="AE10" i="30"/>
  <c r="BE10" i="30" s="1"/>
  <c r="AD10" i="30"/>
  <c r="AC10" i="30"/>
  <c r="AB10" i="30"/>
  <c r="AA10" i="30"/>
  <c r="Z10" i="30"/>
  <c r="AZ10" i="30" s="1"/>
  <c r="Y10" i="30"/>
  <c r="AY10" i="30" s="1"/>
  <c r="X10" i="30"/>
  <c r="W10" i="30"/>
  <c r="AT9" i="30"/>
  <c r="AS9" i="30"/>
  <c r="AR9" i="30"/>
  <c r="AQ9" i="30"/>
  <c r="BQ9" i="30" s="1"/>
  <c r="AP9" i="30"/>
  <c r="AO9" i="30"/>
  <c r="AN9" i="30"/>
  <c r="AM9" i="30"/>
  <c r="AL9" i="30"/>
  <c r="AK9" i="30"/>
  <c r="BK9" i="30" s="1"/>
  <c r="AJ9" i="30"/>
  <c r="AI9" i="30"/>
  <c r="AH9" i="30"/>
  <c r="AG9" i="30"/>
  <c r="AF9" i="30"/>
  <c r="AE9" i="30"/>
  <c r="BE9" i="30" s="1"/>
  <c r="AD9" i="30"/>
  <c r="AC9" i="30"/>
  <c r="AB9" i="30"/>
  <c r="AA9" i="30"/>
  <c r="Z9" i="30"/>
  <c r="Y9" i="30"/>
  <c r="AY9" i="30" s="1"/>
  <c r="X9" i="30"/>
  <c r="W9" i="30"/>
  <c r="CY8" i="30"/>
  <c r="AT8" i="30"/>
  <c r="AS8" i="30"/>
  <c r="AR8" i="30"/>
  <c r="BR8" i="30" s="1"/>
  <c r="AQ8" i="30"/>
  <c r="AP8" i="30"/>
  <c r="AO8" i="30"/>
  <c r="AN8" i="30"/>
  <c r="AM8" i="30"/>
  <c r="AL8" i="30"/>
  <c r="BL8" i="30" s="1"/>
  <c r="AK8" i="30"/>
  <c r="AJ8" i="30"/>
  <c r="AI8" i="30"/>
  <c r="AH8" i="30"/>
  <c r="AG8" i="30"/>
  <c r="AF8" i="30"/>
  <c r="BF8" i="30" s="1"/>
  <c r="AE8" i="30"/>
  <c r="AD8" i="30"/>
  <c r="AC8" i="30"/>
  <c r="AB8" i="30"/>
  <c r="AA8" i="30"/>
  <c r="Z8" i="30"/>
  <c r="AZ8" i="30" s="1"/>
  <c r="Y8" i="30"/>
  <c r="X8" i="30"/>
  <c r="W8" i="30"/>
  <c r="AT7" i="30"/>
  <c r="AS7" i="30"/>
  <c r="AR7" i="30"/>
  <c r="BR7" i="30" s="1"/>
  <c r="AQ7" i="30"/>
  <c r="AP7" i="30"/>
  <c r="AO7" i="30"/>
  <c r="AN7" i="30"/>
  <c r="AM7" i="30"/>
  <c r="AL7" i="30"/>
  <c r="BL7" i="30" s="1"/>
  <c r="AK7" i="30"/>
  <c r="AJ7" i="30"/>
  <c r="AI7" i="30"/>
  <c r="AH7" i="30"/>
  <c r="AG7" i="30"/>
  <c r="AF7" i="30"/>
  <c r="BF7" i="30" s="1"/>
  <c r="AE7" i="30"/>
  <c r="AD7" i="30"/>
  <c r="AC7" i="30"/>
  <c r="AB7" i="30"/>
  <c r="AA7" i="30"/>
  <c r="Z7" i="30"/>
  <c r="AZ7" i="30" s="1"/>
  <c r="Y7" i="30"/>
  <c r="X7" i="30"/>
  <c r="W7" i="30"/>
  <c r="AT6" i="30"/>
  <c r="AS6" i="30"/>
  <c r="AR6" i="30"/>
  <c r="BR6" i="30" s="1"/>
  <c r="AQ6" i="30"/>
  <c r="AP6" i="30"/>
  <c r="AO6" i="30"/>
  <c r="AN6" i="30"/>
  <c r="AM6" i="30"/>
  <c r="AL6" i="30"/>
  <c r="BL6" i="30" s="1"/>
  <c r="AK6" i="30"/>
  <c r="AJ6" i="30"/>
  <c r="AI6" i="30"/>
  <c r="AH6" i="30"/>
  <c r="AG6" i="30"/>
  <c r="AF6" i="30"/>
  <c r="AE6" i="30"/>
  <c r="AD6" i="30"/>
  <c r="AC6" i="30"/>
  <c r="AB6" i="30"/>
  <c r="AA6" i="30"/>
  <c r="Z6" i="30"/>
  <c r="Y6" i="30"/>
  <c r="X6" i="30"/>
  <c r="W6" i="30"/>
  <c r="AT5" i="30"/>
  <c r="AS5" i="30"/>
  <c r="AR5" i="30"/>
  <c r="AQ5" i="30"/>
  <c r="AP5" i="30"/>
  <c r="AO5" i="30"/>
  <c r="AN5" i="30"/>
  <c r="AM5" i="30"/>
  <c r="AL5" i="30"/>
  <c r="AK5" i="30"/>
  <c r="AJ5" i="30"/>
  <c r="AI5" i="30"/>
  <c r="AH5" i="30"/>
  <c r="AG5" i="30"/>
  <c r="AF5" i="30"/>
  <c r="AE5" i="30"/>
  <c r="AD5" i="30"/>
  <c r="AC5" i="30"/>
  <c r="AB5" i="30"/>
  <c r="AA5" i="30"/>
  <c r="Z5" i="30"/>
  <c r="Y5" i="30"/>
  <c r="X5" i="30"/>
  <c r="W5" i="30"/>
  <c r="AT4" i="30"/>
  <c r="AS4" i="30"/>
  <c r="AR4" i="30"/>
  <c r="AQ4" i="30"/>
  <c r="AP4" i="30"/>
  <c r="AO4" i="30"/>
  <c r="AN4" i="30"/>
  <c r="AM4" i="30"/>
  <c r="AL4" i="30"/>
  <c r="AK4" i="30"/>
  <c r="AJ4" i="30"/>
  <c r="AI4" i="30"/>
  <c r="AH4" i="30"/>
  <c r="AG4" i="30"/>
  <c r="AF4" i="30"/>
  <c r="AE4" i="30"/>
  <c r="AD4" i="30"/>
  <c r="AC4" i="30"/>
  <c r="AB4" i="30"/>
  <c r="AA4" i="30"/>
  <c r="Z4" i="30"/>
  <c r="Y4" i="30"/>
  <c r="X4" i="30"/>
  <c r="W4" i="30"/>
  <c r="DS3" i="30"/>
  <c r="DM3" i="30"/>
  <c r="AT3" i="30"/>
  <c r="AS3" i="30"/>
  <c r="AR3" i="30"/>
  <c r="AQ3" i="30"/>
  <c r="AP3" i="30"/>
  <c r="AO3" i="30"/>
  <c r="AN3" i="30"/>
  <c r="AM3" i="30"/>
  <c r="AL3" i="30"/>
  <c r="BL3" i="30" s="1"/>
  <c r="AK3" i="30"/>
  <c r="AJ3" i="30"/>
  <c r="AI3" i="30"/>
  <c r="AH3" i="30"/>
  <c r="AG3" i="30"/>
  <c r="AF3" i="30"/>
  <c r="AE3" i="30"/>
  <c r="AD3" i="30"/>
  <c r="AC3" i="30"/>
  <c r="AB3" i="30"/>
  <c r="AA3" i="30"/>
  <c r="Z3" i="30"/>
  <c r="Y3" i="30"/>
  <c r="X3" i="30"/>
  <c r="W3" i="30"/>
  <c r="CS2" i="30"/>
  <c r="BS2" i="30"/>
  <c r="AR2" i="30"/>
  <c r="CR2" i="30" s="1"/>
  <c r="AQ2" i="30"/>
  <c r="BQ2" i="30" s="1"/>
  <c r="AP2" i="30"/>
  <c r="CP2" i="30" s="1"/>
  <c r="AO2" i="30"/>
  <c r="BO2" i="30" s="1"/>
  <c r="AN2" i="30"/>
  <c r="CN2" i="30" s="1"/>
  <c r="AM2" i="30"/>
  <c r="AL2" i="30"/>
  <c r="BL2" i="30" s="1"/>
  <c r="AK2" i="30"/>
  <c r="CK2" i="30" s="1"/>
  <c r="AJ2" i="30"/>
  <c r="BJ2" i="30" s="1"/>
  <c r="AI2" i="30"/>
  <c r="CI2" i="30" s="1"/>
  <c r="AH2" i="30"/>
  <c r="CH2" i="30" s="1"/>
  <c r="AG2" i="30"/>
  <c r="BG2" i="30" s="1"/>
  <c r="AF2" i="30"/>
  <c r="BF2" i="30" s="1"/>
  <c r="AE2" i="30"/>
  <c r="BE2" i="30" s="1"/>
  <c r="AD2" i="30"/>
  <c r="BD2" i="30" s="1"/>
  <c r="AC2" i="30"/>
  <c r="CC2" i="30" s="1"/>
  <c r="AB2" i="30"/>
  <c r="CB2" i="30" s="1"/>
  <c r="AA2" i="30"/>
  <c r="BA2" i="30" s="1"/>
  <c r="Z2" i="30"/>
  <c r="BZ2" i="30" s="1"/>
  <c r="Y2" i="30"/>
  <c r="BY2" i="30" s="1"/>
  <c r="X2" i="30"/>
  <c r="BX2" i="30" s="1"/>
  <c r="W2" i="30"/>
  <c r="BW2" i="30" s="1"/>
  <c r="BV1" i="30"/>
  <c r="AV1" i="30"/>
  <c r="V1" i="30"/>
  <c r="BA5" i="30" l="1"/>
  <c r="BG5" i="30"/>
  <c r="BS5" i="30"/>
  <c r="BM6" i="30"/>
  <c r="BS6" i="30"/>
  <c r="BA7" i="30"/>
  <c r="BG7" i="30"/>
  <c r="BM7" i="30"/>
  <c r="BS7" i="30"/>
  <c r="BA8" i="30"/>
  <c r="BG8" i="30"/>
  <c r="BM8" i="30"/>
  <c r="BS8" i="30"/>
  <c r="AQ49" i="22"/>
  <c r="AP39" i="22"/>
  <c r="AQ41" i="22"/>
  <c r="AQ46" i="22"/>
  <c r="AM37" i="22"/>
  <c r="AQ51" i="22"/>
  <c r="AP43" i="22"/>
  <c r="AP50" i="22"/>
  <c r="AY68" i="30"/>
  <c r="BE68" i="30"/>
  <c r="BK68" i="30"/>
  <c r="BQ68" i="30"/>
  <c r="BM66" i="30"/>
  <c r="BM69" i="30"/>
  <c r="BQ3" i="30"/>
  <c r="CQ3" i="30" s="1"/>
  <c r="AY5" i="30"/>
  <c r="BE5" i="30"/>
  <c r="BK5" i="30"/>
  <c r="BQ5" i="30"/>
  <c r="AY6" i="30"/>
  <c r="BE6" i="30"/>
  <c r="BK6" i="30"/>
  <c r="BQ6" i="30"/>
  <c r="AY7" i="30"/>
  <c r="BE7" i="30"/>
  <c r="BK7" i="30"/>
  <c r="BQ7" i="30"/>
  <c r="BP12" i="30"/>
  <c r="BK3" i="30"/>
  <c r="CK3" i="30" s="1"/>
  <c r="AY3" i="30"/>
  <c r="BY3" i="30" s="1"/>
  <c r="BE3" i="30"/>
  <c r="CE3" i="30" s="1"/>
  <c r="AN44" i="22"/>
  <c r="AO45" i="22"/>
  <c r="AP42" i="22"/>
  <c r="AY37" i="22" s="1"/>
  <c r="AP45" i="22"/>
  <c r="AN41" i="22"/>
  <c r="AQ42" i="22"/>
  <c r="AQ44" i="22"/>
  <c r="AM42" i="22"/>
  <c r="AV37" i="22" s="1"/>
  <c r="AY39" i="22"/>
  <c r="AN48" i="22"/>
  <c r="AQ47" i="22"/>
  <c r="AQ37" i="22"/>
  <c r="AO40" i="22"/>
  <c r="AP40" i="22"/>
  <c r="AQ50" i="22"/>
  <c r="AF52" i="22"/>
  <c r="AP48" i="22"/>
  <c r="AP38" i="22"/>
  <c r="AQ43" i="22"/>
  <c r="AQ40" i="22"/>
  <c r="BR65" i="30"/>
  <c r="BR66" i="30"/>
  <c r="BM67" i="30"/>
  <c r="AW67" i="30"/>
  <c r="BC67" i="30"/>
  <c r="BI67" i="30"/>
  <c r="CI67" i="30" s="1"/>
  <c r="BO67" i="30"/>
  <c r="CO68" i="30" s="1"/>
  <c r="AW68" i="30"/>
  <c r="BC68" i="30"/>
  <c r="BI68" i="30"/>
  <c r="BO68" i="30"/>
  <c r="BA70" i="30"/>
  <c r="BG70" i="30"/>
  <c r="BM70" i="30"/>
  <c r="BS70" i="30"/>
  <c r="BA71" i="30"/>
  <c r="BG71" i="30"/>
  <c r="BM71" i="30"/>
  <c r="BS71" i="30"/>
  <c r="BR75" i="30"/>
  <c r="BR76" i="30"/>
  <c r="BL77" i="30"/>
  <c r="AZ65" i="30"/>
  <c r="AZ66" i="30"/>
  <c r="BF65" i="30"/>
  <c r="BL66" i="30"/>
  <c r="BA67" i="30"/>
  <c r="BG67" i="30"/>
  <c r="BS67" i="30"/>
  <c r="BA69" i="30"/>
  <c r="BL65" i="30"/>
  <c r="BF66" i="30"/>
  <c r="BF71" i="30"/>
  <c r="BL71" i="30"/>
  <c r="CE2" i="30"/>
  <c r="BH4" i="30"/>
  <c r="BH5" i="30"/>
  <c r="BB7" i="30"/>
  <c r="BT7" i="30"/>
  <c r="BN8" i="30"/>
  <c r="BH3" i="30"/>
  <c r="CH5" i="30" s="1"/>
  <c r="BB11" i="30"/>
  <c r="BH12" i="30"/>
  <c r="BB13" i="30"/>
  <c r="BH13" i="30"/>
  <c r="BN13" i="30"/>
  <c r="BT13" i="30"/>
  <c r="AX12" i="30"/>
  <c r="BN4" i="30"/>
  <c r="CN4" i="30" s="1"/>
  <c r="BN7" i="30"/>
  <c r="BT8" i="30"/>
  <c r="BB4" i="30"/>
  <c r="BT4" i="30"/>
  <c r="BH7" i="30"/>
  <c r="BB8" i="30"/>
  <c r="BH8" i="30"/>
  <c r="BB3" i="30"/>
  <c r="CB3" i="30" s="1"/>
  <c r="BN3" i="30"/>
  <c r="CN3" i="30" s="1"/>
  <c r="BT3" i="30"/>
  <c r="CT3" i="30" s="1"/>
  <c r="BC6" i="30"/>
  <c r="BC8" i="30"/>
  <c r="BR13" i="30"/>
  <c r="AO44" i="22"/>
  <c r="AM43" i="22"/>
  <c r="AN43" i="22"/>
  <c r="AM47" i="22"/>
  <c r="AE52" i="22"/>
  <c r="AM44" i="22"/>
  <c r="AM38" i="22"/>
  <c r="AM45" i="22"/>
  <c r="AN42" i="22"/>
  <c r="AW37" i="22" s="1"/>
  <c r="AN36" i="22"/>
  <c r="AM50" i="22"/>
  <c r="AM40" i="22"/>
  <c r="AZ39" i="22"/>
  <c r="AO43" i="22"/>
  <c r="AN37" i="22"/>
  <c r="AM48" i="22"/>
  <c r="AM51" i="22"/>
  <c r="AV39" i="22" s="1"/>
  <c r="AM41" i="22"/>
  <c r="AP46" i="22"/>
  <c r="AN38" i="22"/>
  <c r="AH52" i="22"/>
  <c r="AP49" i="22"/>
  <c r="AN47" i="22"/>
  <c r="AM39" i="22"/>
  <c r="AM36" i="22"/>
  <c r="AN49" i="22"/>
  <c r="AO42" i="22"/>
  <c r="AO51" i="22"/>
  <c r="AX39" i="22" s="1"/>
  <c r="AO37" i="22"/>
  <c r="AN45" i="22"/>
  <c r="AN39" i="22"/>
  <c r="AN40" i="22"/>
  <c r="AO49" i="22"/>
  <c r="AN51" i="22"/>
  <c r="AW39" i="22" s="1"/>
  <c r="AN46" i="22"/>
  <c r="AP41" i="22"/>
  <c r="AP44" i="22"/>
  <c r="AG52" i="22"/>
  <c r="AO41" i="22"/>
  <c r="AO48" i="22"/>
  <c r="AN50" i="22"/>
  <c r="AO50" i="22"/>
  <c r="AO46" i="22"/>
  <c r="AO38" i="22"/>
  <c r="AP47" i="22"/>
  <c r="AO47" i="22"/>
  <c r="AZ4" i="30"/>
  <c r="BF4" i="30"/>
  <c r="BL4" i="30"/>
  <c r="CL4" i="30" s="1"/>
  <c r="BR4" i="30"/>
  <c r="BB64" i="30"/>
  <c r="BH64" i="30"/>
  <c r="BN64" i="30"/>
  <c r="BT64" i="30"/>
  <c r="CT65" i="30" s="1"/>
  <c r="BB70" i="30"/>
  <c r="BH70" i="30"/>
  <c r="BN70" i="30"/>
  <c r="BT70" i="30"/>
  <c r="BB71" i="30"/>
  <c r="BH71" i="30"/>
  <c r="BN71" i="30"/>
  <c r="AX3" i="30"/>
  <c r="BD3" i="30"/>
  <c r="BJ3" i="30"/>
  <c r="CJ3" i="30" s="1"/>
  <c r="BP3" i="30"/>
  <c r="CP3" i="30" s="1"/>
  <c r="CY3" i="30"/>
  <c r="AZ9" i="30"/>
  <c r="BF9" i="30"/>
  <c r="BL9" i="30"/>
  <c r="BR9" i="30"/>
  <c r="BF10" i="30"/>
  <c r="BL10" i="30"/>
  <c r="BR10" i="30"/>
  <c r="BA16" i="30"/>
  <c r="BS9" i="30"/>
  <c r="BB73" i="30"/>
  <c r="BH73" i="30"/>
  <c r="BN73" i="30"/>
  <c r="BT73" i="30"/>
  <c r="BD12" i="30"/>
  <c r="AZ11" i="30"/>
  <c r="BF11" i="30"/>
  <c r="BL11" i="30"/>
  <c r="BR11" i="30"/>
  <c r="AZ12" i="30"/>
  <c r="BF12" i="30"/>
  <c r="BL12" i="30"/>
  <c r="BR12" i="30"/>
  <c r="BB65" i="30"/>
  <c r="BH65" i="30"/>
  <c r="CH66" i="30" s="1"/>
  <c r="BN65" i="30"/>
  <c r="CN65" i="30" s="1"/>
  <c r="BT65" i="30"/>
  <c r="BB66" i="30"/>
  <c r="BH66" i="30"/>
  <c r="BN66" i="30"/>
  <c r="BT66" i="30"/>
  <c r="BB74" i="30"/>
  <c r="BH74" i="30"/>
  <c r="BT74" i="30"/>
  <c r="BB75" i="30"/>
  <c r="BH75" i="30"/>
  <c r="BN75" i="30"/>
  <c r="BT75" i="30"/>
  <c r="BB76" i="30"/>
  <c r="BH76" i="30"/>
  <c r="BN76" i="30"/>
  <c r="BT76" i="30"/>
  <c r="BL67" i="30"/>
  <c r="BF3" i="30"/>
  <c r="CF3" i="30" s="1"/>
  <c r="BB67" i="30"/>
  <c r="BH67" i="30"/>
  <c r="BN67" i="30"/>
  <c r="BT67" i="30"/>
  <c r="BB68" i="30"/>
  <c r="BH68" i="30"/>
  <c r="BN68" i="30"/>
  <c r="BT68" i="30"/>
  <c r="BB69" i="30"/>
  <c r="BH69" i="30"/>
  <c r="BN69" i="30"/>
  <c r="BT69" i="30"/>
  <c r="BB77" i="30"/>
  <c r="BH77" i="30"/>
  <c r="AX5" i="30"/>
  <c r="BD5" i="30"/>
  <c r="BJ5" i="30"/>
  <c r="BP5" i="30"/>
  <c r="BD16" i="30"/>
  <c r="BM63" i="30"/>
  <c r="AX9" i="30"/>
  <c r="BD9" i="30"/>
  <c r="BJ9" i="30"/>
  <c r="BP9" i="30"/>
  <c r="AX10" i="30"/>
  <c r="BD10" i="30"/>
  <c r="BJ10" i="30"/>
  <c r="BP10" i="30"/>
  <c r="AW11" i="30"/>
  <c r="BC11" i="30"/>
  <c r="BI11" i="30"/>
  <c r="BO11" i="30"/>
  <c r="CG2" i="30"/>
  <c r="AX11" i="30"/>
  <c r="BD11" i="30"/>
  <c r="BJ11" i="30"/>
  <c r="BP11" i="30"/>
  <c r="BO5" i="30"/>
  <c r="AW12" i="30"/>
  <c r="BC12" i="30"/>
  <c r="BI12" i="30"/>
  <c r="BO12" i="30"/>
  <c r="BS72" i="30"/>
  <c r="DT64" i="30"/>
  <c r="AX15" i="30"/>
  <c r="BD15" i="30"/>
  <c r="BJ15" i="30"/>
  <c r="BP15" i="30"/>
  <c r="BG17" i="30"/>
  <c r="BA64" i="30"/>
  <c r="BG64" i="30"/>
  <c r="BM64" i="30"/>
  <c r="BS64" i="30"/>
  <c r="AZ73" i="30"/>
  <c r="BF73" i="30"/>
  <c r="BL73" i="30"/>
  <c r="BR73" i="30"/>
  <c r="AX16" i="30"/>
  <c r="BJ16" i="30"/>
  <c r="BP16" i="30"/>
  <c r="BA65" i="30"/>
  <c r="BG65" i="30"/>
  <c r="BM65" i="30"/>
  <c r="BS65" i="30"/>
  <c r="BA66" i="30"/>
  <c r="BG66" i="30"/>
  <c r="BS66" i="30"/>
  <c r="AZ68" i="30"/>
  <c r="BF68" i="30"/>
  <c r="BL68" i="30"/>
  <c r="BR68" i="30"/>
  <c r="AZ70" i="30"/>
  <c r="BF70" i="30"/>
  <c r="BL70" i="30"/>
  <c r="BR70" i="30"/>
  <c r="AZ74" i="30"/>
  <c r="BF74" i="30"/>
  <c r="BL74" i="30"/>
  <c r="BR74" i="30"/>
  <c r="BA77" i="30"/>
  <c r="BG77" i="30"/>
  <c r="BM77" i="30"/>
  <c r="BS77" i="30"/>
  <c r="AY77" i="30"/>
  <c r="BM16" i="30"/>
  <c r="BS16" i="30"/>
  <c r="AZ64" i="30"/>
  <c r="BF64" i="30"/>
  <c r="CF64" i="30" s="1"/>
  <c r="BL64" i="30"/>
  <c r="CL64" i="30" s="1"/>
  <c r="BR64" i="30"/>
  <c r="BA75" i="30"/>
  <c r="BG75" i="30"/>
  <c r="BS75" i="30"/>
  <c r="BB2" i="30"/>
  <c r="BK2" i="30"/>
  <c r="DT3" i="30"/>
  <c r="BA4" i="30"/>
  <c r="BG4" i="30"/>
  <c r="BM4" i="30"/>
  <c r="BS4" i="30"/>
  <c r="CS9" i="30" s="1"/>
  <c r="AZ5" i="30"/>
  <c r="BF5" i="30"/>
  <c r="BL5" i="30"/>
  <c r="BR5" i="30"/>
  <c r="BB6" i="30"/>
  <c r="BH6" i="30"/>
  <c r="CH6" i="30" s="1"/>
  <c r="BN6" i="30"/>
  <c r="BT6" i="30"/>
  <c r="BT11" i="30"/>
  <c r="AZ13" i="30"/>
  <c r="BL13" i="30"/>
  <c r="BN17" i="30"/>
  <c r="BT17" i="30"/>
  <c r="CQ2" i="30"/>
  <c r="BG3" i="30"/>
  <c r="BS3" i="30"/>
  <c r="BA6" i="30"/>
  <c r="BM13" i="30"/>
  <c r="BA18" i="30"/>
  <c r="BS18" i="30"/>
  <c r="DB3" i="30"/>
  <c r="BA10" i="30"/>
  <c r="BG10" i="30"/>
  <c r="BM10" i="30"/>
  <c r="BS10" i="30"/>
  <c r="BA12" i="30"/>
  <c r="BG12" i="30"/>
  <c r="BM12" i="30"/>
  <c r="BS12" i="30"/>
  <c r="BG16" i="30"/>
  <c r="AX64" i="30"/>
  <c r="BX64" i="30" s="1"/>
  <c r="BD64" i="30"/>
  <c r="BJ64" i="30"/>
  <c r="BP64" i="30"/>
  <c r="BN2" i="30"/>
  <c r="BA3" i="30"/>
  <c r="CA3" i="30" s="1"/>
  <c r="BM3" i="30"/>
  <c r="BA13" i="30"/>
  <c r="BG13" i="30"/>
  <c r="BS13" i="30"/>
  <c r="BG18" i="30"/>
  <c r="BM18" i="30"/>
  <c r="BM2" i="30"/>
  <c r="CM2" i="30"/>
  <c r="AY2" i="30"/>
  <c r="BN11" i="30"/>
  <c r="BB12" i="30"/>
  <c r="BN12" i="30"/>
  <c r="BT12" i="30"/>
  <c r="BB16" i="30"/>
  <c r="BH16" i="30"/>
  <c r="BN16" i="30"/>
  <c r="BT16" i="30"/>
  <c r="AX73" i="30"/>
  <c r="BD73" i="30"/>
  <c r="BJ73" i="30"/>
  <c r="BP73" i="30"/>
  <c r="BG6" i="30"/>
  <c r="BA15" i="30"/>
  <c r="BG15" i="30"/>
  <c r="BM15" i="30"/>
  <c r="BS15" i="30"/>
  <c r="BM17" i="30"/>
  <c r="AZ3" i="30"/>
  <c r="BR3" i="30"/>
  <c r="AX4" i="30"/>
  <c r="AX19" i="30" s="1"/>
  <c r="BD4" i="30"/>
  <c r="BJ4" i="30"/>
  <c r="BP4" i="30"/>
  <c r="BB5" i="30"/>
  <c r="BN5" i="30"/>
  <c r="BT5" i="30"/>
  <c r="AX6" i="30"/>
  <c r="BD6" i="30"/>
  <c r="BJ6" i="30"/>
  <c r="BP6" i="30"/>
  <c r="AX7" i="30"/>
  <c r="BD7" i="30"/>
  <c r="BJ7" i="30"/>
  <c r="BP7" i="30"/>
  <c r="AX8" i="30"/>
  <c r="BD8" i="30"/>
  <c r="BJ8" i="30"/>
  <c r="BP8" i="30"/>
  <c r="BA9" i="30"/>
  <c r="BG9" i="30"/>
  <c r="BM9" i="30"/>
  <c r="BA11" i="30"/>
  <c r="BG11" i="30"/>
  <c r="BM11" i="30"/>
  <c r="BS11" i="30"/>
  <c r="BJ12" i="30"/>
  <c r="AX13" i="30"/>
  <c r="BD13" i="30"/>
  <c r="BJ13" i="30"/>
  <c r="BP13" i="30"/>
  <c r="AZ17" i="30"/>
  <c r="BF17" i="30"/>
  <c r="BL17" i="30"/>
  <c r="BR17" i="30"/>
  <c r="BF63" i="30"/>
  <c r="AY65" i="30"/>
  <c r="BE65" i="30"/>
  <c r="CE70" i="30" s="1"/>
  <c r="BK65" i="30"/>
  <c r="CK66" i="30" s="1"/>
  <c r="BQ65" i="30"/>
  <c r="CQ68" i="30" s="1"/>
  <c r="AZ67" i="30"/>
  <c r="BF67" i="30"/>
  <c r="BR67" i="30"/>
  <c r="BG69" i="30"/>
  <c r="BS69" i="30"/>
  <c r="AZ75" i="30"/>
  <c r="BF75" i="30"/>
  <c r="BL75" i="30"/>
  <c r="BA76" i="30"/>
  <c r="BG76" i="30"/>
  <c r="BM76" i="30"/>
  <c r="BS76" i="30"/>
  <c r="BE77" i="30"/>
  <c r="BQ77" i="30"/>
  <c r="CE63" i="30"/>
  <c r="AX69" i="30"/>
  <c r="BD69" i="30"/>
  <c r="BJ69" i="30"/>
  <c r="BP69" i="30"/>
  <c r="AX76" i="30"/>
  <c r="BD76" i="30"/>
  <c r="BJ76" i="30"/>
  <c r="BP76" i="30"/>
  <c r="AY79" i="30"/>
  <c r="AY69" i="30"/>
  <c r="BE69" i="30"/>
  <c r="BK69" i="30"/>
  <c r="BQ69" i="30"/>
  <c r="AY72" i="30"/>
  <c r="BE72" i="30"/>
  <c r="BQ72" i="30"/>
  <c r="AY74" i="30"/>
  <c r="AY76" i="30"/>
  <c r="BE76" i="30"/>
  <c r="BK76" i="30"/>
  <c r="BQ76" i="30"/>
  <c r="AY78" i="30"/>
  <c r="BE78" i="30"/>
  <c r="BK78" i="30"/>
  <c r="BQ78" i="30"/>
  <c r="AX79" i="30"/>
  <c r="BD79" i="30"/>
  <c r="BJ79" i="30"/>
  <c r="BP79" i="30"/>
  <c r="BB15" i="30"/>
  <c r="BH15" i="30"/>
  <c r="BN15" i="30"/>
  <c r="BT15" i="30"/>
  <c r="BB18" i="30"/>
  <c r="BH18" i="30"/>
  <c r="BN18" i="30"/>
  <c r="BT18" i="30"/>
  <c r="AY63" i="30"/>
  <c r="AY67" i="30"/>
  <c r="BE67" i="30"/>
  <c r="BK67" i="30"/>
  <c r="BQ67" i="30"/>
  <c r="BA68" i="30"/>
  <c r="BG68" i="30"/>
  <c r="BM68" i="30"/>
  <c r="BS68" i="30"/>
  <c r="AZ69" i="30"/>
  <c r="BF69" i="30"/>
  <c r="BL69" i="30"/>
  <c r="BR69" i="30"/>
  <c r="AY75" i="30"/>
  <c r="BE75" i="30"/>
  <c r="BQ75" i="30"/>
  <c r="AZ76" i="30"/>
  <c r="BF76" i="30"/>
  <c r="BL76" i="30"/>
  <c r="BQ79" i="30"/>
  <c r="AY71" i="30"/>
  <c r="BE71" i="30"/>
  <c r="BQ71" i="30"/>
  <c r="AZ72" i="30"/>
  <c r="BF72" i="30"/>
  <c r="BL72" i="30"/>
  <c r="BR72" i="30"/>
  <c r="BA73" i="30"/>
  <c r="BM73" i="30"/>
  <c r="BS73" i="30"/>
  <c r="AW76" i="30"/>
  <c r="BC76" i="30"/>
  <c r="BO76" i="30"/>
  <c r="BF77" i="30"/>
  <c r="BM78" i="30"/>
  <c r="BS78" i="30"/>
  <c r="AZ79" i="30"/>
  <c r="BF79" i="30"/>
  <c r="BL79" i="30"/>
  <c r="BR79" i="30"/>
  <c r="BA63" i="30"/>
  <c r="BR63" i="30"/>
  <c r="CJ63" i="30"/>
  <c r="AX66" i="30"/>
  <c r="BD66" i="30"/>
  <c r="BJ66" i="30"/>
  <c r="BP66" i="30"/>
  <c r="AW69" i="30"/>
  <c r="BC69" i="30"/>
  <c r="CC72" i="30" s="1"/>
  <c r="BI69" i="30"/>
  <c r="BO69" i="30"/>
  <c r="AW70" i="30"/>
  <c r="AZ71" i="30"/>
  <c r="BR71" i="30"/>
  <c r="BN74" i="30"/>
  <c r="AW75" i="30"/>
  <c r="BI75" i="30"/>
  <c r="BN77" i="30"/>
  <c r="AX78" i="30"/>
  <c r="BD78" i="30"/>
  <c r="BJ78" i="30"/>
  <c r="BP78" i="30"/>
  <c r="BE79" i="30"/>
  <c r="BK77" i="30"/>
  <c r="AX65" i="30"/>
  <c r="BD65" i="30"/>
  <c r="BJ65" i="30"/>
  <c r="BP65" i="30"/>
  <c r="AX67" i="30"/>
  <c r="BD67" i="30"/>
  <c r="BJ67" i="30"/>
  <c r="BP67" i="30"/>
  <c r="AX70" i="30"/>
  <c r="BD70" i="30"/>
  <c r="BJ70" i="30"/>
  <c r="BP70" i="30"/>
  <c r="AX75" i="30"/>
  <c r="BD75" i="30"/>
  <c r="BJ75" i="30"/>
  <c r="BP75" i="30"/>
  <c r="CQ63" i="30"/>
  <c r="AX68" i="30"/>
  <c r="BD68" i="30"/>
  <c r="BJ68" i="30"/>
  <c r="BP68" i="30"/>
  <c r="AX74" i="30"/>
  <c r="BD74" i="30"/>
  <c r="BJ74" i="30"/>
  <c r="BP74" i="30"/>
  <c r="AX77" i="30"/>
  <c r="BD77" i="30"/>
  <c r="BJ77" i="30"/>
  <c r="BP77" i="30"/>
  <c r="AZ78" i="30"/>
  <c r="BF78" i="30"/>
  <c r="BL78" i="30"/>
  <c r="BR78" i="30"/>
  <c r="BG78" i="30"/>
  <c r="BG63" i="30"/>
  <c r="AX72" i="30"/>
  <c r="BD72" i="30"/>
  <c r="BJ72" i="30"/>
  <c r="BP72" i="30"/>
  <c r="AX63" i="30"/>
  <c r="CD63" i="30"/>
  <c r="AX71" i="30"/>
  <c r="BD71" i="30"/>
  <c r="BJ71" i="30"/>
  <c r="BP71" i="30"/>
  <c r="AZ77" i="30"/>
  <c r="BR77" i="30"/>
  <c r="BW64" i="30"/>
  <c r="BW66" i="30"/>
  <c r="BW65" i="30"/>
  <c r="CO67" i="30"/>
  <c r="CO66" i="30"/>
  <c r="CO65" i="30"/>
  <c r="CO64" i="30"/>
  <c r="BY66" i="30"/>
  <c r="BY65" i="30"/>
  <c r="BY64" i="30"/>
  <c r="BY71" i="30"/>
  <c r="CK64" i="30"/>
  <c r="CQ64" i="30"/>
  <c r="CH64" i="30"/>
  <c r="CN64" i="30"/>
  <c r="CT64" i="30"/>
  <c r="AW63" i="30"/>
  <c r="BL63" i="30"/>
  <c r="CP63" i="30"/>
  <c r="CE64" i="30"/>
  <c r="BZ66" i="30"/>
  <c r="CI66" i="30"/>
  <c r="BO63" i="30"/>
  <c r="CC66" i="30"/>
  <c r="CL68" i="30"/>
  <c r="AZ63" i="30"/>
  <c r="CB63" i="30"/>
  <c r="CK63" i="30"/>
  <c r="BZ64" i="30"/>
  <c r="CI64" i="30"/>
  <c r="CG64" i="30"/>
  <c r="CL67" i="30"/>
  <c r="BI63" i="30"/>
  <c r="CH63" i="30"/>
  <c r="CM64" i="30"/>
  <c r="CC65" i="30"/>
  <c r="CL66" i="30"/>
  <c r="BC63" i="30"/>
  <c r="CN63" i="30"/>
  <c r="CC64" i="30"/>
  <c r="BZ65" i="30"/>
  <c r="CI65" i="30"/>
  <c r="BM75" i="30"/>
  <c r="BM72" i="30"/>
  <c r="BK71" i="30"/>
  <c r="BK74" i="30"/>
  <c r="AX2" i="30"/>
  <c r="BI2" i="30"/>
  <c r="CJ2" i="30"/>
  <c r="AY4" i="30"/>
  <c r="BE4" i="30"/>
  <c r="BK4" i="30"/>
  <c r="BQ4" i="30"/>
  <c r="BM5" i="30"/>
  <c r="AZ6" i="30"/>
  <c r="BF6" i="30"/>
  <c r="AW7" i="30"/>
  <c r="BI7" i="30"/>
  <c r="BO7" i="30"/>
  <c r="AY8" i="30"/>
  <c r="BE8" i="30"/>
  <c r="BK8" i="30"/>
  <c r="BQ8" i="30"/>
  <c r="BB9" i="30"/>
  <c r="BH9" i="30"/>
  <c r="BN9" i="30"/>
  <c r="BT9" i="30"/>
  <c r="BB10" i="30"/>
  <c r="BH10" i="30"/>
  <c r="BN10" i="30"/>
  <c r="BT10" i="30"/>
  <c r="AY13" i="30"/>
  <c r="BQ13" i="30"/>
  <c r="AY14" i="30"/>
  <c r="BE14" i="30"/>
  <c r="BK14" i="30"/>
  <c r="BQ14" i="30"/>
  <c r="BA17" i="30"/>
  <c r="BS17" i="30"/>
  <c r="AZ18" i="30"/>
  <c r="BF18" i="30"/>
  <c r="BL18" i="30"/>
  <c r="BR18" i="30"/>
  <c r="AW3" i="30"/>
  <c r="BC3" i="30"/>
  <c r="BI3" i="30"/>
  <c r="CI4" i="30" s="1"/>
  <c r="BO3" i="30"/>
  <c r="CO3" i="30" s="1"/>
  <c r="BC7" i="30"/>
  <c r="AW9" i="30"/>
  <c r="BC9" i="30"/>
  <c r="BI9" i="30"/>
  <c r="BO9" i="30"/>
  <c r="AW10" i="30"/>
  <c r="BC10" i="30"/>
  <c r="BI10" i="30"/>
  <c r="BO10" i="30"/>
  <c r="AY18" i="30"/>
  <c r="BK18" i="30"/>
  <c r="CD2" i="30"/>
  <c r="AW5" i="30"/>
  <c r="BC5" i="30"/>
  <c r="BI5" i="30"/>
  <c r="AW16" i="30"/>
  <c r="BC16" i="30"/>
  <c r="BI16" i="30"/>
  <c r="BO16" i="30"/>
  <c r="AW17" i="30"/>
  <c r="BC17" i="30"/>
  <c r="BI17" i="30"/>
  <c r="BO17" i="30"/>
  <c r="BC2" i="30"/>
  <c r="CO2" i="30"/>
  <c r="AW6" i="30"/>
  <c r="BI6" i="30"/>
  <c r="BO6" i="30"/>
  <c r="BI8" i="30"/>
  <c r="AW18" i="30"/>
  <c r="BC18" i="30"/>
  <c r="BI18" i="30"/>
  <c r="BO18" i="30"/>
  <c r="BP2" i="30"/>
  <c r="CF2" i="30"/>
  <c r="AW4" i="30"/>
  <c r="BC4" i="30"/>
  <c r="BI4" i="30"/>
  <c r="BO4" i="30"/>
  <c r="AW8" i="30"/>
  <c r="BO8" i="30"/>
  <c r="AW13" i="30"/>
  <c r="BC13" i="30"/>
  <c r="BI13" i="30"/>
  <c r="BO13" i="30"/>
  <c r="AW14" i="30"/>
  <c r="BC14" i="30"/>
  <c r="BI14" i="30"/>
  <c r="BO14" i="30"/>
  <c r="AW15" i="30"/>
  <c r="BC15" i="30"/>
  <c r="BI15" i="30"/>
  <c r="BO15" i="30"/>
  <c r="AY16" i="30"/>
  <c r="BQ16" i="30"/>
  <c r="BE17" i="30"/>
  <c r="BK17" i="30"/>
  <c r="BQ17" i="30"/>
  <c r="CL3" i="30"/>
  <c r="BZ3" i="30"/>
  <c r="CE4" i="30"/>
  <c r="CS3" i="30"/>
  <c r="AZ2" i="30"/>
  <c r="BH2" i="30"/>
  <c r="CL2" i="30"/>
  <c r="CH3" i="30"/>
  <c r="BB17" i="30"/>
  <c r="BB14" i="30"/>
  <c r="BH17" i="30"/>
  <c r="BH14" i="30"/>
  <c r="BH11" i="30"/>
  <c r="AW2" i="30"/>
  <c r="BR2" i="30"/>
  <c r="CA2" i="30"/>
  <c r="CH4" i="30"/>
  <c r="CT4" i="30"/>
  <c r="AY15" i="30"/>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AO144" i="26"/>
  <c r="AN144" i="26"/>
  <c r="AM144" i="26"/>
  <c r="AL144" i="26"/>
  <c r="AK144" i="26"/>
  <c r="AJ144" i="26"/>
  <c r="AI144" i="26"/>
  <c r="AH144" i="26"/>
  <c r="AG144" i="26"/>
  <c r="AF144" i="26"/>
  <c r="AE144" i="26"/>
  <c r="AD144" i="26"/>
  <c r="AC144" i="26"/>
  <c r="AB144" i="26"/>
  <c r="AA144" i="26"/>
  <c r="Z144" i="26"/>
  <c r="Y144" i="26"/>
  <c r="X144" i="26"/>
  <c r="W144" i="26"/>
  <c r="AQ143" i="26"/>
  <c r="BO143" i="26" s="1"/>
  <c r="AP143" i="26"/>
  <c r="AO143" i="26"/>
  <c r="BM143" i="26" s="1"/>
  <c r="AN143" i="26"/>
  <c r="BL143" i="26" s="1"/>
  <c r="AM143" i="26"/>
  <c r="BK143" i="26" s="1"/>
  <c r="AL143" i="26"/>
  <c r="AK143" i="26"/>
  <c r="BI143" i="26" s="1"/>
  <c r="AJ143" i="26"/>
  <c r="AI143" i="26"/>
  <c r="BG143" i="26" s="1"/>
  <c r="AH143" i="26"/>
  <c r="BF143" i="26" s="1"/>
  <c r="AG143" i="26"/>
  <c r="BE143" i="26" s="1"/>
  <c r="AF143" i="26"/>
  <c r="AE143" i="26"/>
  <c r="BC143" i="26" s="1"/>
  <c r="AD143" i="26"/>
  <c r="AC143" i="26"/>
  <c r="BA143" i="26" s="1"/>
  <c r="AB143" i="26"/>
  <c r="AZ143" i="26" s="1"/>
  <c r="AA143" i="26"/>
  <c r="AY143" i="26" s="1"/>
  <c r="Z143" i="26"/>
  <c r="Y143" i="26"/>
  <c r="AW143" i="26" s="1"/>
  <c r="X143" i="26"/>
  <c r="W143" i="26"/>
  <c r="AU143" i="26" s="1"/>
  <c r="AQ142" i="26"/>
  <c r="AP142" i="26"/>
  <c r="AO142" i="26"/>
  <c r="AN142" i="26"/>
  <c r="AM142" i="26"/>
  <c r="AL142" i="26"/>
  <c r="BJ142" i="26" s="1"/>
  <c r="AK142" i="26"/>
  <c r="AJ142" i="26"/>
  <c r="AI142" i="26"/>
  <c r="AH142" i="26"/>
  <c r="AG142" i="26"/>
  <c r="AF142" i="26"/>
  <c r="BD142" i="26" s="1"/>
  <c r="AE142" i="26"/>
  <c r="AD142" i="26"/>
  <c r="AC142" i="26"/>
  <c r="AB142" i="26"/>
  <c r="AA142" i="26"/>
  <c r="Z142" i="26"/>
  <c r="AX142" i="26" s="1"/>
  <c r="Y142" i="26"/>
  <c r="X142" i="26"/>
  <c r="W142" i="26"/>
  <c r="AQ141" i="26"/>
  <c r="AP141" i="26"/>
  <c r="AO141" i="26"/>
  <c r="AN141" i="26"/>
  <c r="AM141" i="26"/>
  <c r="AL141" i="26"/>
  <c r="AK141" i="26"/>
  <c r="AJ141" i="26"/>
  <c r="AI141" i="26"/>
  <c r="AH141" i="26"/>
  <c r="AG141" i="26"/>
  <c r="AF141" i="26"/>
  <c r="AE141" i="26"/>
  <c r="AD141" i="26"/>
  <c r="AC141" i="26"/>
  <c r="AB141" i="26"/>
  <c r="AA141" i="26"/>
  <c r="Z141" i="26"/>
  <c r="Y141" i="26"/>
  <c r="X141" i="26"/>
  <c r="W141" i="26"/>
  <c r="AQ140" i="26"/>
  <c r="AP140" i="26"/>
  <c r="AO140" i="26"/>
  <c r="AN140" i="26"/>
  <c r="AM140" i="26"/>
  <c r="AL140" i="26"/>
  <c r="AK140" i="26"/>
  <c r="AJ140" i="26"/>
  <c r="AI140" i="26"/>
  <c r="AH140" i="26"/>
  <c r="AG140" i="26"/>
  <c r="AF140" i="26"/>
  <c r="AE140" i="26"/>
  <c r="AD140" i="26"/>
  <c r="AC140" i="26"/>
  <c r="AB140" i="26"/>
  <c r="AA140" i="26"/>
  <c r="Z140" i="26"/>
  <c r="Y140" i="26"/>
  <c r="X140" i="26"/>
  <c r="W140" i="26"/>
  <c r="AQ139" i="26"/>
  <c r="BO139" i="26" s="1"/>
  <c r="AP139" i="26"/>
  <c r="BN139" i="26" s="1"/>
  <c r="AO139" i="26"/>
  <c r="AN139" i="26"/>
  <c r="AM139" i="26"/>
  <c r="AL139" i="26"/>
  <c r="AK139" i="26"/>
  <c r="BI139" i="26" s="1"/>
  <c r="AJ139" i="26"/>
  <c r="BH139" i="26" s="1"/>
  <c r="AI139" i="26"/>
  <c r="AH139" i="26"/>
  <c r="AG139" i="26"/>
  <c r="AF139" i="26"/>
  <c r="AE139" i="26"/>
  <c r="BC139" i="26" s="1"/>
  <c r="AD139" i="26"/>
  <c r="BB139" i="26" s="1"/>
  <c r="AC139" i="26"/>
  <c r="AB139" i="26"/>
  <c r="AA139" i="26"/>
  <c r="Z139" i="26"/>
  <c r="Y139" i="26"/>
  <c r="AW139" i="26" s="1"/>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BO137" i="26" s="1"/>
  <c r="AP137" i="26"/>
  <c r="BN137" i="26" s="1"/>
  <c r="AO137" i="26"/>
  <c r="AN137" i="26"/>
  <c r="AM137" i="26"/>
  <c r="AL137" i="26"/>
  <c r="AK137" i="26"/>
  <c r="BI137" i="26" s="1"/>
  <c r="AJ137" i="26"/>
  <c r="BH137" i="26" s="1"/>
  <c r="AI137" i="26"/>
  <c r="AH137" i="26"/>
  <c r="AG137" i="26"/>
  <c r="AF137" i="26"/>
  <c r="AE137" i="26"/>
  <c r="AD137" i="26"/>
  <c r="BB137" i="26" s="1"/>
  <c r="AC137" i="26"/>
  <c r="AB137" i="26"/>
  <c r="AA137" i="26"/>
  <c r="Z137" i="26"/>
  <c r="AX137" i="26" s="1"/>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BO135" i="26" s="1"/>
  <c r="AP135" i="26"/>
  <c r="BN135" i="26" s="1"/>
  <c r="AO135" i="26"/>
  <c r="AN135" i="26"/>
  <c r="AM135" i="26"/>
  <c r="AL135" i="26"/>
  <c r="AK135" i="26"/>
  <c r="AJ135" i="26"/>
  <c r="BH135" i="26" s="1"/>
  <c r="AI135" i="26"/>
  <c r="AH135" i="26"/>
  <c r="AG135" i="26"/>
  <c r="AF135" i="26"/>
  <c r="AE135" i="26"/>
  <c r="BC135" i="26" s="1"/>
  <c r="AD135" i="26"/>
  <c r="BB135" i="26" s="1"/>
  <c r="AC135" i="26"/>
  <c r="AB135" i="26"/>
  <c r="AA135" i="26"/>
  <c r="Z135" i="26"/>
  <c r="Y135" i="26"/>
  <c r="AW135" i="26" s="1"/>
  <c r="X135" i="26"/>
  <c r="AV135" i="26" s="1"/>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BO133" i="26" s="1"/>
  <c r="AP133" i="26"/>
  <c r="AO133" i="26"/>
  <c r="AN133" i="26"/>
  <c r="AM133" i="26"/>
  <c r="AL133" i="26"/>
  <c r="AK133" i="26"/>
  <c r="BI133" i="26" s="1"/>
  <c r="AJ133" i="26"/>
  <c r="AI133" i="26"/>
  <c r="AH133" i="26"/>
  <c r="AG133" i="26"/>
  <c r="AF133" i="26"/>
  <c r="AE133" i="26"/>
  <c r="BC133" i="26" s="1"/>
  <c r="AD133" i="26"/>
  <c r="AC133" i="26"/>
  <c r="AB133" i="26"/>
  <c r="AA133" i="26"/>
  <c r="Z133" i="26"/>
  <c r="Y133" i="26"/>
  <c r="AW133" i="26" s="1"/>
  <c r="X133" i="26"/>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BO131" i="26" s="1"/>
  <c r="AP131" i="26"/>
  <c r="AO131" i="26"/>
  <c r="AN131" i="26"/>
  <c r="AM131" i="26"/>
  <c r="AL131" i="26"/>
  <c r="AK131" i="26"/>
  <c r="BI131" i="26" s="1"/>
  <c r="AJ131" i="26"/>
  <c r="AI131" i="26"/>
  <c r="AH131" i="26"/>
  <c r="AG131" i="26"/>
  <c r="AF131" i="26"/>
  <c r="AE131" i="26"/>
  <c r="BC131" i="26" s="1"/>
  <c r="AD131" i="26"/>
  <c r="AC131" i="26"/>
  <c r="AB131" i="26"/>
  <c r="AA131" i="26"/>
  <c r="Z131" i="26"/>
  <c r="Y131" i="26"/>
  <c r="AW131" i="26" s="1"/>
  <c r="X131" i="26"/>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CK128" i="26" s="1"/>
  <c r="AN128" i="26"/>
  <c r="BL128" i="26" s="1"/>
  <c r="AM128" i="26"/>
  <c r="BK128" i="26" s="1"/>
  <c r="AL128" i="26"/>
  <c r="BJ128" i="26" s="1"/>
  <c r="AK128" i="26"/>
  <c r="CG128" i="26" s="1"/>
  <c r="AJ128" i="26"/>
  <c r="CF128" i="26" s="1"/>
  <c r="AI128" i="26"/>
  <c r="CE128" i="26" s="1"/>
  <c r="AH128" i="26"/>
  <c r="BF128" i="26" s="1"/>
  <c r="AG128" i="26"/>
  <c r="BE128" i="26" s="1"/>
  <c r="AF128" i="26"/>
  <c r="BD128" i="26" s="1"/>
  <c r="AE128" i="26"/>
  <c r="CA128" i="26" s="1"/>
  <c r="AD128" i="26"/>
  <c r="BZ128" i="26" s="1"/>
  <c r="AC128" i="26"/>
  <c r="BY128" i="26" s="1"/>
  <c r="AB128" i="26"/>
  <c r="AZ128" i="26" s="1"/>
  <c r="AA128" i="26"/>
  <c r="AY128" i="26" s="1"/>
  <c r="Z128" i="26"/>
  <c r="AX128" i="26" s="1"/>
  <c r="Y128" i="26"/>
  <c r="BU128" i="26" s="1"/>
  <c r="X128" i="26"/>
  <c r="BT128" i="26" s="1"/>
  <c r="W128" i="26"/>
  <c r="BS128" i="26" s="1"/>
  <c r="BR127" i="26"/>
  <c r="AT127" i="26"/>
  <c r="V127" i="26"/>
  <c r="CE76" i="30" l="1"/>
  <c r="CS74" i="30"/>
  <c r="CF65" i="30"/>
  <c r="CM66" i="30"/>
  <c r="DN65" i="30" s="1"/>
  <c r="CG66" i="30"/>
  <c r="CE69" i="30"/>
  <c r="CA66" i="30"/>
  <c r="CB65" i="30"/>
  <c r="CI68" i="30"/>
  <c r="BW68" i="30"/>
  <c r="CE68" i="30"/>
  <c r="CS64" i="30"/>
  <c r="CN75" i="30"/>
  <c r="CR70" i="30"/>
  <c r="CG69" i="30"/>
  <c r="BY77" i="30"/>
  <c r="CD73" i="30"/>
  <c r="CD66" i="30"/>
  <c r="CM7" i="30"/>
  <c r="BN142" i="26"/>
  <c r="AY38" i="22"/>
  <c r="CK72" i="30"/>
  <c r="CE78" i="30"/>
  <c r="CE67" i="30"/>
  <c r="CQ75" i="30"/>
  <c r="BF80" i="30"/>
  <c r="CS69" i="30"/>
  <c r="CA74" i="30"/>
  <c r="CB73" i="30"/>
  <c r="CT79" i="30"/>
  <c r="CH71" i="30"/>
  <c r="DI65" i="30" s="1"/>
  <c r="CO71" i="30"/>
  <c r="DP67" i="30" s="1"/>
  <c r="CC68" i="30"/>
  <c r="BW74" i="30"/>
  <c r="CL71" i="30"/>
  <c r="DM66" i="30" s="1"/>
  <c r="CE65" i="30"/>
  <c r="BW67" i="30"/>
  <c r="CS65" i="30"/>
  <c r="CN68" i="30"/>
  <c r="CD65" i="30"/>
  <c r="CH65" i="30"/>
  <c r="CL65" i="30"/>
  <c r="CO74" i="30"/>
  <c r="BN80" i="30"/>
  <c r="BI80" i="30"/>
  <c r="CC78" i="30"/>
  <c r="CE66" i="30"/>
  <c r="CT9" i="30"/>
  <c r="CN7" i="30"/>
  <c r="CF4" i="30"/>
  <c r="CE17" i="30"/>
  <c r="CQ10" i="30"/>
  <c r="CH8" i="30"/>
  <c r="CF5" i="30"/>
  <c r="CT7" i="30"/>
  <c r="CF7" i="30"/>
  <c r="CJ17" i="30"/>
  <c r="CM3" i="30"/>
  <c r="BY4" i="30"/>
  <c r="CB4" i="30"/>
  <c r="CM5" i="30"/>
  <c r="DN4" i="30" s="1"/>
  <c r="CD64" i="30"/>
  <c r="CC67" i="30"/>
  <c r="CF66" i="30"/>
  <c r="CK67" i="30"/>
  <c r="CI72" i="30"/>
  <c r="BZ68" i="30"/>
  <c r="CG75" i="30"/>
  <c r="DH65" i="30" s="1"/>
  <c r="CA79" i="30"/>
  <c r="CT71" i="30"/>
  <c r="CH79" i="30"/>
  <c r="BB80" i="30"/>
  <c r="CN77" i="30"/>
  <c r="CN73" i="30"/>
  <c r="CQ72" i="30"/>
  <c r="DR65" i="30" s="1"/>
  <c r="CA65" i="30"/>
  <c r="CT72" i="30"/>
  <c r="CN66" i="30"/>
  <c r="CK65" i="30"/>
  <c r="BO80" i="30"/>
  <c r="BW73" i="30"/>
  <c r="CF74" i="30"/>
  <c r="CO69" i="30"/>
  <c r="CS72" i="30"/>
  <c r="DT65" i="30" s="1"/>
  <c r="CT70" i="30"/>
  <c r="CB68" i="30"/>
  <c r="CO73" i="30"/>
  <c r="CO79" i="30"/>
  <c r="CK70" i="30"/>
  <c r="BY79" i="30"/>
  <c r="CN67" i="30"/>
  <c r="BY73" i="30"/>
  <c r="CO76" i="30"/>
  <c r="CE71" i="30"/>
  <c r="BX6" i="30"/>
  <c r="CH7" i="30"/>
  <c r="CM4" i="30"/>
  <c r="BX4" i="30"/>
  <c r="CM15" i="30"/>
  <c r="CM11" i="30"/>
  <c r="CT8" i="30"/>
  <c r="DU4" i="30" s="1"/>
  <c r="CT13" i="30"/>
  <c r="CM6" i="30"/>
  <c r="CT6" i="30"/>
  <c r="CB5" i="30"/>
  <c r="CT5" i="30"/>
  <c r="CB6" i="30"/>
  <c r="BZ4" i="30"/>
  <c r="CS5" i="30"/>
  <c r="CD13" i="30"/>
  <c r="CM13" i="30"/>
  <c r="CP9" i="30"/>
  <c r="CL10" i="30"/>
  <c r="CA5" i="30"/>
  <c r="CR5" i="30"/>
  <c r="BF129" i="26"/>
  <c r="AZ132" i="26"/>
  <c r="BL129" i="26"/>
  <c r="BL130" i="26"/>
  <c r="BL132" i="26"/>
  <c r="AZ129" i="26"/>
  <c r="BF130" i="26"/>
  <c r="BF132" i="26"/>
  <c r="AX133" i="26"/>
  <c r="AZ130" i="26"/>
  <c r="BC129" i="26"/>
  <c r="CA135" i="26" s="1"/>
  <c r="BI129" i="26"/>
  <c r="AW130" i="26"/>
  <c r="BC130" i="26"/>
  <c r="BO130" i="26"/>
  <c r="BC132" i="26"/>
  <c r="BC134" i="26"/>
  <c r="BO134" i="26"/>
  <c r="AX129" i="26"/>
  <c r="BD129" i="26"/>
  <c r="CB129" i="26" s="1"/>
  <c r="BJ129" i="26"/>
  <c r="CH129" i="26" s="1"/>
  <c r="AX130" i="26"/>
  <c r="BV130" i="26" s="1"/>
  <c r="BD130" i="26"/>
  <c r="CB130" i="26" s="1"/>
  <c r="BJ130" i="26"/>
  <c r="AX132" i="26"/>
  <c r="BD132" i="26"/>
  <c r="BJ132" i="26"/>
  <c r="BO140" i="26"/>
  <c r="AW144" i="26"/>
  <c r="BC144" i="26"/>
  <c r="BI144" i="26"/>
  <c r="BO144" i="26"/>
  <c r="AU129" i="26"/>
  <c r="BA129" i="26"/>
  <c r="BY132" i="26" s="1"/>
  <c r="BG129" i="26"/>
  <c r="CE129" i="26" s="1"/>
  <c r="BM129" i="26"/>
  <c r="AU130" i="26"/>
  <c r="BA130" i="26"/>
  <c r="BG130" i="26"/>
  <c r="BM130" i="26"/>
  <c r="CK130" i="26" s="1"/>
  <c r="AU132" i="26"/>
  <c r="BA132" i="26"/>
  <c r="BG132" i="26"/>
  <c r="BM132" i="26"/>
  <c r="AU134" i="26"/>
  <c r="BA134" i="26"/>
  <c r="BG134" i="26"/>
  <c r="BM134" i="26"/>
  <c r="AW129" i="26"/>
  <c r="BU129" i="26" s="1"/>
  <c r="BO129" i="26"/>
  <c r="BI130" i="26"/>
  <c r="CG130" i="26" s="1"/>
  <c r="AW132" i="26"/>
  <c r="BU133" i="26" s="1"/>
  <c r="AW134" i="26"/>
  <c r="BU134" i="26" s="1"/>
  <c r="BI134" i="26"/>
  <c r="AY135" i="26"/>
  <c r="BE135" i="26"/>
  <c r="BK135" i="26"/>
  <c r="AV136" i="26"/>
  <c r="BB136" i="26"/>
  <c r="BH136" i="26"/>
  <c r="BN136" i="26"/>
  <c r="AY137" i="26"/>
  <c r="BE137" i="26"/>
  <c r="BK137" i="26"/>
  <c r="AV138" i="26"/>
  <c r="BB138" i="26"/>
  <c r="BH138" i="26"/>
  <c r="BN138" i="26"/>
  <c r="AV140" i="26"/>
  <c r="BB140" i="26"/>
  <c r="BH140" i="26"/>
  <c r="BN140" i="26"/>
  <c r="AV142" i="26"/>
  <c r="BB142" i="26"/>
  <c r="BH142" i="26"/>
  <c r="AY129" i="26"/>
  <c r="BE129" i="26"/>
  <c r="CC133" i="26" s="1"/>
  <c r="BK129" i="26"/>
  <c r="AY130" i="26"/>
  <c r="BE130" i="26"/>
  <c r="BK130" i="26"/>
  <c r="AY132" i="26"/>
  <c r="BE132" i="26"/>
  <c r="BK132" i="26"/>
  <c r="AY138" i="26"/>
  <c r="BE138" i="26"/>
  <c r="BK138" i="26"/>
  <c r="AV129" i="26"/>
  <c r="BB129" i="26"/>
  <c r="BZ129" i="26" s="1"/>
  <c r="BH129" i="26"/>
  <c r="BN129" i="26"/>
  <c r="AV130" i="26"/>
  <c r="BB130" i="26"/>
  <c r="BH130" i="26"/>
  <c r="BN130" i="26"/>
  <c r="CL136" i="26" s="1"/>
  <c r="AY131" i="26"/>
  <c r="BE131" i="26"/>
  <c r="BK131" i="26"/>
  <c r="AV132" i="26"/>
  <c r="BB132" i="26"/>
  <c r="BH132" i="26"/>
  <c r="BN132" i="26"/>
  <c r="AY133" i="26"/>
  <c r="BE133" i="26"/>
  <c r="BK133" i="26"/>
  <c r="AV134" i="26"/>
  <c r="BB134" i="26"/>
  <c r="BH134" i="26"/>
  <c r="BN134" i="26"/>
  <c r="BL136" i="26"/>
  <c r="BF131" i="26"/>
  <c r="AU131" i="26"/>
  <c r="BG131" i="26"/>
  <c r="AU133" i="26"/>
  <c r="BA133" i="26"/>
  <c r="AZ135" i="26"/>
  <c r="BL135" i="26"/>
  <c r="BC136" i="26"/>
  <c r="BI136" i="26"/>
  <c r="AZ137" i="26"/>
  <c r="BL137" i="26"/>
  <c r="AW138" i="26"/>
  <c r="BI138" i="26"/>
  <c r="AZ139" i="26"/>
  <c r="BL139" i="26"/>
  <c r="BB131" i="26"/>
  <c r="AV133" i="26"/>
  <c r="BB133" i="26"/>
  <c r="BH133" i="26"/>
  <c r="BN133" i="26"/>
  <c r="BD138" i="26"/>
  <c r="AU139" i="26"/>
  <c r="BA139" i="26"/>
  <c r="BG139" i="26"/>
  <c r="BM139" i="26"/>
  <c r="AZ141" i="26"/>
  <c r="BF141" i="26"/>
  <c r="BL141" i="26"/>
  <c r="AW142" i="26"/>
  <c r="BC142" i="26"/>
  <c r="BI142" i="26"/>
  <c r="BO142" i="26"/>
  <c r="AV144" i="26"/>
  <c r="BB144" i="26"/>
  <c r="BH144" i="26"/>
  <c r="BN144" i="26"/>
  <c r="AZ138" i="26"/>
  <c r="BL140" i="26"/>
  <c r="BF138" i="26"/>
  <c r="AZ140" i="26"/>
  <c r="BF140" i="26"/>
  <c r="AU136" i="26"/>
  <c r="BA136" i="26"/>
  <c r="BG136" i="26"/>
  <c r="AU138" i="26"/>
  <c r="BM138" i="26"/>
  <c r="AW141" i="26"/>
  <c r="BC141" i="26"/>
  <c r="BI141" i="26"/>
  <c r="BO141" i="26"/>
  <c r="AZ136" i="26"/>
  <c r="BL138" i="26"/>
  <c r="AZ131" i="26"/>
  <c r="BL131" i="26"/>
  <c r="BA131" i="26"/>
  <c r="BM131" i="26"/>
  <c r="BF135" i="26"/>
  <c r="AW136" i="26"/>
  <c r="BO136" i="26"/>
  <c r="BF137" i="26"/>
  <c r="BC138" i="26"/>
  <c r="BO138" i="26"/>
  <c r="BF139" i="26"/>
  <c r="AY142" i="26"/>
  <c r="BE142" i="26"/>
  <c r="BK142" i="26"/>
  <c r="AY136" i="26"/>
  <c r="BE136" i="26"/>
  <c r="BK136" i="26"/>
  <c r="AY141" i="26"/>
  <c r="BE141" i="26"/>
  <c r="BK141" i="26"/>
  <c r="BM136" i="26"/>
  <c r="AY140" i="26"/>
  <c r="BE140" i="26"/>
  <c r="BK140" i="26"/>
  <c r="AU141" i="26"/>
  <c r="BA141" i="26"/>
  <c r="BG141" i="26"/>
  <c r="BM141" i="26"/>
  <c r="BG133" i="26"/>
  <c r="BM133" i="26"/>
  <c r="AZ142" i="26"/>
  <c r="BL142" i="26"/>
  <c r="AY144" i="26"/>
  <c r="BE144" i="26"/>
  <c r="BK144" i="26"/>
  <c r="AY134" i="26"/>
  <c r="BE134" i="26"/>
  <c r="BK134" i="26"/>
  <c r="AU135" i="26"/>
  <c r="BA135" i="26"/>
  <c r="BG135" i="26"/>
  <c r="BM135" i="26"/>
  <c r="AU137" i="26"/>
  <c r="BA137" i="26"/>
  <c r="BG137" i="26"/>
  <c r="BM137" i="26"/>
  <c r="AY139" i="26"/>
  <c r="BE139" i="26"/>
  <c r="BK139" i="26"/>
  <c r="AU142" i="26"/>
  <c r="BA142" i="26"/>
  <c r="BG142" i="26"/>
  <c r="BM142" i="26"/>
  <c r="AZ144" i="26"/>
  <c r="CS6" i="30"/>
  <c r="CA75" i="30"/>
  <c r="CT73" i="30"/>
  <c r="CG13" i="30"/>
  <c r="BP19" i="30"/>
  <c r="BY14" i="30"/>
  <c r="CM16" i="30"/>
  <c r="CS4" i="30"/>
  <c r="CS8" i="30"/>
  <c r="CM9" i="30"/>
  <c r="BZ5" i="30"/>
  <c r="CP12" i="30"/>
  <c r="BX16" i="30"/>
  <c r="CD15" i="30"/>
  <c r="CL15" i="30"/>
  <c r="CE12" i="30"/>
  <c r="DF4" i="30" s="1"/>
  <c r="CG67" i="30"/>
  <c r="CS66" i="30"/>
  <c r="CC71" i="30"/>
  <c r="CS71" i="30"/>
  <c r="CL70" i="30"/>
  <c r="DM65" i="30" s="1"/>
  <c r="CA67" i="30"/>
  <c r="CA64" i="30"/>
  <c r="CA71" i="30"/>
  <c r="CC79" i="30"/>
  <c r="BZ67" i="30"/>
  <c r="CT75" i="30"/>
  <c r="BT80" i="30"/>
  <c r="CN70" i="30"/>
  <c r="DO65" i="30" s="1"/>
  <c r="CN79" i="30"/>
  <c r="CH73" i="30"/>
  <c r="BH80" i="30"/>
  <c r="CB71" i="30"/>
  <c r="CB70" i="30"/>
  <c r="CK69" i="30"/>
  <c r="BY68" i="30"/>
  <c r="BY78" i="30"/>
  <c r="CO75" i="30"/>
  <c r="CO72" i="30"/>
  <c r="CO78" i="30"/>
  <c r="CD79" i="30"/>
  <c r="CP65" i="30"/>
  <c r="CQ78" i="30"/>
  <c r="CE72" i="30"/>
  <c r="CL78" i="30"/>
  <c r="CF70" i="30"/>
  <c r="DG65" i="30" s="1"/>
  <c r="CJ9" i="30"/>
  <c r="DK4" i="30" s="1"/>
  <c r="BX18" i="30"/>
  <c r="CY6" i="30" s="1"/>
  <c r="CN15" i="30"/>
  <c r="CR12" i="30"/>
  <c r="CM70" i="30"/>
  <c r="CD4" i="30"/>
  <c r="BZ10" i="30"/>
  <c r="BZ70" i="30"/>
  <c r="CH74" i="30"/>
  <c r="CB76" i="30"/>
  <c r="BY76" i="30"/>
  <c r="CJ65" i="30"/>
  <c r="BM19" i="30"/>
  <c r="CS10" i="30"/>
  <c r="CG15" i="30"/>
  <c r="CP4" i="30"/>
  <c r="BX3" i="30"/>
  <c r="CD3" i="30"/>
  <c r="BW5" i="30"/>
  <c r="CM14" i="30"/>
  <c r="BZ69" i="30"/>
  <c r="CG65" i="30"/>
  <c r="CL72" i="30"/>
  <c r="CA68" i="30"/>
  <c r="CA78" i="30"/>
  <c r="CC76" i="30"/>
  <c r="CS70" i="30"/>
  <c r="CT77" i="30"/>
  <c r="CT74" i="30"/>
  <c r="CT76" i="30"/>
  <c r="CN69" i="30"/>
  <c r="CN74" i="30"/>
  <c r="CH75" i="30"/>
  <c r="CH67" i="30"/>
  <c r="CH77" i="30"/>
  <c r="CB69" i="30"/>
  <c r="CB66" i="30"/>
  <c r="CB78" i="30"/>
  <c r="BY69" i="30"/>
  <c r="CO70" i="30"/>
  <c r="DP65" i="30" s="1"/>
  <c r="CO77" i="30"/>
  <c r="CD9" i="30"/>
  <c r="CR68" i="30"/>
  <c r="BZ73" i="30"/>
  <c r="CA77" i="30"/>
  <c r="CB74" i="30"/>
  <c r="CL9" i="30"/>
  <c r="DM4" i="30" s="1"/>
  <c r="CM10" i="30"/>
  <c r="CS7" i="30"/>
  <c r="CB8" i="30"/>
  <c r="BZ12" i="30"/>
  <c r="CP5" i="30"/>
  <c r="BX5" i="30"/>
  <c r="CD5" i="30"/>
  <c r="CC5" i="30"/>
  <c r="BR19" i="30"/>
  <c r="CT16" i="30"/>
  <c r="CH12" i="30"/>
  <c r="BG80" i="30"/>
  <c r="BZ72" i="30"/>
  <c r="CC73" i="30"/>
  <c r="CA76" i="30"/>
  <c r="CS68" i="30"/>
  <c r="CL69" i="30"/>
  <c r="CA72" i="30"/>
  <c r="BA80" i="30"/>
  <c r="CC75" i="30"/>
  <c r="CA69" i="30"/>
  <c r="CT69" i="30"/>
  <c r="DU65" i="30" s="1"/>
  <c r="CT66" i="30"/>
  <c r="CT78" i="30"/>
  <c r="CN71" i="30"/>
  <c r="CN72" i="30"/>
  <c r="CH70" i="30"/>
  <c r="CH68" i="30"/>
  <c r="CH78" i="30"/>
  <c r="CB72" i="30"/>
  <c r="CB67" i="30"/>
  <c r="CB79" i="30"/>
  <c r="BY75" i="30"/>
  <c r="BW76" i="30"/>
  <c r="BW78" i="30"/>
  <c r="CS12" i="30"/>
  <c r="CC74" i="30"/>
  <c r="CH76" i="30"/>
  <c r="CB75" i="30"/>
  <c r="CA73" i="30"/>
  <c r="CD18" i="30"/>
  <c r="CB7" i="30"/>
  <c r="CM12" i="30"/>
  <c r="CA4" i="30"/>
  <c r="CP6" i="30"/>
  <c r="CB9" i="30"/>
  <c r="CK8" i="30"/>
  <c r="CA70" i="30"/>
  <c r="CS67" i="30"/>
  <c r="CS75" i="30"/>
  <c r="CC77" i="30"/>
  <c r="CL73" i="30"/>
  <c r="CT68" i="30"/>
  <c r="CT67" i="30"/>
  <c r="CH72" i="30"/>
  <c r="DI67" i="30" s="1"/>
  <c r="CH69" i="30"/>
  <c r="CB64" i="30"/>
  <c r="CB77" i="30"/>
  <c r="CN5" i="30"/>
  <c r="CG6" i="30"/>
  <c r="CA9" i="30"/>
  <c r="CJ10" i="30"/>
  <c r="CR4" i="30"/>
  <c r="BX13" i="30"/>
  <c r="CD16" i="30"/>
  <c r="CL7" i="30"/>
  <c r="CM77" i="30"/>
  <c r="CM68" i="30"/>
  <c r="CI75" i="30"/>
  <c r="CI78" i="30"/>
  <c r="CE79" i="30"/>
  <c r="CG73" i="30"/>
  <c r="CG72" i="30"/>
  <c r="CM67" i="30"/>
  <c r="CF76" i="30"/>
  <c r="BL80" i="30"/>
  <c r="CG74" i="30"/>
  <c r="CR67" i="30"/>
  <c r="CF67" i="30"/>
  <c r="BE80" i="30"/>
  <c r="BQ80" i="30"/>
  <c r="AY80" i="30"/>
  <c r="CP70" i="30"/>
  <c r="BZ14" i="30"/>
  <c r="CR16" i="30"/>
  <c r="BG19" i="30"/>
  <c r="CN10" i="30"/>
  <c r="CG3" i="30"/>
  <c r="BJ19" i="30"/>
  <c r="CR3" i="30"/>
  <c r="CP15" i="30"/>
  <c r="BX17" i="30"/>
  <c r="BX9" i="30"/>
  <c r="BX7" i="30"/>
  <c r="CY4" i="30" s="1"/>
  <c r="CD17" i="30"/>
  <c r="CL17" i="30"/>
  <c r="CL18" i="30"/>
  <c r="DM6" i="30" s="1"/>
  <c r="BW15" i="30"/>
  <c r="CN12" i="30"/>
  <c r="CI14" i="30"/>
  <c r="CK15" i="30"/>
  <c r="CG76" i="30"/>
  <c r="CR69" i="30"/>
  <c r="CI69" i="30"/>
  <c r="CE77" i="30"/>
  <c r="CF77" i="30"/>
  <c r="CF71" i="30"/>
  <c r="CE75" i="30"/>
  <c r="CA14" i="30"/>
  <c r="CA15" i="30"/>
  <c r="CN11" i="30"/>
  <c r="CN13" i="30"/>
  <c r="CA11" i="30"/>
  <c r="CJ8" i="30"/>
  <c r="CP17" i="30"/>
  <c r="BX12" i="30"/>
  <c r="BX8" i="30"/>
  <c r="CC9" i="30"/>
  <c r="CO14" i="30"/>
  <c r="CR73" i="30"/>
  <c r="CR65" i="30"/>
  <c r="CR78" i="30"/>
  <c r="CI70" i="30"/>
  <c r="DJ65" i="30" s="1"/>
  <c r="CM65" i="30"/>
  <c r="CI71" i="30"/>
  <c r="CL76" i="30"/>
  <c r="CF75" i="30"/>
  <c r="CL77" i="30"/>
  <c r="CR66" i="30"/>
  <c r="CS79" i="30"/>
  <c r="BZ75" i="30"/>
  <c r="CQ70" i="30"/>
  <c r="CS16" i="30"/>
  <c r="CH9" i="30"/>
  <c r="CN8" i="30"/>
  <c r="CN6" i="30"/>
  <c r="CP13" i="30"/>
  <c r="BX14" i="30"/>
  <c r="BX15" i="30"/>
  <c r="BW6" i="30"/>
  <c r="CM71" i="30"/>
  <c r="CI79" i="30"/>
  <c r="CI73" i="30"/>
  <c r="CE73" i="30"/>
  <c r="DF65" i="30" s="1"/>
  <c r="CG70" i="30"/>
  <c r="CM69" i="30"/>
  <c r="DN66" i="30" s="1"/>
  <c r="CR64" i="30"/>
  <c r="CF69" i="30"/>
  <c r="CL79" i="30"/>
  <c r="CF68" i="30"/>
  <c r="CG71" i="30"/>
  <c r="BX77" i="30"/>
  <c r="CS76" i="30"/>
  <c r="CK68" i="30"/>
  <c r="DL65" i="30" s="1"/>
  <c r="CP11" i="30"/>
  <c r="CJ18" i="30"/>
  <c r="CA8" i="30"/>
  <c r="CE7" i="30"/>
  <c r="BX10" i="30"/>
  <c r="BX11" i="30"/>
  <c r="CK7" i="30"/>
  <c r="DL4" i="30" s="1"/>
  <c r="CL6" i="30"/>
  <c r="CC4" i="30"/>
  <c r="CI77" i="30"/>
  <c r="CI76" i="30"/>
  <c r="CN78" i="30"/>
  <c r="CG78" i="30"/>
  <c r="CE74" i="30"/>
  <c r="BZ18" i="30"/>
  <c r="CN18" i="30"/>
  <c r="CQ4" i="30"/>
  <c r="CH10" i="30"/>
  <c r="DI4" i="30" s="1"/>
  <c r="CS11" i="30"/>
  <c r="DT4" i="30" s="1"/>
  <c r="BS19" i="30"/>
  <c r="CG9" i="30"/>
  <c r="CG10" i="30"/>
  <c r="CA10" i="30"/>
  <c r="CA18" i="30"/>
  <c r="CJ4" i="30"/>
  <c r="CJ14" i="30"/>
  <c r="CJ7" i="30"/>
  <c r="CE6" i="30"/>
  <c r="CR11" i="30"/>
  <c r="DS4" i="30" s="1"/>
  <c r="CR9" i="30"/>
  <c r="CP14" i="30"/>
  <c r="CK6" i="30"/>
  <c r="BD19" i="30"/>
  <c r="CD10" i="30"/>
  <c r="CD12" i="30"/>
  <c r="BW7" i="30"/>
  <c r="CL11" i="30"/>
  <c r="CL5" i="30"/>
  <c r="CL12" i="30"/>
  <c r="AW19" i="30"/>
  <c r="CA17" i="30"/>
  <c r="CN14" i="30"/>
  <c r="CP64" i="30"/>
  <c r="CJ75" i="30"/>
  <c r="CS78" i="30"/>
  <c r="CG79" i="30"/>
  <c r="CN76" i="30"/>
  <c r="CQ71" i="30"/>
  <c r="CQ69" i="30"/>
  <c r="BY74" i="30"/>
  <c r="CD67" i="30"/>
  <c r="CD69" i="30"/>
  <c r="CR74" i="30"/>
  <c r="CJ79" i="30"/>
  <c r="CG16" i="30"/>
  <c r="CR8" i="30"/>
  <c r="CC14" i="30"/>
  <c r="CG7" i="30"/>
  <c r="CR7" i="30"/>
  <c r="CP8" i="30"/>
  <c r="CK4" i="30"/>
  <c r="CL8" i="30"/>
  <c r="CQ79" i="30"/>
  <c r="CL74" i="30"/>
  <c r="CL75" i="30"/>
  <c r="BY70" i="30"/>
  <c r="BY67" i="30"/>
  <c r="BY72" i="30"/>
  <c r="BS80" i="30"/>
  <c r="CS73" i="30"/>
  <c r="CQ16" i="30"/>
  <c r="BX67" i="30"/>
  <c r="BX71" i="30"/>
  <c r="CQ7" i="30"/>
  <c r="CG18" i="30"/>
  <c r="CR15" i="30"/>
  <c r="CP71" i="30"/>
  <c r="CH17" i="30"/>
  <c r="CN16" i="30"/>
  <c r="CG12" i="30"/>
  <c r="CG14" i="30"/>
  <c r="DH4" i="30" s="1"/>
  <c r="CA7" i="30"/>
  <c r="CJ12" i="30"/>
  <c r="CR18" i="30"/>
  <c r="CP18" i="30"/>
  <c r="CD11" i="30"/>
  <c r="BW9" i="30"/>
  <c r="CL13" i="30"/>
  <c r="CS77" i="30"/>
  <c r="CQ74" i="30"/>
  <c r="CQ12" i="30"/>
  <c r="BN19" i="30"/>
  <c r="CS14" i="30"/>
  <c r="CS13" i="30"/>
  <c r="CG4" i="30"/>
  <c r="CG8" i="30"/>
  <c r="CG17" i="30"/>
  <c r="CA16" i="30"/>
  <c r="CA12" i="30"/>
  <c r="CJ13" i="30"/>
  <c r="CJ6" i="30"/>
  <c r="CJ15" i="30"/>
  <c r="CE5" i="30"/>
  <c r="CE9" i="30"/>
  <c r="CR17" i="30"/>
  <c r="CR13" i="30"/>
  <c r="BZ16" i="30"/>
  <c r="CP16" i="30"/>
  <c r="CP7" i="30"/>
  <c r="DQ4" i="30" s="1"/>
  <c r="CK5" i="30"/>
  <c r="CD8" i="30"/>
  <c r="CO6" i="30"/>
  <c r="BL19" i="30"/>
  <c r="CL16" i="30"/>
  <c r="BW18" i="30"/>
  <c r="CO9" i="30"/>
  <c r="DP4" i="30" s="1"/>
  <c r="CI18" i="30"/>
  <c r="CB12" i="30"/>
  <c r="CK9" i="30"/>
  <c r="CJ64" i="30"/>
  <c r="CP67" i="30"/>
  <c r="CQ77" i="30"/>
  <c r="CF73" i="30"/>
  <c r="CF72" i="30"/>
  <c r="CG77" i="30"/>
  <c r="CG68" i="30"/>
  <c r="CG11" i="30"/>
  <c r="CR14" i="30"/>
  <c r="CQ73" i="30"/>
  <c r="CQ67" i="30"/>
  <c r="CQ65" i="30"/>
  <c r="CQ17" i="30"/>
  <c r="CS15" i="30"/>
  <c r="CA13" i="30"/>
  <c r="CJ5" i="30"/>
  <c r="CQ9" i="30"/>
  <c r="CR10" i="30"/>
  <c r="CP10" i="30"/>
  <c r="CD7" i="30"/>
  <c r="CL14" i="30"/>
  <c r="CC15" i="30"/>
  <c r="CP76" i="30"/>
  <c r="AY19" i="30"/>
  <c r="CF14" i="30"/>
  <c r="CG5" i="30"/>
  <c r="CA6" i="30"/>
  <c r="CJ16" i="30"/>
  <c r="CJ11" i="30"/>
  <c r="CR6" i="30"/>
  <c r="BZ15" i="30"/>
  <c r="CD14" i="30"/>
  <c r="CD6" i="30"/>
  <c r="CO18" i="30"/>
  <c r="CC18" i="30"/>
  <c r="CS18" i="30"/>
  <c r="CQ18" i="30"/>
  <c r="CT17" i="30"/>
  <c r="CE13" i="30"/>
  <c r="CQ66" i="30"/>
  <c r="CQ76" i="30"/>
  <c r="CC69" i="30"/>
  <c r="BC80" i="30"/>
  <c r="CC70" i="30"/>
  <c r="CJ68" i="30"/>
  <c r="CD77" i="30"/>
  <c r="AZ80" i="30"/>
  <c r="CP69" i="30"/>
  <c r="CM79" i="30"/>
  <c r="CF78" i="30"/>
  <c r="CP77" i="30"/>
  <c r="CD74" i="30"/>
  <c r="BD80" i="30"/>
  <c r="CF79" i="30"/>
  <c r="CD68" i="30"/>
  <c r="CJ67" i="30"/>
  <c r="CR75" i="30"/>
  <c r="BZ71" i="30"/>
  <c r="CP68" i="30"/>
  <c r="DQ65" i="30" s="1"/>
  <c r="CP75" i="30"/>
  <c r="CJ74" i="30"/>
  <c r="BJ80" i="30"/>
  <c r="CD72" i="30"/>
  <c r="CD78" i="30"/>
  <c r="BX70" i="30"/>
  <c r="BX76" i="30"/>
  <c r="CM75" i="30"/>
  <c r="CP66" i="30"/>
  <c r="BW77" i="30"/>
  <c r="BX72" i="30"/>
  <c r="CR79" i="30"/>
  <c r="BZ74" i="30"/>
  <c r="BZ77" i="30"/>
  <c r="DF66" i="30"/>
  <c r="CM73" i="30"/>
  <c r="CJ69" i="30"/>
  <c r="CP72" i="30"/>
  <c r="CP78" i="30"/>
  <c r="CJ71" i="30"/>
  <c r="CJ77" i="30"/>
  <c r="CD75" i="30"/>
  <c r="BX68" i="30"/>
  <c r="CY65" i="30" s="1"/>
  <c r="BX73" i="30"/>
  <c r="BX79" i="30"/>
  <c r="CJ66" i="30"/>
  <c r="BW69" i="30"/>
  <c r="BW79" i="30"/>
  <c r="CI74" i="30"/>
  <c r="CJ70" i="30"/>
  <c r="DK65" i="30" s="1"/>
  <c r="BR80" i="30"/>
  <c r="BZ76" i="30"/>
  <c r="BZ78" i="30"/>
  <c r="CM76" i="30"/>
  <c r="CP73" i="30"/>
  <c r="CP79" i="30"/>
  <c r="CJ72" i="30"/>
  <c r="CJ78" i="30"/>
  <c r="CD70" i="30"/>
  <c r="CD76" i="30"/>
  <c r="BX74" i="30"/>
  <c r="AX80" i="30"/>
  <c r="BX66" i="30"/>
  <c r="BW70" i="30"/>
  <c r="BW71" i="30"/>
  <c r="CR76" i="30"/>
  <c r="CJ76" i="30"/>
  <c r="BX78" i="30"/>
  <c r="AW80" i="30"/>
  <c r="CR77" i="30"/>
  <c r="BX69" i="30"/>
  <c r="CR72" i="30"/>
  <c r="DS65" i="30" s="1"/>
  <c r="BZ79" i="30"/>
  <c r="CP74" i="30"/>
  <c r="BP80" i="30"/>
  <c r="CJ73" i="30"/>
  <c r="CD71" i="30"/>
  <c r="BX65" i="30"/>
  <c r="BX75" i="30"/>
  <c r="CR71" i="30"/>
  <c r="BW72" i="30"/>
  <c r="BW75" i="30"/>
  <c r="CM72" i="30"/>
  <c r="CM78" i="30"/>
  <c r="DI66" i="30"/>
  <c r="CK77" i="30"/>
  <c r="CK78" i="30"/>
  <c r="CK75" i="30"/>
  <c r="BM80" i="30"/>
  <c r="CM74" i="30"/>
  <c r="DO67" i="30"/>
  <c r="CK79" i="30"/>
  <c r="BK80" i="30"/>
  <c r="CK74" i="30"/>
  <c r="CK71" i="30"/>
  <c r="CK76" i="30"/>
  <c r="CK73" i="30"/>
  <c r="BY17" i="30"/>
  <c r="BY12" i="30"/>
  <c r="CQ5" i="30"/>
  <c r="CQ14" i="30"/>
  <c r="BQ19" i="30"/>
  <c r="CF18" i="30"/>
  <c r="CT10" i="30"/>
  <c r="BY11" i="30"/>
  <c r="CM18" i="30"/>
  <c r="CF11" i="30"/>
  <c r="CF16" i="30"/>
  <c r="CN17" i="30"/>
  <c r="CM8" i="30"/>
  <c r="CM17" i="30"/>
  <c r="CH18" i="30"/>
  <c r="CT15" i="30"/>
  <c r="BA19" i="30"/>
  <c r="CQ6" i="30"/>
  <c r="CI3" i="30"/>
  <c r="CI13" i="30"/>
  <c r="BI19" i="30"/>
  <c r="BE19" i="30"/>
  <c r="CE8" i="30"/>
  <c r="CE16" i="30"/>
  <c r="BZ6" i="30"/>
  <c r="BZ11" i="30"/>
  <c r="BZ13" i="30"/>
  <c r="CF12" i="30"/>
  <c r="CK12" i="30"/>
  <c r="CO4" i="30"/>
  <c r="CO13" i="30"/>
  <c r="BO19" i="30"/>
  <c r="BW4" i="30"/>
  <c r="BW14" i="30"/>
  <c r="CN9" i="30"/>
  <c r="DO4" i="30" s="1"/>
  <c r="CC3" i="30"/>
  <c r="CC13" i="30"/>
  <c r="BC19" i="30"/>
  <c r="CB14" i="30"/>
  <c r="CF9" i="30"/>
  <c r="DG4" i="30" s="1"/>
  <c r="CI8" i="30"/>
  <c r="CI15" i="30"/>
  <c r="CK14" i="30"/>
  <c r="CO15" i="30"/>
  <c r="BW16" i="30"/>
  <c r="CQ15" i="30"/>
  <c r="CB17" i="30"/>
  <c r="CT11" i="30"/>
  <c r="BT19" i="30"/>
  <c r="BY10" i="30"/>
  <c r="BF19" i="30"/>
  <c r="CI6" i="30"/>
  <c r="CI10" i="30"/>
  <c r="CI16" i="30"/>
  <c r="CE15" i="30"/>
  <c r="BZ8" i="30"/>
  <c r="BZ17" i="30"/>
  <c r="BK19" i="30"/>
  <c r="CK13" i="30"/>
  <c r="CO5" i="30"/>
  <c r="CO10" i="30"/>
  <c r="CO16" i="30"/>
  <c r="BW8" i="30"/>
  <c r="BW11" i="30"/>
  <c r="BW17" i="30"/>
  <c r="CC7" i="30"/>
  <c r="CC10" i="30"/>
  <c r="CC16" i="30"/>
  <c r="CB11" i="30"/>
  <c r="CF17" i="30"/>
  <c r="CB10" i="30"/>
  <c r="CK18" i="30"/>
  <c r="CO7" i="30"/>
  <c r="BW10" i="30"/>
  <c r="BY9" i="30"/>
  <c r="CQ13" i="30"/>
  <c r="CF6" i="30"/>
  <c r="BB19" i="30"/>
  <c r="CT14" i="30"/>
  <c r="BY7" i="30"/>
  <c r="BY13" i="30"/>
  <c r="BY5" i="30"/>
  <c r="CF10" i="30"/>
  <c r="CT18" i="30"/>
  <c r="DU6" i="30" s="1"/>
  <c r="CS17" i="30"/>
  <c r="CI7" i="30"/>
  <c r="CI11" i="30"/>
  <c r="CI17" i="30"/>
  <c r="CB13" i="30"/>
  <c r="CE10" i="30"/>
  <c r="CE11" i="30"/>
  <c r="CE18" i="30"/>
  <c r="BZ9" i="30"/>
  <c r="AZ19" i="30"/>
  <c r="CK11" i="30"/>
  <c r="CK16" i="30"/>
  <c r="CO8" i="30"/>
  <c r="CO11" i="30"/>
  <c r="CO17" i="30"/>
  <c r="BW12" i="30"/>
  <c r="CC6" i="30"/>
  <c r="CC11" i="30"/>
  <c r="CC17" i="30"/>
  <c r="BY15" i="30"/>
  <c r="CB15" i="30"/>
  <c r="CF8" i="30"/>
  <c r="CI9" i="30"/>
  <c r="DJ4" i="30" s="1"/>
  <c r="CK10" i="30"/>
  <c r="CT12" i="30"/>
  <c r="BY6" i="30"/>
  <c r="CQ11" i="30"/>
  <c r="DR4" i="30" s="1"/>
  <c r="CQ8" i="30"/>
  <c r="BY8" i="30"/>
  <c r="BY16" i="30"/>
  <c r="CF13" i="30"/>
  <c r="CF15" i="30"/>
  <c r="CH13" i="30"/>
  <c r="CI5" i="30"/>
  <c r="CI12" i="30"/>
  <c r="CE14" i="30"/>
  <c r="BZ7" i="30"/>
  <c r="CK17" i="30"/>
  <c r="CO12" i="30"/>
  <c r="BW3" i="30"/>
  <c r="BW13" i="30"/>
  <c r="CC8" i="30"/>
  <c r="CC12" i="30"/>
  <c r="BH19" i="30"/>
  <c r="CB18" i="30"/>
  <c r="CH14" i="30"/>
  <c r="BY18" i="30"/>
  <c r="CB16" i="30"/>
  <c r="CH16" i="30"/>
  <c r="CH15" i="30"/>
  <c r="CH11" i="30"/>
  <c r="AU128" i="26"/>
  <c r="BG128" i="26"/>
  <c r="AX140" i="26"/>
  <c r="BJ137" i="26"/>
  <c r="AV128" i="26"/>
  <c r="BH128" i="26"/>
  <c r="AV131" i="26"/>
  <c r="BH131" i="26"/>
  <c r="BN131" i="26"/>
  <c r="BI132" i="26"/>
  <c r="CG134" i="26" s="1"/>
  <c r="BO132" i="26"/>
  <c r="AZ133" i="26"/>
  <c r="BF133" i="26"/>
  <c r="BL133" i="26"/>
  <c r="BI135" i="26"/>
  <c r="AX136" i="26"/>
  <c r="BD136" i="26"/>
  <c r="BJ136" i="26"/>
  <c r="AW137" i="26"/>
  <c r="BC137" i="26"/>
  <c r="BA138" i="26"/>
  <c r="BG138" i="26"/>
  <c r="AX139" i="26"/>
  <c r="BD139" i="26"/>
  <c r="BJ139" i="26"/>
  <c r="AW140" i="26"/>
  <c r="BC140" i="26"/>
  <c r="BI140" i="26"/>
  <c r="AX141" i="26"/>
  <c r="BD141" i="26"/>
  <c r="BJ141" i="26"/>
  <c r="AX143" i="26"/>
  <c r="BD143" i="26"/>
  <c r="BJ143" i="26"/>
  <c r="AU144" i="26"/>
  <c r="BA144" i="26"/>
  <c r="BG144" i="26"/>
  <c r="BM144" i="26"/>
  <c r="AW128" i="26"/>
  <c r="BI128" i="26"/>
  <c r="AX134" i="26"/>
  <c r="BD134" i="26"/>
  <c r="BJ134" i="26"/>
  <c r="AX135" i="26"/>
  <c r="BD135" i="26"/>
  <c r="BJ135" i="26"/>
  <c r="BD137" i="26"/>
  <c r="BD140" i="26"/>
  <c r="BJ140" i="26"/>
  <c r="BF144" i="26"/>
  <c r="BL144" i="26"/>
  <c r="BA128" i="26"/>
  <c r="BM128" i="26"/>
  <c r="AX131" i="26"/>
  <c r="BD131" i="26"/>
  <c r="BJ131" i="26"/>
  <c r="BB128" i="26"/>
  <c r="BN128" i="26"/>
  <c r="AX138" i="26"/>
  <c r="BJ138" i="26"/>
  <c r="AX144" i="26"/>
  <c r="BD144" i="26"/>
  <c r="BJ144" i="26"/>
  <c r="BC128" i="26"/>
  <c r="BO128" i="26"/>
  <c r="BD133" i="26"/>
  <c r="BJ133" i="26"/>
  <c r="AU140" i="26"/>
  <c r="BA140" i="26"/>
  <c r="BG140" i="26"/>
  <c r="BM140" i="26"/>
  <c r="AV141" i="26"/>
  <c r="BB141" i="26"/>
  <c r="BH141" i="26"/>
  <c r="BN141" i="26"/>
  <c r="AV143" i="26"/>
  <c r="BB143" i="26"/>
  <c r="BH143" i="26"/>
  <c r="BN143" i="26"/>
  <c r="BS129" i="26"/>
  <c r="CK129" i="26"/>
  <c r="BT129" i="26"/>
  <c r="CF129" i="26"/>
  <c r="CM129" i="26"/>
  <c r="BX128" i="26"/>
  <c r="BU130" i="26"/>
  <c r="BU131" i="26"/>
  <c r="CG129" i="26"/>
  <c r="CG133" i="26"/>
  <c r="CD130" i="26"/>
  <c r="CD129" i="26"/>
  <c r="CD128" i="26"/>
  <c r="CJ128" i="26"/>
  <c r="BX129" i="26"/>
  <c r="CJ129" i="26"/>
  <c r="BF136" i="26"/>
  <c r="BF142" i="26"/>
  <c r="BV128" i="26"/>
  <c r="CB128" i="26"/>
  <c r="CH128" i="26"/>
  <c r="BW128" i="26"/>
  <c r="CC128" i="26"/>
  <c r="CI128" i="26"/>
  <c r="BV129" i="26"/>
  <c r="CI129" i="26"/>
  <c r="CJ130" i="26"/>
  <c r="AZ134" i="26"/>
  <c r="BF134" i="26"/>
  <c r="BL134" i="26"/>
  <c r="DJ67" i="30" l="1"/>
  <c r="DM67" i="30"/>
  <c r="DF67" i="30"/>
  <c r="DK67" i="30"/>
  <c r="DS6" i="30"/>
  <c r="DN6" i="30"/>
  <c r="DF5" i="30"/>
  <c r="DN5" i="30"/>
  <c r="CJ131" i="26"/>
  <c r="BY130" i="26"/>
  <c r="DL67" i="30"/>
  <c r="DP66" i="30"/>
  <c r="DR67" i="30"/>
  <c r="DH67" i="30"/>
  <c r="DQ67" i="30"/>
  <c r="DI5" i="30"/>
  <c r="DM5" i="30"/>
  <c r="CA132" i="26"/>
  <c r="BS139" i="26"/>
  <c r="BW132" i="26"/>
  <c r="BU135" i="26"/>
  <c r="BX131" i="26"/>
  <c r="BX130" i="26"/>
  <c r="BY129" i="26"/>
  <c r="CI138" i="26"/>
  <c r="BU132" i="26"/>
  <c r="DN67" i="30"/>
  <c r="DG67" i="30"/>
  <c r="DT67" i="30"/>
  <c r="DL6" i="30"/>
  <c r="DK6" i="30"/>
  <c r="CA130" i="26"/>
  <c r="CL138" i="26"/>
  <c r="CK132" i="26"/>
  <c r="CC130" i="26"/>
  <c r="CC137" i="26"/>
  <c r="CA129" i="26"/>
  <c r="CA134" i="26"/>
  <c r="CB131" i="26"/>
  <c r="BT132" i="26"/>
  <c r="BW135" i="26"/>
  <c r="CV130" i="26" s="1"/>
  <c r="CK134" i="26"/>
  <c r="CF130" i="26"/>
  <c r="CI130" i="26"/>
  <c r="CK131" i="26"/>
  <c r="BZ138" i="26"/>
  <c r="CC129" i="26"/>
  <c r="CA136" i="26"/>
  <c r="CA133" i="26"/>
  <c r="CL133" i="26"/>
  <c r="BY133" i="26"/>
  <c r="CF136" i="26"/>
  <c r="DE130" i="26" s="1"/>
  <c r="CD132" i="26"/>
  <c r="BZ132" i="26"/>
  <c r="CI135" i="26"/>
  <c r="CE131" i="26"/>
  <c r="BS138" i="26"/>
  <c r="CR130" i="26" s="1"/>
  <c r="CM130" i="26"/>
  <c r="CL134" i="26"/>
  <c r="CB134" i="26"/>
  <c r="CA131" i="26"/>
  <c r="BT130" i="26"/>
  <c r="BX132" i="26"/>
  <c r="CI132" i="26"/>
  <c r="BS130" i="26"/>
  <c r="BS133" i="26"/>
  <c r="CH130" i="26"/>
  <c r="BU136" i="26"/>
  <c r="BY135" i="26"/>
  <c r="CX130" i="26" s="1"/>
  <c r="BS132" i="26"/>
  <c r="BS137" i="26"/>
  <c r="CM133" i="26"/>
  <c r="BW131" i="26"/>
  <c r="CG131" i="26"/>
  <c r="CM131" i="26"/>
  <c r="BZ131" i="26"/>
  <c r="CE130" i="26"/>
  <c r="BY134" i="26"/>
  <c r="BS134" i="26"/>
  <c r="BS131" i="26"/>
  <c r="CA141" i="26"/>
  <c r="BZ142" i="26"/>
  <c r="CC138" i="26"/>
  <c r="CI137" i="26"/>
  <c r="BY137" i="26"/>
  <c r="CI134" i="26"/>
  <c r="BZ137" i="26"/>
  <c r="BY131" i="26"/>
  <c r="BS136" i="26"/>
  <c r="BS135" i="26"/>
  <c r="BS142" i="26"/>
  <c r="CH131" i="26"/>
  <c r="CA139" i="26"/>
  <c r="CC132" i="26"/>
  <c r="CL130" i="26"/>
  <c r="BZ130" i="26"/>
  <c r="CC142" i="26"/>
  <c r="BZ139" i="26"/>
  <c r="CC136" i="26"/>
  <c r="DB130" i="26" s="1"/>
  <c r="CI131" i="26"/>
  <c r="CL140" i="26"/>
  <c r="CJ132" i="26"/>
  <c r="CL131" i="26"/>
  <c r="CL142" i="26"/>
  <c r="BU143" i="26"/>
  <c r="CJ133" i="26"/>
  <c r="CC144" i="26"/>
  <c r="CD131" i="26"/>
  <c r="CL132" i="26"/>
  <c r="BZ135" i="26"/>
  <c r="CK133" i="26"/>
  <c r="DJ130" i="26" s="1"/>
  <c r="CD133" i="26"/>
  <c r="CI133" i="26"/>
  <c r="DH130" i="26" s="1"/>
  <c r="CI140" i="26"/>
  <c r="CC135" i="26"/>
  <c r="BW133" i="26"/>
  <c r="CL129" i="26"/>
  <c r="CL139" i="26"/>
  <c r="BZ133" i="26"/>
  <c r="BZ136" i="26"/>
  <c r="BT139" i="26"/>
  <c r="BX133" i="26"/>
  <c r="BW129" i="26"/>
  <c r="BY138" i="26"/>
  <c r="BZ140" i="26"/>
  <c r="BZ134" i="26"/>
  <c r="CC134" i="26"/>
  <c r="BW130" i="26"/>
  <c r="CC131" i="26"/>
  <c r="CI139" i="26"/>
  <c r="CL135" i="26"/>
  <c r="CL141" i="26"/>
  <c r="CF138" i="26"/>
  <c r="CG138" i="26"/>
  <c r="CF135" i="26"/>
  <c r="BY143" i="26"/>
  <c r="BU137" i="26"/>
  <c r="BT134" i="26"/>
  <c r="CI136" i="26"/>
  <c r="BK145" i="26"/>
  <c r="CG142" i="26"/>
  <c r="CE135" i="26"/>
  <c r="CE134" i="26"/>
  <c r="CB132" i="26"/>
  <c r="CH133" i="26"/>
  <c r="BU138" i="26"/>
  <c r="CT130" i="26" s="1"/>
  <c r="CF134" i="26"/>
  <c r="CE138" i="26"/>
  <c r="CH134" i="26"/>
  <c r="CG137" i="26"/>
  <c r="CG135" i="26"/>
  <c r="BU142" i="26"/>
  <c r="BU140" i="26"/>
  <c r="CF131" i="26"/>
  <c r="CF132" i="26"/>
  <c r="BT133" i="26"/>
  <c r="CE137" i="26"/>
  <c r="BY139" i="26"/>
  <c r="BN145" i="26"/>
  <c r="BY136" i="26"/>
  <c r="CX131" i="26" s="1"/>
  <c r="BU144" i="26"/>
  <c r="BT140" i="26"/>
  <c r="BY142" i="26"/>
  <c r="BS141" i="26"/>
  <c r="CF141" i="26"/>
  <c r="CA142" i="26"/>
  <c r="CG136" i="26"/>
  <c r="CE136" i="26"/>
  <c r="DD130" i="26" s="1"/>
  <c r="CH135" i="26"/>
  <c r="BW137" i="26"/>
  <c r="CA140" i="26"/>
  <c r="CE133" i="26"/>
  <c r="CE132" i="26"/>
  <c r="CM141" i="26"/>
  <c r="BC145" i="26"/>
  <c r="BS140" i="26"/>
  <c r="BT138" i="26"/>
  <c r="CS130" i="26" s="1"/>
  <c r="BG145" i="26"/>
  <c r="CK135" i="26"/>
  <c r="CK136" i="26"/>
  <c r="CK137" i="26"/>
  <c r="CK141" i="26"/>
  <c r="CC143" i="26"/>
  <c r="CE144" i="26"/>
  <c r="CE142" i="26"/>
  <c r="CE139" i="26"/>
  <c r="CK139" i="26"/>
  <c r="CE141" i="26"/>
  <c r="BW143" i="26"/>
  <c r="BW144" i="26"/>
  <c r="BW134" i="26"/>
  <c r="BW142" i="26"/>
  <c r="BW139" i="26"/>
  <c r="BW136" i="26"/>
  <c r="AY145" i="26"/>
  <c r="BW138" i="26"/>
  <c r="BW141" i="26"/>
  <c r="BW140" i="26"/>
  <c r="CC140" i="26"/>
  <c r="BE145" i="26"/>
  <c r="CC139" i="26"/>
  <c r="CC141" i="26"/>
  <c r="CK142" i="26"/>
  <c r="BV135" i="26"/>
  <c r="BV138" i="26"/>
  <c r="CU130" i="26" s="1"/>
  <c r="AU145" i="26"/>
  <c r="CM137" i="26"/>
  <c r="CM140" i="26"/>
  <c r="CM143" i="26"/>
  <c r="CM132" i="26"/>
  <c r="CI141" i="26"/>
  <c r="CI142" i="26"/>
  <c r="CI143" i="26"/>
  <c r="CI144" i="26"/>
  <c r="CK138" i="26"/>
  <c r="CH136" i="26"/>
  <c r="DG130" i="26" s="1"/>
  <c r="CA138" i="26"/>
  <c r="CA137" i="26"/>
  <c r="CZ131" i="26" s="1"/>
  <c r="CA143" i="26"/>
  <c r="CG140" i="26"/>
  <c r="DF130" i="26" s="1"/>
  <c r="CL137" i="26"/>
  <c r="CL143" i="26"/>
  <c r="CF137" i="26"/>
  <c r="CF140" i="26"/>
  <c r="BT131" i="26"/>
  <c r="BY140" i="26"/>
  <c r="BY141" i="26"/>
  <c r="BH145" i="26"/>
  <c r="BT144" i="26"/>
  <c r="BY144" i="26"/>
  <c r="CJ136" i="26"/>
  <c r="CH141" i="26"/>
  <c r="CA144" i="26"/>
  <c r="BI145" i="26"/>
  <c r="CG141" i="26"/>
  <c r="CF139" i="26"/>
  <c r="CF133" i="26"/>
  <c r="CD136" i="26"/>
  <c r="CG139" i="26"/>
  <c r="CG143" i="26"/>
  <c r="CH132" i="26"/>
  <c r="CG144" i="26"/>
  <c r="CG132" i="26"/>
  <c r="CL144" i="26"/>
  <c r="DP5" i="30"/>
  <c r="DG6" i="30"/>
  <c r="DP6" i="30"/>
  <c r="DU67" i="30"/>
  <c r="DJ6" i="30"/>
  <c r="DQ5" i="30"/>
  <c r="CY67" i="30"/>
  <c r="DF6" i="30"/>
  <c r="DR6" i="30"/>
  <c r="DT6" i="30"/>
  <c r="DH6" i="30"/>
  <c r="DQ6" i="30"/>
  <c r="DS67" i="30"/>
  <c r="DQ66" i="30"/>
  <c r="DO6" i="30"/>
  <c r="DI6" i="30"/>
  <c r="CJ137" i="26"/>
  <c r="BM145" i="26"/>
  <c r="BD145" i="26"/>
  <c r="BV143" i="26"/>
  <c r="BJ145" i="26"/>
  <c r="BX139" i="26"/>
  <c r="CK140" i="26"/>
  <c r="BT142" i="26"/>
  <c r="CE143" i="26"/>
  <c r="CF144" i="26"/>
  <c r="BS144" i="26"/>
  <c r="CK144" i="26"/>
  <c r="CE140" i="26"/>
  <c r="BB145" i="26"/>
  <c r="CH144" i="26"/>
  <c r="CB144" i="26"/>
  <c r="CD140" i="26"/>
  <c r="BV137" i="26"/>
  <c r="BV131" i="26"/>
  <c r="CB141" i="26"/>
  <c r="CH139" i="26"/>
  <c r="CB136" i="26"/>
  <c r="DA130" i="26" s="1"/>
  <c r="CH143" i="26"/>
  <c r="CB143" i="26"/>
  <c r="BX144" i="26"/>
  <c r="CM139" i="26"/>
  <c r="CM138" i="26"/>
  <c r="BO145" i="26"/>
  <c r="CK143" i="26"/>
  <c r="BA145" i="26"/>
  <c r="AZ145" i="26"/>
  <c r="CB137" i="26"/>
  <c r="BV134" i="26"/>
  <c r="BX136" i="26"/>
  <c r="CH140" i="26"/>
  <c r="CH142" i="26"/>
  <c r="CB135" i="26"/>
  <c r="BV142" i="26"/>
  <c r="CB142" i="26"/>
  <c r="CB140" i="26"/>
  <c r="BV144" i="26"/>
  <c r="CU132" i="26" s="1"/>
  <c r="BV133" i="26"/>
  <c r="BX138" i="26"/>
  <c r="BU139" i="26"/>
  <c r="AW145" i="26"/>
  <c r="BU141" i="26"/>
  <c r="BV141" i="26"/>
  <c r="CM144" i="26"/>
  <c r="CM134" i="26"/>
  <c r="CF142" i="26"/>
  <c r="BZ141" i="26"/>
  <c r="BZ144" i="26"/>
  <c r="BT135" i="26"/>
  <c r="BT143" i="26"/>
  <c r="AV145" i="26"/>
  <c r="BS143" i="26"/>
  <c r="BV136" i="26"/>
  <c r="CD144" i="26"/>
  <c r="CB139" i="26"/>
  <c r="CB133" i="26"/>
  <c r="CJ141" i="26"/>
  <c r="CH137" i="26"/>
  <c r="BV132" i="26"/>
  <c r="BV139" i="26"/>
  <c r="AX145" i="26"/>
  <c r="BX140" i="26"/>
  <c r="CM136" i="26"/>
  <c r="BZ143" i="26"/>
  <c r="BT137" i="26"/>
  <c r="BT136" i="26"/>
  <c r="CH138" i="26"/>
  <c r="BV140" i="26"/>
  <c r="CB138" i="26"/>
  <c r="BX141" i="26"/>
  <c r="CM135" i="26"/>
  <c r="CM142" i="26"/>
  <c r="CF143" i="26"/>
  <c r="BT141" i="26"/>
  <c r="CJ139" i="26"/>
  <c r="CJ143" i="26"/>
  <c r="CJ140" i="26"/>
  <c r="CJ134" i="26"/>
  <c r="DI130" i="26" s="1"/>
  <c r="BX137" i="26"/>
  <c r="BX134" i="26"/>
  <c r="BX143" i="26"/>
  <c r="CD138" i="26"/>
  <c r="DC130" i="26" s="1"/>
  <c r="CD142" i="26"/>
  <c r="CJ135" i="26"/>
  <c r="CJ138" i="26"/>
  <c r="CJ144" i="26"/>
  <c r="BX135" i="26"/>
  <c r="BX142" i="26"/>
  <c r="CD139" i="26"/>
  <c r="CD137" i="26"/>
  <c r="BF145" i="26"/>
  <c r="BL145" i="26"/>
  <c r="CD143" i="26"/>
  <c r="CD135" i="26"/>
  <c r="CJ142" i="26"/>
  <c r="CD134" i="26"/>
  <c r="CD141" i="26"/>
  <c r="AT57" i="31"/>
  <c r="DU41" i="31" s="1"/>
  <c r="AS57" i="31"/>
  <c r="DT41" i="31" s="1"/>
  <c r="AR57" i="31"/>
  <c r="DS41" i="31" s="1"/>
  <c r="AQ57" i="31"/>
  <c r="AP57" i="31"/>
  <c r="DQ41" i="31" s="1"/>
  <c r="AO57" i="31"/>
  <c r="DP41" i="31" s="1"/>
  <c r="AN57" i="31"/>
  <c r="AM57" i="31"/>
  <c r="AL57" i="31"/>
  <c r="AK57" i="31"/>
  <c r="AJ57" i="31"/>
  <c r="DK41" i="31" s="1"/>
  <c r="AI57" i="31"/>
  <c r="DJ41" i="31" s="1"/>
  <c r="AH57" i="31"/>
  <c r="DI41" i="31" s="1"/>
  <c r="AG57" i="31"/>
  <c r="DH41" i="31" s="1"/>
  <c r="AF57" i="31"/>
  <c r="DG41" i="31" s="1"/>
  <c r="AE57" i="31"/>
  <c r="AD57" i="31"/>
  <c r="DE41" i="31" s="1"/>
  <c r="AC57" i="31"/>
  <c r="DD41" i="31" s="1"/>
  <c r="AB57" i="31"/>
  <c r="DC41" i="31" s="1"/>
  <c r="AA57" i="31"/>
  <c r="DB41" i="31" s="1"/>
  <c r="Z57" i="31"/>
  <c r="Y57" i="31"/>
  <c r="X57" i="31"/>
  <c r="CY41" i="31" s="1"/>
  <c r="W57" i="31"/>
  <c r="CX41" i="31" s="1"/>
  <c r="AT56" i="31"/>
  <c r="AS56" i="31"/>
  <c r="AR56" i="31"/>
  <c r="AQ56" i="31"/>
  <c r="BQ56" i="31" s="1"/>
  <c r="AP56" i="31"/>
  <c r="BP56" i="31" s="1"/>
  <c r="AO56" i="31"/>
  <c r="AN56" i="31"/>
  <c r="AM56" i="31"/>
  <c r="BM56" i="31" s="1"/>
  <c r="AL56" i="31"/>
  <c r="AK56" i="31"/>
  <c r="BK56" i="31" s="1"/>
  <c r="AJ56" i="31"/>
  <c r="AI56" i="31"/>
  <c r="AH56" i="31"/>
  <c r="AG56" i="31"/>
  <c r="AF56" i="31"/>
  <c r="AE56" i="31"/>
  <c r="BE56" i="31" s="1"/>
  <c r="AD56" i="31"/>
  <c r="AC56" i="31"/>
  <c r="AB56" i="31"/>
  <c r="AA56" i="31"/>
  <c r="BA56" i="31" s="1"/>
  <c r="Z56" i="31"/>
  <c r="Y56" i="31"/>
  <c r="AY56" i="31" s="1"/>
  <c r="X56" i="31"/>
  <c r="W56" i="31"/>
  <c r="AT55" i="31"/>
  <c r="AS55" i="31"/>
  <c r="BS55" i="31" s="1"/>
  <c r="AR55" i="31"/>
  <c r="BR55" i="31" s="1"/>
  <c r="AQ55" i="31"/>
  <c r="AP55" i="31"/>
  <c r="BP55" i="31" s="1"/>
  <c r="AO55" i="31"/>
  <c r="AN55" i="31"/>
  <c r="AM55" i="31"/>
  <c r="BM55" i="31" s="1"/>
  <c r="AL55" i="31"/>
  <c r="BL55" i="31" s="1"/>
  <c r="AK55" i="31"/>
  <c r="AJ55" i="31"/>
  <c r="BJ55" i="31" s="1"/>
  <c r="AI55" i="31"/>
  <c r="AH55" i="31"/>
  <c r="AG55" i="31"/>
  <c r="BG55" i="31" s="1"/>
  <c r="AF55" i="31"/>
  <c r="BF55" i="31" s="1"/>
  <c r="AE55" i="31"/>
  <c r="AD55" i="31"/>
  <c r="BD55" i="31" s="1"/>
  <c r="AC55" i="31"/>
  <c r="AB55" i="31"/>
  <c r="AA55" i="31"/>
  <c r="Z55" i="31"/>
  <c r="AZ55" i="31" s="1"/>
  <c r="Y55" i="31"/>
  <c r="X55" i="31"/>
  <c r="AX55" i="31" s="1"/>
  <c r="W55" i="31"/>
  <c r="AT54" i="31"/>
  <c r="AS54" i="31"/>
  <c r="BS54" i="31" s="1"/>
  <c r="AR54" i="31"/>
  <c r="AQ54" i="31"/>
  <c r="BQ54" i="31" s="1"/>
  <c r="AP54" i="31"/>
  <c r="BP54" i="31" s="1"/>
  <c r="AO54" i="31"/>
  <c r="AN54" i="31"/>
  <c r="AM54" i="31"/>
  <c r="AL54" i="31"/>
  <c r="AK54" i="31"/>
  <c r="BK54" i="31" s="1"/>
  <c r="AJ54" i="31"/>
  <c r="BJ54" i="31" s="1"/>
  <c r="AI54" i="31"/>
  <c r="AH54" i="31"/>
  <c r="AG54" i="31"/>
  <c r="AF54" i="31"/>
  <c r="AE54" i="31"/>
  <c r="BE54" i="31" s="1"/>
  <c r="AD54" i="31"/>
  <c r="AC54" i="31"/>
  <c r="AB54" i="31"/>
  <c r="BB54" i="31" s="1"/>
  <c r="AA54" i="31"/>
  <c r="BA54" i="31" s="1"/>
  <c r="Z54" i="31"/>
  <c r="Y54" i="31"/>
  <c r="AY54" i="31" s="1"/>
  <c r="X54" i="31"/>
  <c r="AX54" i="31" s="1"/>
  <c r="W54" i="31"/>
  <c r="AT53" i="31"/>
  <c r="AS53" i="31"/>
  <c r="BS53" i="31" s="1"/>
  <c r="AR53" i="31"/>
  <c r="AQ53" i="31"/>
  <c r="BQ53" i="31" s="1"/>
  <c r="AP53" i="31"/>
  <c r="AO53" i="31"/>
  <c r="AN53" i="31"/>
  <c r="BN53" i="31" s="1"/>
  <c r="AM53" i="31"/>
  <c r="BM53" i="31" s="1"/>
  <c r="AL53" i="31"/>
  <c r="AK53" i="31"/>
  <c r="BK53" i="31" s="1"/>
  <c r="AJ53" i="31"/>
  <c r="AI53" i="31"/>
  <c r="AH53" i="31"/>
  <c r="AG53" i="31"/>
  <c r="BG53" i="31" s="1"/>
  <c r="AF53" i="31"/>
  <c r="AE53" i="31"/>
  <c r="BE53" i="31" s="1"/>
  <c r="AD53" i="31"/>
  <c r="AC53" i="31"/>
  <c r="AB53" i="31"/>
  <c r="AA53" i="31"/>
  <c r="BA53" i="31" s="1"/>
  <c r="Z53" i="31"/>
  <c r="Y53" i="31"/>
  <c r="AY53" i="31" s="1"/>
  <c r="X53" i="31"/>
  <c r="W53" i="31"/>
  <c r="BR52" i="31"/>
  <c r="AT52" i="31"/>
  <c r="AS52" i="31"/>
  <c r="AR52" i="31"/>
  <c r="AQ52" i="31"/>
  <c r="BQ52" i="31" s="1"/>
  <c r="AP52" i="31"/>
  <c r="BP52" i="31" s="1"/>
  <c r="AO52" i="31"/>
  <c r="AN52" i="31"/>
  <c r="AM52" i="31"/>
  <c r="AL52" i="31"/>
  <c r="AK52" i="31"/>
  <c r="BK52" i="31" s="1"/>
  <c r="AJ52" i="31"/>
  <c r="BJ52" i="31" s="1"/>
  <c r="AI52" i="31"/>
  <c r="AH52" i="31"/>
  <c r="AG52" i="31"/>
  <c r="AF52" i="31"/>
  <c r="AE52" i="31"/>
  <c r="BE52" i="31" s="1"/>
  <c r="AD52" i="31"/>
  <c r="BD52" i="31" s="1"/>
  <c r="AC52" i="31"/>
  <c r="AB52" i="31"/>
  <c r="AA52" i="31"/>
  <c r="Z52" i="31"/>
  <c r="AZ52" i="31" s="1"/>
  <c r="Y52" i="31"/>
  <c r="AY52" i="31" s="1"/>
  <c r="X52" i="31"/>
  <c r="AX52" i="31" s="1"/>
  <c r="W52" i="31"/>
  <c r="AT51" i="31"/>
  <c r="AS51" i="31"/>
  <c r="AR51" i="31"/>
  <c r="BR51" i="31" s="1"/>
  <c r="AQ51" i="31"/>
  <c r="AP51" i="31"/>
  <c r="AO51" i="31"/>
  <c r="AN51" i="31"/>
  <c r="AM51" i="31"/>
  <c r="AL51" i="31"/>
  <c r="AK51" i="31"/>
  <c r="BK51" i="31" s="1"/>
  <c r="AJ51" i="31"/>
  <c r="BJ51" i="31" s="1"/>
  <c r="AI51" i="31"/>
  <c r="AH51" i="31"/>
  <c r="AG51" i="31"/>
  <c r="AF51" i="31"/>
  <c r="AE51" i="31"/>
  <c r="AD51" i="31"/>
  <c r="AC51" i="31"/>
  <c r="AB51" i="31"/>
  <c r="AA51" i="31"/>
  <c r="Z51" i="31"/>
  <c r="Y51" i="31"/>
  <c r="X51" i="31"/>
  <c r="AX51" i="31" s="1"/>
  <c r="W51"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AT49" i="31"/>
  <c r="AS49" i="31"/>
  <c r="AR49" i="31"/>
  <c r="BR49" i="31" s="1"/>
  <c r="AQ49" i="31"/>
  <c r="AP49" i="31"/>
  <c r="BP49" i="31" s="1"/>
  <c r="AO49" i="31"/>
  <c r="AN49" i="31"/>
  <c r="AM49" i="31"/>
  <c r="AL49" i="31"/>
  <c r="AK49" i="31"/>
  <c r="AJ49" i="31"/>
  <c r="BJ49" i="31" s="1"/>
  <c r="AI49" i="31"/>
  <c r="AH49" i="31"/>
  <c r="AG49" i="31"/>
  <c r="AF49" i="31"/>
  <c r="AE49" i="31"/>
  <c r="AD49" i="31"/>
  <c r="BD49" i="31" s="1"/>
  <c r="AC49" i="31"/>
  <c r="AB49" i="31"/>
  <c r="AA49" i="31"/>
  <c r="BA49" i="31" s="1"/>
  <c r="Z49" i="31"/>
  <c r="AZ49" i="31" s="1"/>
  <c r="Y49" i="31"/>
  <c r="X49" i="31"/>
  <c r="AX49" i="31" s="1"/>
  <c r="W49" i="31"/>
  <c r="AT48" i="31"/>
  <c r="AS48" i="31"/>
  <c r="AR48" i="31"/>
  <c r="AQ48" i="31"/>
  <c r="BQ48" i="31" s="1"/>
  <c r="AP48" i="31"/>
  <c r="BP48" i="31" s="1"/>
  <c r="AO48" i="31"/>
  <c r="AN48" i="31"/>
  <c r="AM48" i="31"/>
  <c r="AL48" i="31"/>
  <c r="AK48" i="31"/>
  <c r="BK48" i="31" s="1"/>
  <c r="AJ48" i="31"/>
  <c r="BJ48" i="31" s="1"/>
  <c r="AI48" i="31"/>
  <c r="AH48" i="31"/>
  <c r="AG48" i="31"/>
  <c r="AF48" i="31"/>
  <c r="AE48" i="31"/>
  <c r="BE48" i="31" s="1"/>
  <c r="AD48" i="31"/>
  <c r="BD48" i="31" s="1"/>
  <c r="AC48" i="31"/>
  <c r="AB48" i="31"/>
  <c r="AA48" i="31"/>
  <c r="Z48" i="31"/>
  <c r="Y48" i="31"/>
  <c r="AY48" i="31" s="1"/>
  <c r="X48" i="31"/>
  <c r="AX48" i="31" s="1"/>
  <c r="W48" i="31"/>
  <c r="CY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BK45" i="31"/>
  <c r="AT45" i="31"/>
  <c r="AS45" i="31"/>
  <c r="AR45" i="31"/>
  <c r="AQ45" i="31"/>
  <c r="BQ45" i="31" s="1"/>
  <c r="AP45" i="31"/>
  <c r="AO45" i="31"/>
  <c r="AN45" i="31"/>
  <c r="AM45" i="31"/>
  <c r="AL45" i="31"/>
  <c r="AK45" i="31"/>
  <c r="AJ45" i="31"/>
  <c r="AI45" i="31"/>
  <c r="AH45" i="31"/>
  <c r="AG45" i="31"/>
  <c r="AF45" i="31"/>
  <c r="AE45" i="31"/>
  <c r="AD45" i="31"/>
  <c r="AC45" i="31"/>
  <c r="AB45" i="31"/>
  <c r="AA45" i="31"/>
  <c r="Z45" i="31"/>
  <c r="Y45" i="31"/>
  <c r="X45" i="31"/>
  <c r="W45" i="31"/>
  <c r="BF44" i="31"/>
  <c r="AT44" i="31"/>
  <c r="AS44" i="31"/>
  <c r="AR44" i="31"/>
  <c r="BR44" i="31" s="1"/>
  <c r="AQ44" i="31"/>
  <c r="AP44" i="31"/>
  <c r="BP44" i="31" s="1"/>
  <c r="AO44" i="31"/>
  <c r="AN44" i="31"/>
  <c r="AM44" i="31"/>
  <c r="AL44" i="31"/>
  <c r="BL44" i="31" s="1"/>
  <c r="AK44" i="31"/>
  <c r="BK44" i="31" s="1"/>
  <c r="AJ44" i="31"/>
  <c r="BJ44" i="31" s="1"/>
  <c r="AI44" i="31"/>
  <c r="AH44" i="31"/>
  <c r="AG44" i="31"/>
  <c r="AF44" i="31"/>
  <c r="AE44" i="31"/>
  <c r="BE44" i="31" s="1"/>
  <c r="AD44" i="31"/>
  <c r="BD44" i="31" s="1"/>
  <c r="AC44" i="31"/>
  <c r="AB44" i="31"/>
  <c r="AA44" i="31"/>
  <c r="Z44" i="31"/>
  <c r="AZ44" i="31" s="1"/>
  <c r="Y44" i="31"/>
  <c r="X44" i="31"/>
  <c r="AX44" i="31" s="1"/>
  <c r="W44" i="31"/>
  <c r="AT43" i="31"/>
  <c r="BT43" i="31" s="1"/>
  <c r="AS43" i="31"/>
  <c r="AR43" i="31"/>
  <c r="BR43" i="31" s="1"/>
  <c r="AQ43" i="31"/>
  <c r="BQ43" i="31" s="1"/>
  <c r="AP43" i="31"/>
  <c r="BP43" i="31" s="1"/>
  <c r="AO43" i="31"/>
  <c r="AN43" i="31"/>
  <c r="BN43" i="31" s="1"/>
  <c r="AM43" i="31"/>
  <c r="AL43" i="31"/>
  <c r="BL43" i="31" s="1"/>
  <c r="AK43" i="31"/>
  <c r="BK43" i="31" s="1"/>
  <c r="AJ43" i="31"/>
  <c r="BJ43" i="31" s="1"/>
  <c r="AI43" i="31"/>
  <c r="AH43" i="31"/>
  <c r="BH43" i="31" s="1"/>
  <c r="AG43" i="31"/>
  <c r="AF43" i="31"/>
  <c r="BF43" i="31" s="1"/>
  <c r="AE43" i="31"/>
  <c r="BE43" i="31" s="1"/>
  <c r="AD43" i="31"/>
  <c r="BD43" i="31" s="1"/>
  <c r="AC43" i="31"/>
  <c r="AB43" i="31"/>
  <c r="BB43" i="31" s="1"/>
  <c r="AA43" i="31"/>
  <c r="Z43" i="31"/>
  <c r="AZ43" i="31" s="1"/>
  <c r="Y43" i="31"/>
  <c r="AY43" i="31" s="1"/>
  <c r="X43" i="31"/>
  <c r="AX43" i="31" s="1"/>
  <c r="W43" i="31"/>
  <c r="AY42" i="31"/>
  <c r="AT42" i="31"/>
  <c r="AS42" i="31"/>
  <c r="AR42" i="31"/>
  <c r="AQ42" i="31"/>
  <c r="AP42" i="31"/>
  <c r="AO42" i="31"/>
  <c r="AN42" i="31"/>
  <c r="AM42" i="31"/>
  <c r="AL42" i="31"/>
  <c r="AK42" i="31"/>
  <c r="AJ42" i="31"/>
  <c r="AI42" i="31"/>
  <c r="AH42" i="31"/>
  <c r="AG42" i="31"/>
  <c r="AF42" i="31"/>
  <c r="AE42" i="31"/>
  <c r="AD42" i="31"/>
  <c r="AC42" i="31"/>
  <c r="AB42" i="31"/>
  <c r="AA42" i="31"/>
  <c r="Z42" i="31"/>
  <c r="Y42" i="31"/>
  <c r="X42" i="31"/>
  <c r="W42" i="31"/>
  <c r="DR41" i="31"/>
  <c r="DL41" i="31"/>
  <c r="DF41" i="31"/>
  <c r="CZ41" i="31"/>
  <c r="AT41" i="31"/>
  <c r="AS41" i="31"/>
  <c r="BS41" i="31" s="1"/>
  <c r="AR41" i="31"/>
  <c r="AQ41" i="31"/>
  <c r="BQ41" i="31" s="1"/>
  <c r="AP41" i="31"/>
  <c r="AO41" i="31"/>
  <c r="AN41" i="31"/>
  <c r="AM41" i="31"/>
  <c r="BM41" i="31" s="1"/>
  <c r="AL41" i="31"/>
  <c r="AK41" i="31"/>
  <c r="BK41" i="31" s="1"/>
  <c r="AJ41" i="31"/>
  <c r="AI41" i="31"/>
  <c r="AH41" i="31"/>
  <c r="BH41" i="31" s="1"/>
  <c r="AG41" i="31"/>
  <c r="BG41" i="31" s="1"/>
  <c r="AF41" i="31"/>
  <c r="AE41" i="31"/>
  <c r="BE41" i="31" s="1"/>
  <c r="AD41" i="31"/>
  <c r="AC41" i="31"/>
  <c r="AB41" i="31"/>
  <c r="BB41" i="31" s="1"/>
  <c r="CB41" i="31" s="1"/>
  <c r="AA41" i="31"/>
  <c r="BA41" i="31" s="1"/>
  <c r="Z41" i="31"/>
  <c r="Y41" i="31"/>
  <c r="AY41" i="31" s="1"/>
  <c r="X41" i="31"/>
  <c r="W41" i="31"/>
  <c r="CS40" i="31"/>
  <c r="BS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DU5" i="31" s="1"/>
  <c r="AS21" i="31"/>
  <c r="DT5" i="31" s="1"/>
  <c r="AR21" i="31"/>
  <c r="AQ21" i="31"/>
  <c r="DR5" i="31" s="1"/>
  <c r="AP21" i="31"/>
  <c r="AO21" i="31"/>
  <c r="DP5" i="31" s="1"/>
  <c r="AN21" i="31"/>
  <c r="AM21" i="31"/>
  <c r="AL21" i="31"/>
  <c r="DM5" i="31" s="1"/>
  <c r="AK21" i="31"/>
  <c r="DL5" i="31" s="1"/>
  <c r="AJ21" i="31"/>
  <c r="DK5" i="31" s="1"/>
  <c r="AI21" i="31"/>
  <c r="DJ5" i="31" s="1"/>
  <c r="AH21" i="31"/>
  <c r="AG21" i="31"/>
  <c r="DH5" i="31" s="1"/>
  <c r="AF21" i="31"/>
  <c r="AE21" i="31"/>
  <c r="DF5" i="31" s="1"/>
  <c r="AD21" i="31"/>
  <c r="AC21" i="31"/>
  <c r="DD5" i="31" s="1"/>
  <c r="AB21" i="31"/>
  <c r="AA21" i="31"/>
  <c r="Z21" i="31"/>
  <c r="DA5" i="31" s="1"/>
  <c r="Y21" i="31"/>
  <c r="CZ5" i="31" s="1"/>
  <c r="X21" i="31"/>
  <c r="W21" i="31"/>
  <c r="AT20" i="31"/>
  <c r="BT20" i="31" s="1"/>
  <c r="AS20" i="31"/>
  <c r="BS20" i="31" s="1"/>
  <c r="AR20" i="31"/>
  <c r="BR20" i="31" s="1"/>
  <c r="AQ20" i="31"/>
  <c r="BQ20" i="31" s="1"/>
  <c r="AP20" i="31"/>
  <c r="AO20" i="31"/>
  <c r="AN20" i="31"/>
  <c r="BN20" i="31" s="1"/>
  <c r="AM20" i="31"/>
  <c r="BM20" i="31" s="1"/>
  <c r="AL20" i="31"/>
  <c r="BL20" i="31" s="1"/>
  <c r="AK20" i="31"/>
  <c r="AJ20" i="31"/>
  <c r="AI20" i="31"/>
  <c r="AH20" i="31"/>
  <c r="BH20" i="31" s="1"/>
  <c r="AG20" i="31"/>
  <c r="BG20" i="31" s="1"/>
  <c r="AF20" i="31"/>
  <c r="BF20" i="31" s="1"/>
  <c r="AE20" i="31"/>
  <c r="BE20" i="31" s="1"/>
  <c r="AD20" i="31"/>
  <c r="AC20" i="31"/>
  <c r="AB20" i="31"/>
  <c r="BB20" i="31" s="1"/>
  <c r="AA20" i="31"/>
  <c r="BA20" i="31" s="1"/>
  <c r="Z20" i="31"/>
  <c r="AZ20" i="31" s="1"/>
  <c r="Y20" i="31"/>
  <c r="AY20" i="31" s="1"/>
  <c r="X20" i="31"/>
  <c r="W20" i="31"/>
  <c r="AT19" i="31"/>
  <c r="BT19" i="31" s="1"/>
  <c r="AS19" i="31"/>
  <c r="BS19" i="31" s="1"/>
  <c r="AR19" i="31"/>
  <c r="BR19" i="31" s="1"/>
  <c r="AQ19" i="31"/>
  <c r="AP19" i="31"/>
  <c r="AO19" i="31"/>
  <c r="AN19" i="31"/>
  <c r="BN19" i="31" s="1"/>
  <c r="AM19" i="31"/>
  <c r="AL19" i="31"/>
  <c r="BL19" i="31" s="1"/>
  <c r="AK19" i="31"/>
  <c r="AJ19" i="31"/>
  <c r="AI19" i="31"/>
  <c r="AH19" i="31"/>
  <c r="BH19" i="31" s="1"/>
  <c r="AG19" i="31"/>
  <c r="BG19" i="31" s="1"/>
  <c r="AF19" i="31"/>
  <c r="BF19" i="31" s="1"/>
  <c r="AE19" i="31"/>
  <c r="BE19" i="31" s="1"/>
  <c r="AD19" i="31"/>
  <c r="AC19" i="31"/>
  <c r="AB19" i="31"/>
  <c r="BB19" i="31" s="1"/>
  <c r="AA19" i="31"/>
  <c r="Z19" i="31"/>
  <c r="AZ19" i="31" s="1"/>
  <c r="Y19" i="31"/>
  <c r="X19" i="31"/>
  <c r="W19" i="31"/>
  <c r="AT18" i="31"/>
  <c r="BT18" i="31" s="1"/>
  <c r="AS18" i="31"/>
  <c r="BS18" i="31" s="1"/>
  <c r="AR18" i="31"/>
  <c r="AQ18" i="31"/>
  <c r="AP18" i="31"/>
  <c r="AO18" i="31"/>
  <c r="AN18" i="31"/>
  <c r="BN18" i="31" s="1"/>
  <c r="AM18" i="31"/>
  <c r="BM18" i="31" s="1"/>
  <c r="AL18" i="31"/>
  <c r="AK18" i="31"/>
  <c r="AJ18" i="31"/>
  <c r="AI18" i="31"/>
  <c r="AH18" i="31"/>
  <c r="BH18" i="31" s="1"/>
  <c r="AG18" i="31"/>
  <c r="BG18" i="31" s="1"/>
  <c r="AF18" i="31"/>
  <c r="AE18" i="31"/>
  <c r="AD18" i="31"/>
  <c r="AC18" i="31"/>
  <c r="AB18" i="31"/>
  <c r="BB18" i="31" s="1"/>
  <c r="AA18" i="31"/>
  <c r="BA18" i="31" s="1"/>
  <c r="Z18" i="31"/>
  <c r="Y18" i="31"/>
  <c r="X18" i="31"/>
  <c r="W18" i="31"/>
  <c r="AT17" i="31"/>
  <c r="BT17" i="31" s="1"/>
  <c r="AS17" i="31"/>
  <c r="BS17" i="31" s="1"/>
  <c r="AR17" i="31"/>
  <c r="AQ17" i="31"/>
  <c r="AP17" i="31"/>
  <c r="AO17" i="31"/>
  <c r="AN17" i="31"/>
  <c r="BN17" i="31" s="1"/>
  <c r="AM17" i="31"/>
  <c r="BM17" i="31" s="1"/>
  <c r="AL17" i="31"/>
  <c r="AK17" i="31"/>
  <c r="AJ17" i="31"/>
  <c r="AI17" i="31"/>
  <c r="AH17" i="31"/>
  <c r="BH17" i="31" s="1"/>
  <c r="AG17" i="31"/>
  <c r="BG17" i="31" s="1"/>
  <c r="AF17" i="31"/>
  <c r="AE17" i="31"/>
  <c r="AD17" i="31"/>
  <c r="AC17" i="31"/>
  <c r="AB17" i="31"/>
  <c r="BB17" i="31" s="1"/>
  <c r="AA17" i="31"/>
  <c r="BA17" i="31" s="1"/>
  <c r="Z17" i="31"/>
  <c r="Y17" i="31"/>
  <c r="X17" i="31"/>
  <c r="W17" i="31"/>
  <c r="AT16" i="31"/>
  <c r="AS16" i="31"/>
  <c r="AR16" i="31"/>
  <c r="AQ16" i="31"/>
  <c r="AP16" i="31"/>
  <c r="AO16" i="31"/>
  <c r="AN16" i="31"/>
  <c r="AM16" i="31"/>
  <c r="AL16" i="31"/>
  <c r="BL16" i="31" s="1"/>
  <c r="AK16" i="31"/>
  <c r="AJ16" i="31"/>
  <c r="BJ16" i="31" s="1"/>
  <c r="AI16" i="31"/>
  <c r="AH16" i="31"/>
  <c r="AG16" i="31"/>
  <c r="AF16" i="31"/>
  <c r="AE16" i="31"/>
  <c r="AD16" i="31"/>
  <c r="AC16" i="31"/>
  <c r="AB16" i="31"/>
  <c r="AA16" i="31"/>
  <c r="Z16" i="31"/>
  <c r="Y16" i="31"/>
  <c r="X16" i="31"/>
  <c r="W16" i="31"/>
  <c r="AT15" i="31"/>
  <c r="AS15" i="31"/>
  <c r="AR15" i="31"/>
  <c r="AQ15" i="31"/>
  <c r="AP15" i="31"/>
  <c r="BP15" i="31" s="1"/>
  <c r="AO15" i="31"/>
  <c r="BO15" i="31" s="1"/>
  <c r="AN15" i="31"/>
  <c r="AM15" i="31"/>
  <c r="AL15" i="31"/>
  <c r="AK15" i="31"/>
  <c r="AJ15" i="31"/>
  <c r="AI15" i="31"/>
  <c r="BI15" i="31" s="1"/>
  <c r="AH15" i="31"/>
  <c r="AG15" i="31"/>
  <c r="AF15" i="31"/>
  <c r="AE15" i="31"/>
  <c r="AD15" i="31"/>
  <c r="BD15" i="31" s="1"/>
  <c r="AC15" i="31"/>
  <c r="BC15" i="31" s="1"/>
  <c r="AB15" i="31"/>
  <c r="AA15" i="31"/>
  <c r="Z15" i="31"/>
  <c r="Y15" i="31"/>
  <c r="X15" i="31"/>
  <c r="W15" i="31"/>
  <c r="AT14" i="31"/>
  <c r="BT14" i="31" s="1"/>
  <c r="AS14" i="31"/>
  <c r="AR14" i="31"/>
  <c r="AQ14" i="31"/>
  <c r="AP14" i="31"/>
  <c r="AO14" i="31"/>
  <c r="AN14" i="31"/>
  <c r="BN14" i="31" s="1"/>
  <c r="AM14" i="31"/>
  <c r="AL14" i="31"/>
  <c r="AK14" i="31"/>
  <c r="AJ14" i="31"/>
  <c r="AI14" i="31"/>
  <c r="AH14" i="31"/>
  <c r="BH14" i="31" s="1"/>
  <c r="AG14" i="31"/>
  <c r="AF14" i="31"/>
  <c r="AE14" i="31"/>
  <c r="AD14" i="31"/>
  <c r="AC14" i="31"/>
  <c r="AB14" i="31"/>
  <c r="BB14" i="31" s="1"/>
  <c r="AA14" i="31"/>
  <c r="BA14" i="31" s="1"/>
  <c r="Z14" i="31"/>
  <c r="Y14" i="31"/>
  <c r="X14" i="31"/>
  <c r="W14" i="31"/>
  <c r="AT13" i="31"/>
  <c r="BT13" i="31" s="1"/>
  <c r="AS13" i="31"/>
  <c r="AR13" i="31"/>
  <c r="AQ13" i="31"/>
  <c r="AP13" i="31"/>
  <c r="AO13" i="31"/>
  <c r="AN13" i="31"/>
  <c r="BN13" i="31" s="1"/>
  <c r="AM13" i="31"/>
  <c r="AL13" i="31"/>
  <c r="AK13" i="31"/>
  <c r="AJ13" i="31"/>
  <c r="AI13" i="31"/>
  <c r="AH13" i="31"/>
  <c r="BH13" i="31" s="1"/>
  <c r="AG13" i="31"/>
  <c r="AF13" i="31"/>
  <c r="AE13" i="31"/>
  <c r="AD13" i="31"/>
  <c r="BD13" i="31" s="1"/>
  <c r="AC13" i="31"/>
  <c r="AB13" i="31"/>
  <c r="BB13" i="31" s="1"/>
  <c r="AA13" i="31"/>
  <c r="Z13" i="31"/>
  <c r="Y13" i="31"/>
  <c r="X13" i="31"/>
  <c r="W13" i="31"/>
  <c r="AT12" i="31"/>
  <c r="BT12" i="31" s="1"/>
  <c r="AS12" i="31"/>
  <c r="AR12" i="31"/>
  <c r="AQ12" i="31"/>
  <c r="AP12" i="31"/>
  <c r="AO12" i="31"/>
  <c r="AN12" i="31"/>
  <c r="BN12" i="31" s="1"/>
  <c r="AM12" i="31"/>
  <c r="AL12" i="31"/>
  <c r="AK12" i="31"/>
  <c r="AJ12" i="31"/>
  <c r="AI12" i="31"/>
  <c r="BI12" i="31" s="1"/>
  <c r="AH12" i="31"/>
  <c r="BH12" i="31" s="1"/>
  <c r="AG12" i="31"/>
  <c r="AF12" i="31"/>
  <c r="AE12" i="31"/>
  <c r="AD12" i="31"/>
  <c r="AC12" i="31"/>
  <c r="AB12" i="31"/>
  <c r="BB12" i="31" s="1"/>
  <c r="AA12" i="31"/>
  <c r="Z12" i="31"/>
  <c r="Y12" i="31"/>
  <c r="X12" i="31"/>
  <c r="W12" i="31"/>
  <c r="CY11" i="31"/>
  <c r="AT11" i="31"/>
  <c r="BT11" i="31" s="1"/>
  <c r="AS11" i="31"/>
  <c r="AR11" i="31"/>
  <c r="AQ11" i="31"/>
  <c r="AP11" i="31"/>
  <c r="AO11" i="31"/>
  <c r="BO11" i="31" s="1"/>
  <c r="AN11" i="31"/>
  <c r="BN11" i="31" s="1"/>
  <c r="AM11" i="31"/>
  <c r="AL11" i="31"/>
  <c r="AK11" i="31"/>
  <c r="AJ11" i="31"/>
  <c r="AI11" i="31"/>
  <c r="AH11" i="31"/>
  <c r="BH11" i="31" s="1"/>
  <c r="AG11" i="31"/>
  <c r="AF11" i="31"/>
  <c r="AE11" i="31"/>
  <c r="AD11" i="31"/>
  <c r="AC11" i="31"/>
  <c r="BC11" i="31" s="1"/>
  <c r="AB11" i="31"/>
  <c r="BB11" i="31" s="1"/>
  <c r="AA11" i="31"/>
  <c r="Z11" i="31"/>
  <c r="Y11" i="31"/>
  <c r="X11" i="31"/>
  <c r="W11" i="31"/>
  <c r="BS10" i="31"/>
  <c r="AT10" i="31"/>
  <c r="AS10" i="31"/>
  <c r="AR10" i="31"/>
  <c r="AQ10" i="31"/>
  <c r="AP10" i="31"/>
  <c r="AO10" i="31"/>
  <c r="BO10" i="31" s="1"/>
  <c r="AN10" i="31"/>
  <c r="AM10" i="31"/>
  <c r="BM10" i="31" s="1"/>
  <c r="AL10" i="31"/>
  <c r="AK10" i="31"/>
  <c r="AJ10" i="31"/>
  <c r="BJ10" i="31" s="1"/>
  <c r="AI10" i="31"/>
  <c r="BI10" i="31" s="1"/>
  <c r="AH10" i="31"/>
  <c r="AG10" i="31"/>
  <c r="AF10" i="31"/>
  <c r="AE10" i="31"/>
  <c r="AD10" i="31"/>
  <c r="AC10" i="31"/>
  <c r="BC10" i="31" s="1"/>
  <c r="AB10" i="31"/>
  <c r="AA10" i="31"/>
  <c r="BA10" i="31" s="1"/>
  <c r="Z10" i="31"/>
  <c r="Y10" i="31"/>
  <c r="X10" i="31"/>
  <c r="W10" i="31"/>
  <c r="AW10" i="31" s="1"/>
  <c r="AT9" i="31"/>
  <c r="AS9" i="31"/>
  <c r="AR9" i="31"/>
  <c r="AQ9" i="31"/>
  <c r="AP9" i="31"/>
  <c r="AO9" i="31"/>
  <c r="AN9" i="31"/>
  <c r="AM9" i="31"/>
  <c r="AL9" i="31"/>
  <c r="AK9" i="31"/>
  <c r="AJ9" i="31"/>
  <c r="AI9" i="31"/>
  <c r="AH9" i="31"/>
  <c r="AG9" i="31"/>
  <c r="AF9" i="31"/>
  <c r="AE9" i="31"/>
  <c r="AD9" i="31"/>
  <c r="AC9" i="31"/>
  <c r="AB9" i="31"/>
  <c r="AA9" i="31"/>
  <c r="Z9" i="31"/>
  <c r="Y9" i="31"/>
  <c r="X9" i="31"/>
  <c r="W9" i="31"/>
  <c r="AT8" i="31"/>
  <c r="AS8" i="31"/>
  <c r="BS8" i="31" s="1"/>
  <c r="AR8" i="31"/>
  <c r="AQ8" i="31"/>
  <c r="AP8" i="31"/>
  <c r="AO8" i="31"/>
  <c r="AN8" i="31"/>
  <c r="AM8" i="31"/>
  <c r="BM8" i="31" s="1"/>
  <c r="AL8" i="31"/>
  <c r="AK8" i="31"/>
  <c r="AJ8" i="31"/>
  <c r="AI8" i="31"/>
  <c r="AH8" i="31"/>
  <c r="AG8" i="31"/>
  <c r="BG8" i="31" s="1"/>
  <c r="AF8" i="31"/>
  <c r="AE8" i="31"/>
  <c r="AD8" i="31"/>
  <c r="BD8" i="31" s="1"/>
  <c r="AC8" i="31"/>
  <c r="AB8" i="31"/>
  <c r="AA8" i="31"/>
  <c r="BA8" i="31" s="1"/>
  <c r="Z8" i="31"/>
  <c r="Y8" i="31"/>
  <c r="X8" i="31"/>
  <c r="W8" i="31"/>
  <c r="AT7" i="31"/>
  <c r="AS7" i="31"/>
  <c r="BS7" i="31" s="1"/>
  <c r="AR7" i="31"/>
  <c r="AQ7" i="31"/>
  <c r="AP7" i="31"/>
  <c r="AO7" i="31"/>
  <c r="AN7" i="31"/>
  <c r="AM7" i="31"/>
  <c r="BM7" i="31" s="1"/>
  <c r="AL7" i="31"/>
  <c r="AK7" i="31"/>
  <c r="AJ7" i="31"/>
  <c r="AI7" i="31"/>
  <c r="AH7" i="31"/>
  <c r="AG7" i="31"/>
  <c r="BG7" i="31" s="1"/>
  <c r="AF7" i="31"/>
  <c r="AE7" i="31"/>
  <c r="AD7" i="31"/>
  <c r="AC7" i="31"/>
  <c r="AB7" i="31"/>
  <c r="AA7" i="31"/>
  <c r="BA7" i="31" s="1"/>
  <c r="Z7" i="31"/>
  <c r="Y7" i="31"/>
  <c r="X7" i="31"/>
  <c r="W7" i="31"/>
  <c r="AT6" i="31"/>
  <c r="AS6" i="31"/>
  <c r="BS6" i="31" s="1"/>
  <c r="AR6" i="31"/>
  <c r="AQ6" i="31"/>
  <c r="AP6" i="31"/>
  <c r="AO6" i="31"/>
  <c r="BO6" i="31" s="1"/>
  <c r="AN6" i="31"/>
  <c r="AM6" i="31"/>
  <c r="BM6" i="31" s="1"/>
  <c r="AL6" i="31"/>
  <c r="AK6" i="31"/>
  <c r="AJ6" i="31"/>
  <c r="AI6" i="31"/>
  <c r="BI6" i="31" s="1"/>
  <c r="AH6" i="31"/>
  <c r="AG6" i="31"/>
  <c r="BG6" i="31" s="1"/>
  <c r="AF6" i="31"/>
  <c r="AE6" i="31"/>
  <c r="AD6" i="31"/>
  <c r="BD6" i="31" s="1"/>
  <c r="AC6" i="31"/>
  <c r="BC6" i="31" s="1"/>
  <c r="AB6" i="31"/>
  <c r="AA6" i="31"/>
  <c r="BA6" i="31" s="1"/>
  <c r="Z6" i="31"/>
  <c r="Y6" i="31"/>
  <c r="X6" i="31"/>
  <c r="W6" i="31"/>
  <c r="AW6" i="31" s="1"/>
  <c r="DO5" i="31"/>
  <c r="DI5" i="31"/>
  <c r="DC5" i="31"/>
  <c r="CY5" i="31"/>
  <c r="CX5" i="31"/>
  <c r="AT5" i="31"/>
  <c r="BT5" i="31" s="1"/>
  <c r="AS5" i="31"/>
  <c r="BS5" i="31" s="1"/>
  <c r="AR5" i="31"/>
  <c r="AQ5" i="31"/>
  <c r="AP5" i="31"/>
  <c r="AO5" i="31"/>
  <c r="AN5" i="31"/>
  <c r="BN5" i="31" s="1"/>
  <c r="CN5" i="31" s="1"/>
  <c r="AM5" i="31"/>
  <c r="BM5" i="31" s="1"/>
  <c r="AL5" i="31"/>
  <c r="AK5" i="31"/>
  <c r="AJ5" i="31"/>
  <c r="AI5" i="31"/>
  <c r="AH5" i="31"/>
  <c r="BH5" i="31" s="1"/>
  <c r="AG5" i="31"/>
  <c r="BG5" i="31" s="1"/>
  <c r="AF5" i="31"/>
  <c r="AE5" i="31"/>
  <c r="AD5" i="31"/>
  <c r="AC5" i="31"/>
  <c r="AB5" i="31"/>
  <c r="BB5" i="31" s="1"/>
  <c r="AA5" i="31"/>
  <c r="BA5" i="31" s="1"/>
  <c r="Z5" i="31"/>
  <c r="Y5" i="31"/>
  <c r="X5" i="31"/>
  <c r="W5" i="31"/>
  <c r="CS4" i="31"/>
  <c r="CQ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50" i="30"/>
  <c r="DU34" i="30" s="1"/>
  <c r="AS50" i="30"/>
  <c r="DT34" i="30" s="1"/>
  <c r="AR50" i="30"/>
  <c r="AQ50" i="30"/>
  <c r="DR34" i="30" s="1"/>
  <c r="AP50" i="30"/>
  <c r="DQ34" i="30" s="1"/>
  <c r="AO50" i="30"/>
  <c r="DP34" i="30" s="1"/>
  <c r="AN50" i="30"/>
  <c r="DO34" i="30" s="1"/>
  <c r="AM50" i="30"/>
  <c r="DN34" i="30" s="1"/>
  <c r="AL50" i="30"/>
  <c r="DM34" i="30" s="1"/>
  <c r="AK50" i="30"/>
  <c r="DL34" i="30" s="1"/>
  <c r="AJ50" i="30"/>
  <c r="DK34" i="30" s="1"/>
  <c r="AI50" i="30"/>
  <c r="DJ34" i="30" s="1"/>
  <c r="AH50" i="30"/>
  <c r="DI34" i="30" s="1"/>
  <c r="AG50" i="30"/>
  <c r="DH34" i="30" s="1"/>
  <c r="AF50" i="30"/>
  <c r="AE50" i="30"/>
  <c r="AD50" i="30"/>
  <c r="DE34" i="30" s="1"/>
  <c r="AC50" i="30"/>
  <c r="DD34" i="30" s="1"/>
  <c r="AB50" i="30"/>
  <c r="DC34" i="30" s="1"/>
  <c r="AA50" i="30"/>
  <c r="Z50" i="30"/>
  <c r="Y50" i="30"/>
  <c r="X50" i="30"/>
  <c r="W50" i="30"/>
  <c r="AT49" i="30"/>
  <c r="BT49" i="30" s="1"/>
  <c r="AS49" i="30"/>
  <c r="AR49" i="30"/>
  <c r="AQ49" i="30"/>
  <c r="BQ49" i="30" s="1"/>
  <c r="AP49" i="30"/>
  <c r="BP49" i="30" s="1"/>
  <c r="AO49" i="30"/>
  <c r="AN49" i="30"/>
  <c r="AM49" i="30"/>
  <c r="BM49" i="30" s="1"/>
  <c r="AL49" i="30"/>
  <c r="AK49" i="30"/>
  <c r="AJ49" i="30"/>
  <c r="BJ49" i="30" s="1"/>
  <c r="AI49" i="30"/>
  <c r="AH49" i="30"/>
  <c r="BH49" i="30" s="1"/>
  <c r="AG49" i="30"/>
  <c r="AF49" i="30"/>
  <c r="AE49" i="30"/>
  <c r="AD49" i="30"/>
  <c r="BD49" i="30" s="1"/>
  <c r="AC49" i="30"/>
  <c r="AB49" i="30"/>
  <c r="BB49" i="30" s="1"/>
  <c r="AA49" i="30"/>
  <c r="Z49" i="30"/>
  <c r="Y49" i="30"/>
  <c r="X49" i="30"/>
  <c r="AX49" i="30" s="1"/>
  <c r="W49" i="30"/>
  <c r="AT48" i="30"/>
  <c r="AS48" i="30"/>
  <c r="AR48" i="30"/>
  <c r="AQ48" i="30"/>
  <c r="AP48" i="30"/>
  <c r="AO48" i="30"/>
  <c r="BO48" i="30" s="1"/>
  <c r="AN48" i="30"/>
  <c r="AM48" i="30"/>
  <c r="AL48" i="30"/>
  <c r="AK48" i="30"/>
  <c r="AJ48" i="30"/>
  <c r="AI48" i="30"/>
  <c r="BI48" i="30" s="1"/>
  <c r="AH48" i="30"/>
  <c r="AG48" i="30"/>
  <c r="AF48" i="30"/>
  <c r="AE48" i="30"/>
  <c r="AD48" i="30"/>
  <c r="AC48" i="30"/>
  <c r="BC48" i="30" s="1"/>
  <c r="AB48" i="30"/>
  <c r="AA48" i="30"/>
  <c r="Z48" i="30"/>
  <c r="Y48" i="30"/>
  <c r="X48" i="30"/>
  <c r="W48" i="30"/>
  <c r="AW48" i="30" s="1"/>
  <c r="AT47" i="30"/>
  <c r="AS47" i="30"/>
  <c r="AR47" i="30"/>
  <c r="AQ47" i="30"/>
  <c r="AP47" i="30"/>
  <c r="AO47" i="30"/>
  <c r="BO47" i="30" s="1"/>
  <c r="AN47" i="30"/>
  <c r="AM47" i="30"/>
  <c r="AL47" i="30"/>
  <c r="AK47" i="30"/>
  <c r="AJ47" i="30"/>
  <c r="AI47" i="30"/>
  <c r="BI47" i="30" s="1"/>
  <c r="AH47" i="30"/>
  <c r="AG47" i="30"/>
  <c r="AF47" i="30"/>
  <c r="AE47" i="30"/>
  <c r="AD47" i="30"/>
  <c r="AC47" i="30"/>
  <c r="BC47" i="30" s="1"/>
  <c r="AB47" i="30"/>
  <c r="AA47" i="30"/>
  <c r="Z47" i="30"/>
  <c r="Y47" i="30"/>
  <c r="X47" i="30"/>
  <c r="W47" i="30"/>
  <c r="AW47" i="30" s="1"/>
  <c r="AT46" i="30"/>
  <c r="BT46" i="30" s="1"/>
  <c r="AS46" i="30"/>
  <c r="AR46" i="30"/>
  <c r="AQ46" i="30"/>
  <c r="BQ46" i="30" s="1"/>
  <c r="AP46" i="30"/>
  <c r="AO46" i="30"/>
  <c r="AN46" i="30"/>
  <c r="AM46" i="30"/>
  <c r="AL46" i="30"/>
  <c r="AK46" i="30"/>
  <c r="AJ46" i="30"/>
  <c r="AI46" i="30"/>
  <c r="AH46" i="30"/>
  <c r="BH46" i="30" s="1"/>
  <c r="AG46" i="30"/>
  <c r="AF46" i="30"/>
  <c r="AE46" i="30"/>
  <c r="AD46" i="30"/>
  <c r="AC46" i="30"/>
  <c r="AB46" i="30"/>
  <c r="BB46" i="30" s="1"/>
  <c r="AA46" i="30"/>
  <c r="Z46" i="30"/>
  <c r="Y46" i="30"/>
  <c r="AY46" i="30" s="1"/>
  <c r="X46" i="30"/>
  <c r="W46" i="30"/>
  <c r="AT45" i="30"/>
  <c r="BT45" i="30" s="1"/>
  <c r="AS45" i="30"/>
  <c r="AR45" i="30"/>
  <c r="AQ45" i="30"/>
  <c r="AP45" i="30"/>
  <c r="AO45" i="30"/>
  <c r="AN45" i="30"/>
  <c r="BN45" i="30" s="1"/>
  <c r="AM45" i="30"/>
  <c r="AL45" i="30"/>
  <c r="AK45" i="30"/>
  <c r="AJ45" i="30"/>
  <c r="AI45" i="30"/>
  <c r="AH45" i="30"/>
  <c r="BH45" i="30" s="1"/>
  <c r="AG45" i="30"/>
  <c r="AF45" i="30"/>
  <c r="AE45" i="30"/>
  <c r="AD45" i="30"/>
  <c r="AC45" i="30"/>
  <c r="AB45" i="30"/>
  <c r="BB45" i="30" s="1"/>
  <c r="AA45" i="30"/>
  <c r="Z45" i="30"/>
  <c r="Y45" i="30"/>
  <c r="X45" i="30"/>
  <c r="W45" i="30"/>
  <c r="AT44" i="30"/>
  <c r="AS44" i="30"/>
  <c r="AR44" i="30"/>
  <c r="AQ44" i="30"/>
  <c r="BQ44" i="30" s="1"/>
  <c r="AP44" i="30"/>
  <c r="AO44" i="30"/>
  <c r="BO44" i="30" s="1"/>
  <c r="AN44" i="30"/>
  <c r="AM44" i="30"/>
  <c r="AL44" i="30"/>
  <c r="AK44" i="30"/>
  <c r="BK44" i="30" s="1"/>
  <c r="AJ44" i="30"/>
  <c r="AI44" i="30"/>
  <c r="BI44" i="30" s="1"/>
  <c r="AH44" i="30"/>
  <c r="AG44" i="30"/>
  <c r="AF44" i="30"/>
  <c r="AE44" i="30"/>
  <c r="BE44" i="30" s="1"/>
  <c r="AD44" i="30"/>
  <c r="AC44" i="30"/>
  <c r="BC44" i="30" s="1"/>
  <c r="AB44" i="30"/>
  <c r="AA44" i="30"/>
  <c r="Z44" i="30"/>
  <c r="Y44" i="30"/>
  <c r="AY44" i="30" s="1"/>
  <c r="X44" i="30"/>
  <c r="W44" i="30"/>
  <c r="AW44" i="30" s="1"/>
  <c r="AT43" i="30"/>
  <c r="AS43" i="30"/>
  <c r="AR43" i="30"/>
  <c r="AQ43" i="30"/>
  <c r="BQ43" i="30" s="1"/>
  <c r="AP43" i="30"/>
  <c r="AO43" i="30"/>
  <c r="AN43" i="30"/>
  <c r="AM43" i="30"/>
  <c r="AL43" i="30"/>
  <c r="AK43" i="30"/>
  <c r="AJ43" i="30"/>
  <c r="AI43" i="30"/>
  <c r="AH43" i="30"/>
  <c r="AG43" i="30"/>
  <c r="AF43" i="30"/>
  <c r="AE43" i="30"/>
  <c r="AD43" i="30"/>
  <c r="AC43" i="30"/>
  <c r="AB43" i="30"/>
  <c r="AA43" i="30"/>
  <c r="Z43" i="30"/>
  <c r="Y43" i="30"/>
  <c r="AY43" i="30" s="1"/>
  <c r="X43" i="30"/>
  <c r="W43" i="30"/>
  <c r="AT42" i="30"/>
  <c r="AS42" i="30"/>
  <c r="AR42" i="30"/>
  <c r="AQ42" i="30"/>
  <c r="AP42" i="30"/>
  <c r="AO42" i="30"/>
  <c r="AN42" i="30"/>
  <c r="AM42" i="30"/>
  <c r="AL42" i="30"/>
  <c r="AK42" i="30"/>
  <c r="AJ42" i="30"/>
  <c r="AI42" i="30"/>
  <c r="AH42" i="30"/>
  <c r="AG42" i="30"/>
  <c r="AF42" i="30"/>
  <c r="AE42" i="30"/>
  <c r="AD42" i="30"/>
  <c r="AC42" i="30"/>
  <c r="AB42" i="30"/>
  <c r="AA42" i="30"/>
  <c r="Z42" i="30"/>
  <c r="Y42" i="30"/>
  <c r="X42" i="30"/>
  <c r="W42" i="30"/>
  <c r="AT41" i="30"/>
  <c r="AS41" i="30"/>
  <c r="AR41" i="30"/>
  <c r="AQ41" i="30"/>
  <c r="AP41" i="30"/>
  <c r="AO41" i="30"/>
  <c r="AN41" i="30"/>
  <c r="AM41" i="30"/>
  <c r="AL41" i="30"/>
  <c r="AK41" i="30"/>
  <c r="AJ41" i="30"/>
  <c r="AI41" i="30"/>
  <c r="AH41" i="30"/>
  <c r="AG41" i="30"/>
  <c r="AF41" i="30"/>
  <c r="AE41" i="30"/>
  <c r="AD41" i="30"/>
  <c r="AC41" i="30"/>
  <c r="AB41" i="30"/>
  <c r="AA41" i="30"/>
  <c r="Z41" i="30"/>
  <c r="Y41" i="30"/>
  <c r="X41" i="30"/>
  <c r="W41" i="30"/>
  <c r="AT40" i="30"/>
  <c r="AS40" i="30"/>
  <c r="AR40" i="30"/>
  <c r="AQ40" i="30"/>
  <c r="AP40" i="30"/>
  <c r="AO40" i="30"/>
  <c r="AN40" i="30"/>
  <c r="AM40" i="30"/>
  <c r="AL40" i="30"/>
  <c r="AK40" i="30"/>
  <c r="AJ40" i="30"/>
  <c r="AI40" i="30"/>
  <c r="AH40" i="30"/>
  <c r="AG40" i="30"/>
  <c r="AF40" i="30"/>
  <c r="AE40" i="30"/>
  <c r="AD40" i="30"/>
  <c r="AC40" i="30"/>
  <c r="AB40" i="30"/>
  <c r="AA40" i="30"/>
  <c r="Z40" i="30"/>
  <c r="Y40" i="30"/>
  <c r="X40" i="30"/>
  <c r="W40" i="30"/>
  <c r="CY39" i="30"/>
  <c r="AT39" i="30"/>
  <c r="AS39" i="30"/>
  <c r="AR39" i="30"/>
  <c r="AQ39" i="30"/>
  <c r="AP39" i="30"/>
  <c r="AO39" i="30"/>
  <c r="AN39" i="30"/>
  <c r="AM39" i="30"/>
  <c r="AL39" i="30"/>
  <c r="AK39" i="30"/>
  <c r="AJ39" i="30"/>
  <c r="AI39" i="30"/>
  <c r="AH39" i="30"/>
  <c r="AG39" i="30"/>
  <c r="AF39" i="30"/>
  <c r="AE39" i="30"/>
  <c r="AD39" i="30"/>
  <c r="AC39" i="30"/>
  <c r="AB39" i="30"/>
  <c r="AA39" i="30"/>
  <c r="Z39" i="30"/>
  <c r="Y39" i="30"/>
  <c r="X39" i="30"/>
  <c r="W39" i="30"/>
  <c r="AT38" i="30"/>
  <c r="AS38" i="30"/>
  <c r="AR38" i="30"/>
  <c r="AQ38" i="30"/>
  <c r="AP38" i="30"/>
  <c r="AO38" i="30"/>
  <c r="AN38" i="30"/>
  <c r="AM38" i="30"/>
  <c r="AL38" i="30"/>
  <c r="AK38" i="30"/>
  <c r="AJ38" i="30"/>
  <c r="AI38" i="30"/>
  <c r="AH38" i="30"/>
  <c r="AG38" i="30"/>
  <c r="AF38" i="30"/>
  <c r="AE38" i="30"/>
  <c r="AD38" i="30"/>
  <c r="AC38" i="30"/>
  <c r="AB38" i="30"/>
  <c r="AA38" i="30"/>
  <c r="Z38" i="30"/>
  <c r="Y38" i="30"/>
  <c r="X38" i="30"/>
  <c r="W38" i="30"/>
  <c r="AT37" i="30"/>
  <c r="AS37" i="30"/>
  <c r="AR37" i="30"/>
  <c r="AQ37" i="30"/>
  <c r="AP37" i="30"/>
  <c r="AO37" i="30"/>
  <c r="AN37" i="30"/>
  <c r="AM37" i="30"/>
  <c r="AL37" i="30"/>
  <c r="AK37" i="30"/>
  <c r="AJ37" i="30"/>
  <c r="AI37" i="30"/>
  <c r="AH37" i="30"/>
  <c r="AG37" i="30"/>
  <c r="AF37" i="30"/>
  <c r="AE37" i="30"/>
  <c r="AD37" i="30"/>
  <c r="AC37" i="30"/>
  <c r="AB37" i="30"/>
  <c r="AA37" i="30"/>
  <c r="Z37" i="30"/>
  <c r="Y37" i="30"/>
  <c r="X37" i="30"/>
  <c r="W37" i="30"/>
  <c r="AT36" i="30"/>
  <c r="AS36" i="30"/>
  <c r="AR36" i="30"/>
  <c r="AQ36" i="30"/>
  <c r="AP36" i="30"/>
  <c r="AO36" i="30"/>
  <c r="AN36" i="30"/>
  <c r="AM36" i="30"/>
  <c r="AL36" i="30"/>
  <c r="AK36" i="30"/>
  <c r="AJ36" i="30"/>
  <c r="AI36" i="30"/>
  <c r="AH36" i="30"/>
  <c r="AG36" i="30"/>
  <c r="AF36" i="30"/>
  <c r="AE36" i="30"/>
  <c r="AD36" i="30"/>
  <c r="AC36" i="30"/>
  <c r="AB36" i="30"/>
  <c r="AA36" i="30"/>
  <c r="Z36" i="30"/>
  <c r="Y36" i="30"/>
  <c r="X36" i="30"/>
  <c r="W36" i="30"/>
  <c r="AT35" i="30"/>
  <c r="AS35" i="30"/>
  <c r="AR35" i="30"/>
  <c r="AQ35" i="30"/>
  <c r="AP35" i="30"/>
  <c r="AO35" i="30"/>
  <c r="AN35" i="30"/>
  <c r="AM35" i="30"/>
  <c r="AL35" i="30"/>
  <c r="AK35" i="30"/>
  <c r="AJ35" i="30"/>
  <c r="AI35" i="30"/>
  <c r="AH35" i="30"/>
  <c r="AG35" i="30"/>
  <c r="AF35" i="30"/>
  <c r="AE35" i="30"/>
  <c r="AD35" i="30"/>
  <c r="AC35" i="30"/>
  <c r="AB35" i="30"/>
  <c r="AA35" i="30"/>
  <c r="Z35" i="30"/>
  <c r="Y35" i="30"/>
  <c r="X35" i="30"/>
  <c r="W35" i="30"/>
  <c r="CX34" i="30"/>
  <c r="AT34" i="30"/>
  <c r="AS34" i="30"/>
  <c r="AR34" i="30"/>
  <c r="AQ34" i="30"/>
  <c r="AP34" i="30"/>
  <c r="AO34" i="30"/>
  <c r="BO34" i="30" s="1"/>
  <c r="AN34" i="30"/>
  <c r="AM34" i="30"/>
  <c r="AL34" i="30"/>
  <c r="AK34" i="30"/>
  <c r="AJ34" i="30"/>
  <c r="AI34" i="30"/>
  <c r="BI34" i="30" s="1"/>
  <c r="AH34" i="30"/>
  <c r="AG34" i="30"/>
  <c r="AF34" i="30"/>
  <c r="AE34" i="30"/>
  <c r="AD34" i="30"/>
  <c r="AC34" i="30"/>
  <c r="BC34" i="30" s="1"/>
  <c r="AB34" i="30"/>
  <c r="AA34" i="30"/>
  <c r="Z34" i="30"/>
  <c r="Y34" i="30"/>
  <c r="X34" i="30"/>
  <c r="W34" i="30"/>
  <c r="AW34" i="30" s="1"/>
  <c r="CS33" i="30"/>
  <c r="BS33" i="30"/>
  <c r="AR33" i="30"/>
  <c r="BR33" i="30" s="1"/>
  <c r="AQ33" i="30"/>
  <c r="BQ33" i="30" s="1"/>
  <c r="AP33" i="30"/>
  <c r="BP33" i="30" s="1"/>
  <c r="AO33" i="30"/>
  <c r="BO33" i="30" s="1"/>
  <c r="AN33" i="30"/>
  <c r="BN33" i="30" s="1"/>
  <c r="AM33" i="30"/>
  <c r="AL33" i="30"/>
  <c r="BL33" i="30" s="1"/>
  <c r="AK33" i="30"/>
  <c r="BK33" i="30" s="1"/>
  <c r="AJ33" i="30"/>
  <c r="BJ33" i="30" s="1"/>
  <c r="AI33" i="30"/>
  <c r="CI33" i="30" s="1"/>
  <c r="AH33" i="30"/>
  <c r="CH33" i="30" s="1"/>
  <c r="AG33" i="30"/>
  <c r="AF33" i="30"/>
  <c r="BF33" i="30" s="1"/>
  <c r="AE33" i="30"/>
  <c r="BE33" i="30" s="1"/>
  <c r="AD33" i="30"/>
  <c r="BD33" i="30" s="1"/>
  <c r="AC33" i="30"/>
  <c r="BC33" i="30" s="1"/>
  <c r="AB33" i="30"/>
  <c r="BB33" i="30" s="1"/>
  <c r="AA33" i="30"/>
  <c r="Z33" i="30"/>
  <c r="AZ33" i="30" s="1"/>
  <c r="Y33" i="30"/>
  <c r="AY33" i="30" s="1"/>
  <c r="X33" i="30"/>
  <c r="AX33" i="30" s="1"/>
  <c r="W33" i="30"/>
  <c r="BW33" i="30" s="1"/>
  <c r="BV32" i="30"/>
  <c r="AV32" i="30"/>
  <c r="V32" i="30"/>
  <c r="AT21" i="29"/>
  <c r="AS21" i="29"/>
  <c r="AR21" i="29"/>
  <c r="AQ21" i="29"/>
  <c r="AP21" i="29"/>
  <c r="DQ5" i="29" s="1"/>
  <c r="AO21" i="29"/>
  <c r="DP5" i="29" s="1"/>
  <c r="AN21" i="29"/>
  <c r="DO5" i="29" s="1"/>
  <c r="AM21" i="29"/>
  <c r="AL21" i="29"/>
  <c r="AK21" i="29"/>
  <c r="DL5" i="29" s="1"/>
  <c r="AJ21" i="29"/>
  <c r="DK5" i="29" s="1"/>
  <c r="AI21" i="29"/>
  <c r="DJ5" i="29" s="1"/>
  <c r="AH21" i="29"/>
  <c r="DI5" i="29" s="1"/>
  <c r="AG21" i="29"/>
  <c r="DH5" i="29" s="1"/>
  <c r="AF21" i="29"/>
  <c r="AE21" i="29"/>
  <c r="DF5" i="29" s="1"/>
  <c r="AD21" i="29"/>
  <c r="AC21" i="29"/>
  <c r="AB21" i="29"/>
  <c r="AA21" i="29"/>
  <c r="DB5" i="29" s="1"/>
  <c r="Z21" i="29"/>
  <c r="Y21" i="29"/>
  <c r="X21" i="29"/>
  <c r="W21" i="29"/>
  <c r="CX5" i="29" s="1"/>
  <c r="AT20" i="29"/>
  <c r="AS20" i="29"/>
  <c r="AR20" i="29"/>
  <c r="AQ20" i="29"/>
  <c r="BQ20" i="29" s="1"/>
  <c r="AP20" i="29"/>
  <c r="BP20" i="29" s="1"/>
  <c r="AO20" i="29"/>
  <c r="AN20" i="29"/>
  <c r="AM20" i="29"/>
  <c r="AL20" i="29"/>
  <c r="AK20" i="29"/>
  <c r="BK20" i="29" s="1"/>
  <c r="AJ20" i="29"/>
  <c r="BJ20" i="29" s="1"/>
  <c r="AI20" i="29"/>
  <c r="AH20" i="29"/>
  <c r="BH20" i="29" s="1"/>
  <c r="AG20" i="29"/>
  <c r="AF20" i="29"/>
  <c r="AE20" i="29"/>
  <c r="BE20" i="29" s="1"/>
  <c r="AD20" i="29"/>
  <c r="BD20" i="29" s="1"/>
  <c r="AC20" i="29"/>
  <c r="AB20" i="29"/>
  <c r="AA20" i="29"/>
  <c r="Z20" i="29"/>
  <c r="Y20" i="29"/>
  <c r="X20" i="29"/>
  <c r="AX20" i="29" s="1"/>
  <c r="W20" i="29"/>
  <c r="AT19" i="29"/>
  <c r="AS19" i="29"/>
  <c r="AR19" i="29"/>
  <c r="AQ19" i="29"/>
  <c r="AP19" i="29"/>
  <c r="AO19" i="29"/>
  <c r="AN19" i="29"/>
  <c r="AM19" i="29"/>
  <c r="AL19" i="29"/>
  <c r="AK19" i="29"/>
  <c r="BK19" i="29" s="1"/>
  <c r="AJ19" i="29"/>
  <c r="AI19" i="29"/>
  <c r="AH19" i="29"/>
  <c r="AG19" i="29"/>
  <c r="AF19" i="29"/>
  <c r="AE19" i="29"/>
  <c r="BE19" i="29" s="1"/>
  <c r="AD19" i="29"/>
  <c r="AC19" i="29"/>
  <c r="AB19" i="29"/>
  <c r="AA19" i="29"/>
  <c r="Z19" i="29"/>
  <c r="Y19" i="29"/>
  <c r="X19" i="29"/>
  <c r="W19" i="29"/>
  <c r="AT18" i="29"/>
  <c r="BT18" i="29" s="1"/>
  <c r="AS18" i="29"/>
  <c r="BS18" i="29" s="1"/>
  <c r="AR18" i="29"/>
  <c r="BR18" i="29" s="1"/>
  <c r="AQ18" i="29"/>
  <c r="BQ18" i="29" s="1"/>
  <c r="AP18" i="29"/>
  <c r="AO18" i="29"/>
  <c r="AN18" i="29"/>
  <c r="BN18" i="29" s="1"/>
  <c r="AM18" i="29"/>
  <c r="BM18" i="29" s="1"/>
  <c r="AL18" i="29"/>
  <c r="BL18" i="29" s="1"/>
  <c r="AK18" i="29"/>
  <c r="BK18" i="29" s="1"/>
  <c r="AJ18" i="29"/>
  <c r="AI18" i="29"/>
  <c r="AH18" i="29"/>
  <c r="BH18" i="29" s="1"/>
  <c r="AG18" i="29"/>
  <c r="BG18" i="29" s="1"/>
  <c r="AF18" i="29"/>
  <c r="BF18" i="29" s="1"/>
  <c r="AE18" i="29"/>
  <c r="BE18" i="29" s="1"/>
  <c r="AD18" i="29"/>
  <c r="AC18" i="29"/>
  <c r="AB18" i="29"/>
  <c r="BB18" i="29" s="1"/>
  <c r="AA18" i="29"/>
  <c r="BA18" i="29" s="1"/>
  <c r="Z18" i="29"/>
  <c r="AZ18" i="29" s="1"/>
  <c r="Y18" i="29"/>
  <c r="AY18" i="29" s="1"/>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AT15" i="29"/>
  <c r="BT15" i="29" s="1"/>
  <c r="AS15" i="29"/>
  <c r="AR15" i="29"/>
  <c r="BR15" i="29" s="1"/>
  <c r="AQ15" i="29"/>
  <c r="AP15" i="29"/>
  <c r="AO15" i="29"/>
  <c r="AN15" i="29"/>
  <c r="BN15" i="29" s="1"/>
  <c r="AM15" i="29"/>
  <c r="AL15" i="29"/>
  <c r="BL15" i="29" s="1"/>
  <c r="AK15" i="29"/>
  <c r="AJ15" i="29"/>
  <c r="AI15" i="29"/>
  <c r="AH15" i="29"/>
  <c r="BH15" i="29" s="1"/>
  <c r="AG15" i="29"/>
  <c r="AF15" i="29"/>
  <c r="BF15" i="29" s="1"/>
  <c r="AE15" i="29"/>
  <c r="AD15" i="29"/>
  <c r="AC15" i="29"/>
  <c r="AB15" i="29"/>
  <c r="BB15" i="29" s="1"/>
  <c r="AA15" i="29"/>
  <c r="Z15" i="29"/>
  <c r="AZ15" i="29" s="1"/>
  <c r="Y15" i="29"/>
  <c r="X15" i="29"/>
  <c r="W15" i="29"/>
  <c r="AT14" i="29"/>
  <c r="BT14" i="29" s="1"/>
  <c r="AS14" i="29"/>
  <c r="BS14" i="29" s="1"/>
  <c r="AR14" i="29"/>
  <c r="BR14" i="29" s="1"/>
  <c r="AQ14" i="29"/>
  <c r="AP14" i="29"/>
  <c r="AO14" i="29"/>
  <c r="AN14" i="29"/>
  <c r="AM14" i="29"/>
  <c r="BM14" i="29" s="1"/>
  <c r="AL14" i="29"/>
  <c r="BL14" i="29" s="1"/>
  <c r="AK14" i="29"/>
  <c r="AJ14" i="29"/>
  <c r="AI14" i="29"/>
  <c r="AH14" i="29"/>
  <c r="BH14" i="29" s="1"/>
  <c r="AG14" i="29"/>
  <c r="BG14" i="29" s="1"/>
  <c r="AF14" i="29"/>
  <c r="BF14" i="29" s="1"/>
  <c r="AE14" i="29"/>
  <c r="AD14" i="29"/>
  <c r="AC14" i="29"/>
  <c r="AB14" i="29"/>
  <c r="BB14" i="29" s="1"/>
  <c r="AA14" i="29"/>
  <c r="BA14" i="29" s="1"/>
  <c r="Z14" i="29"/>
  <c r="AZ14" i="29" s="1"/>
  <c r="Y14" i="29"/>
  <c r="X14" i="29"/>
  <c r="W14" i="29"/>
  <c r="AT13" i="29"/>
  <c r="BT13" i="29" s="1"/>
  <c r="AS13" i="29"/>
  <c r="AR13" i="29"/>
  <c r="AQ13" i="29"/>
  <c r="AP13" i="29"/>
  <c r="AO13" i="29"/>
  <c r="AN13" i="29"/>
  <c r="BN13" i="29" s="1"/>
  <c r="AM13" i="29"/>
  <c r="AL13" i="29"/>
  <c r="AK13" i="29"/>
  <c r="AJ13" i="29"/>
  <c r="AI13" i="29"/>
  <c r="AH13" i="29"/>
  <c r="BH13" i="29" s="1"/>
  <c r="AG13" i="29"/>
  <c r="AF13" i="29"/>
  <c r="AE13" i="29"/>
  <c r="AD13" i="29"/>
  <c r="AC13" i="29"/>
  <c r="AB13" i="29"/>
  <c r="BB13" i="29" s="1"/>
  <c r="AA13" i="29"/>
  <c r="Z13" i="29"/>
  <c r="Y13" i="29"/>
  <c r="X13" i="29"/>
  <c r="W13" i="29"/>
  <c r="BR12" i="29"/>
  <c r="AT12" i="29"/>
  <c r="AS12" i="29"/>
  <c r="AR12" i="29"/>
  <c r="AQ12" i="29"/>
  <c r="AP12" i="29"/>
  <c r="AO12" i="29"/>
  <c r="AN12" i="29"/>
  <c r="AM12" i="29"/>
  <c r="AL12" i="29"/>
  <c r="AK12" i="29"/>
  <c r="AJ12" i="29"/>
  <c r="AI12" i="29"/>
  <c r="AH12" i="29"/>
  <c r="AG12" i="29"/>
  <c r="AF12" i="29"/>
  <c r="BF12" i="29" s="1"/>
  <c r="AE12" i="29"/>
  <c r="AD12" i="29"/>
  <c r="AC12" i="29"/>
  <c r="AB12" i="29"/>
  <c r="AA12" i="29"/>
  <c r="Z12" i="29"/>
  <c r="Y12" i="29"/>
  <c r="X12" i="29"/>
  <c r="W12" i="29"/>
  <c r="CY11" i="29"/>
  <c r="AT11" i="29"/>
  <c r="AS11" i="29"/>
  <c r="AR11" i="29"/>
  <c r="BR11" i="29" s="1"/>
  <c r="AQ11" i="29"/>
  <c r="AP11" i="29"/>
  <c r="AO11" i="29"/>
  <c r="AN11" i="29"/>
  <c r="AM11" i="29"/>
  <c r="AL11" i="29"/>
  <c r="BL11" i="29" s="1"/>
  <c r="AK11" i="29"/>
  <c r="AJ11" i="29"/>
  <c r="AI11" i="29"/>
  <c r="AH11" i="29"/>
  <c r="AG11" i="29"/>
  <c r="AF11" i="29"/>
  <c r="AE11" i="29"/>
  <c r="AD11" i="29"/>
  <c r="AC11" i="29"/>
  <c r="AB11" i="29"/>
  <c r="AA11" i="29"/>
  <c r="Z11" i="29"/>
  <c r="AZ11" i="29" s="1"/>
  <c r="Y11" i="29"/>
  <c r="X11" i="29"/>
  <c r="W11" i="29"/>
  <c r="AT10" i="29"/>
  <c r="AS10" i="29"/>
  <c r="AR10" i="29"/>
  <c r="AQ10" i="29"/>
  <c r="AP10" i="29"/>
  <c r="AO10" i="29"/>
  <c r="AN10" i="29"/>
  <c r="AM10" i="29"/>
  <c r="AL10" i="29"/>
  <c r="BL10" i="29" s="1"/>
  <c r="AK10" i="29"/>
  <c r="AJ10" i="29"/>
  <c r="AI10" i="29"/>
  <c r="AH10" i="29"/>
  <c r="AG10" i="29"/>
  <c r="AF10" i="29"/>
  <c r="AE10" i="29"/>
  <c r="AD10" i="29"/>
  <c r="AC10" i="29"/>
  <c r="AB10" i="29"/>
  <c r="AA10" i="29"/>
  <c r="Z10" i="29"/>
  <c r="Y10" i="29"/>
  <c r="X10" i="29"/>
  <c r="W10" i="29"/>
  <c r="AT9" i="29"/>
  <c r="AS9" i="29"/>
  <c r="BS9" i="29" s="1"/>
  <c r="AR9" i="29"/>
  <c r="BR9" i="29" s="1"/>
  <c r="AQ9" i="29"/>
  <c r="AP9" i="29"/>
  <c r="AO9" i="29"/>
  <c r="AN9" i="29"/>
  <c r="AM9" i="29"/>
  <c r="BM9" i="29" s="1"/>
  <c r="AL9" i="29"/>
  <c r="AK9" i="29"/>
  <c r="AJ9" i="29"/>
  <c r="AI9" i="29"/>
  <c r="AH9" i="29"/>
  <c r="AG9" i="29"/>
  <c r="BG9" i="29" s="1"/>
  <c r="AF9" i="29"/>
  <c r="BF9" i="29" s="1"/>
  <c r="AE9" i="29"/>
  <c r="AD9" i="29"/>
  <c r="AC9" i="29"/>
  <c r="AB9" i="29"/>
  <c r="AA9" i="29"/>
  <c r="BA9" i="29" s="1"/>
  <c r="Z9" i="29"/>
  <c r="AZ9" i="29" s="1"/>
  <c r="Y9" i="29"/>
  <c r="X9" i="29"/>
  <c r="W9" i="29"/>
  <c r="AT8" i="29"/>
  <c r="AS8" i="29"/>
  <c r="BS8" i="29" s="1"/>
  <c r="AR8" i="29"/>
  <c r="AQ8" i="29"/>
  <c r="BQ8" i="29" s="1"/>
  <c r="AP8" i="29"/>
  <c r="AO8" i="29"/>
  <c r="AN8" i="29"/>
  <c r="AM8" i="29"/>
  <c r="BM8" i="29" s="1"/>
  <c r="AL8" i="29"/>
  <c r="BL8" i="29" s="1"/>
  <c r="AK8" i="29"/>
  <c r="BK8" i="29" s="1"/>
  <c r="AJ8" i="29"/>
  <c r="AI8" i="29"/>
  <c r="AH8" i="29"/>
  <c r="AG8" i="29"/>
  <c r="BG8" i="29" s="1"/>
  <c r="AF8" i="29"/>
  <c r="BF8" i="29" s="1"/>
  <c r="AE8" i="29"/>
  <c r="BE8" i="29" s="1"/>
  <c r="AD8" i="29"/>
  <c r="AC8" i="29"/>
  <c r="AB8" i="29"/>
  <c r="AA8" i="29"/>
  <c r="BA8" i="29" s="1"/>
  <c r="Z8" i="29"/>
  <c r="AZ8" i="29" s="1"/>
  <c r="Y8" i="29"/>
  <c r="AY8" i="29" s="1"/>
  <c r="X8" i="29"/>
  <c r="W8" i="29"/>
  <c r="AT7" i="29"/>
  <c r="AS7" i="29"/>
  <c r="BS7" i="29" s="1"/>
  <c r="AR7" i="29"/>
  <c r="AQ7" i="29"/>
  <c r="BQ7" i="29" s="1"/>
  <c r="AP7" i="29"/>
  <c r="AO7" i="29"/>
  <c r="AN7" i="29"/>
  <c r="AM7" i="29"/>
  <c r="AL7" i="29"/>
  <c r="BL7" i="29" s="1"/>
  <c r="AK7" i="29"/>
  <c r="BK7" i="29" s="1"/>
  <c r="AJ7" i="29"/>
  <c r="AI7" i="29"/>
  <c r="AH7" i="29"/>
  <c r="AG7" i="29"/>
  <c r="AF7" i="29"/>
  <c r="AE7" i="29"/>
  <c r="BE7" i="29" s="1"/>
  <c r="AD7" i="29"/>
  <c r="AC7" i="29"/>
  <c r="AB7" i="29"/>
  <c r="AA7" i="29"/>
  <c r="Z7" i="29"/>
  <c r="Y7" i="29"/>
  <c r="AY7" i="29" s="1"/>
  <c r="X7" i="29"/>
  <c r="W7" i="29"/>
  <c r="AT6" i="29"/>
  <c r="AS6" i="29"/>
  <c r="AR6" i="29"/>
  <c r="BR6" i="29" s="1"/>
  <c r="AQ6" i="29"/>
  <c r="BQ6" i="29" s="1"/>
  <c r="AP6" i="29"/>
  <c r="AO6" i="29"/>
  <c r="AN6" i="29"/>
  <c r="AM6" i="29"/>
  <c r="AL6" i="29"/>
  <c r="AK6" i="29"/>
  <c r="BK6" i="29" s="1"/>
  <c r="AJ6" i="29"/>
  <c r="AI6" i="29"/>
  <c r="AH6" i="29"/>
  <c r="AG6" i="29"/>
  <c r="AF6" i="29"/>
  <c r="AE6" i="29"/>
  <c r="BE6" i="29" s="1"/>
  <c r="AD6" i="29"/>
  <c r="AC6" i="29"/>
  <c r="AB6" i="29"/>
  <c r="AA6" i="29"/>
  <c r="Z6" i="29"/>
  <c r="Y6" i="29"/>
  <c r="AY6" i="29" s="1"/>
  <c r="X6" i="29"/>
  <c r="W6" i="29"/>
  <c r="DT5" i="29"/>
  <c r="DN5" i="29"/>
  <c r="DM5" i="29"/>
  <c r="DD5" i="29"/>
  <c r="CZ5" i="29"/>
  <c r="AT5" i="29"/>
  <c r="AS5" i="29"/>
  <c r="AR5" i="29"/>
  <c r="BR5" i="29" s="1"/>
  <c r="AQ5" i="29"/>
  <c r="AP5" i="29"/>
  <c r="AO5" i="29"/>
  <c r="AN5" i="29"/>
  <c r="AM5" i="29"/>
  <c r="AL5" i="29"/>
  <c r="AK5" i="29"/>
  <c r="AJ5" i="29"/>
  <c r="AI5" i="29"/>
  <c r="AH5" i="29"/>
  <c r="AG5" i="29"/>
  <c r="AF5" i="29"/>
  <c r="AE5" i="29"/>
  <c r="AD5" i="29"/>
  <c r="BD5" i="29" s="1"/>
  <c r="AC5" i="29"/>
  <c r="AB5" i="29"/>
  <c r="AA5" i="29"/>
  <c r="Z5" i="29"/>
  <c r="Y5" i="29"/>
  <c r="X5" i="29"/>
  <c r="W5" i="29"/>
  <c r="CS4" i="29"/>
  <c r="CO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AM21" i="28"/>
  <c r="AL21" i="28"/>
  <c r="AK21" i="28"/>
  <c r="AJ21" i="28"/>
  <c r="AI21" i="28"/>
  <c r="AH21" i="28"/>
  <c r="AG21" i="28"/>
  <c r="AF21" i="28"/>
  <c r="AE21" i="28"/>
  <c r="AD21" i="28"/>
  <c r="AC21" i="28"/>
  <c r="AB21" i="28"/>
  <c r="AA21" i="28"/>
  <c r="Z21" i="28"/>
  <c r="Y21" i="28"/>
  <c r="X21" i="28"/>
  <c r="W21" i="28"/>
  <c r="AQ20" i="28"/>
  <c r="AP20" i="28"/>
  <c r="BN20" i="28" s="1"/>
  <c r="AO20" i="28"/>
  <c r="AN20" i="28"/>
  <c r="AM20" i="28"/>
  <c r="AL20" i="28"/>
  <c r="AK20" i="28"/>
  <c r="AJ20" i="28"/>
  <c r="BH20" i="28" s="1"/>
  <c r="AI20" i="28"/>
  <c r="AH20" i="28"/>
  <c r="AG20" i="28"/>
  <c r="AF20" i="28"/>
  <c r="AE20" i="28"/>
  <c r="AD20" i="28"/>
  <c r="BB20" i="28" s="1"/>
  <c r="AC20" i="28"/>
  <c r="AB20" i="28"/>
  <c r="AA20" i="28"/>
  <c r="Z20" i="28"/>
  <c r="Y20" i="28"/>
  <c r="X20" i="28"/>
  <c r="AV20" i="28" s="1"/>
  <c r="W20" i="28"/>
  <c r="AQ19" i="28"/>
  <c r="BO19" i="28" s="1"/>
  <c r="AP19" i="28"/>
  <c r="AO19" i="28"/>
  <c r="AN19" i="28"/>
  <c r="BL19" i="28" s="1"/>
  <c r="AM19" i="28"/>
  <c r="AL19" i="28"/>
  <c r="AK19" i="28"/>
  <c r="BI19" i="28" s="1"/>
  <c r="AJ19" i="28"/>
  <c r="AI19" i="28"/>
  <c r="BG19" i="28" s="1"/>
  <c r="AH19" i="28"/>
  <c r="BF19" i="28" s="1"/>
  <c r="AG19" i="28"/>
  <c r="AF19" i="28"/>
  <c r="AE19" i="28"/>
  <c r="BC19" i="28" s="1"/>
  <c r="AD19" i="28"/>
  <c r="AC19" i="28"/>
  <c r="AB19" i="28"/>
  <c r="AZ19" i="28" s="1"/>
  <c r="AA19" i="28"/>
  <c r="Z19" i="28"/>
  <c r="Y19" i="28"/>
  <c r="AW19" i="28" s="1"/>
  <c r="X19" i="28"/>
  <c r="W19" i="28"/>
  <c r="AU19" i="28" s="1"/>
  <c r="AQ18" i="28"/>
  <c r="AP18" i="28"/>
  <c r="AO18" i="28"/>
  <c r="BM18" i="28" s="1"/>
  <c r="AN18" i="28"/>
  <c r="AM18" i="28"/>
  <c r="AL18" i="28"/>
  <c r="AK18" i="28"/>
  <c r="AJ18" i="28"/>
  <c r="AI18" i="28"/>
  <c r="BG18" i="28" s="1"/>
  <c r="AH18" i="28"/>
  <c r="AG18" i="28"/>
  <c r="AF18" i="28"/>
  <c r="AE18" i="28"/>
  <c r="AD18" i="28"/>
  <c r="BB18" i="28" s="1"/>
  <c r="AC18" i="28"/>
  <c r="BA18" i="28" s="1"/>
  <c r="AB18" i="28"/>
  <c r="AA18" i="28"/>
  <c r="Z18" i="28"/>
  <c r="Y18" i="28"/>
  <c r="X18" i="28"/>
  <c r="W18" i="28"/>
  <c r="AU18" i="28" s="1"/>
  <c r="AQ17" i="28"/>
  <c r="AP17" i="28"/>
  <c r="AO17" i="28"/>
  <c r="BM17" i="28" s="1"/>
  <c r="AN17" i="28"/>
  <c r="BL17" i="28" s="1"/>
  <c r="AM17" i="28"/>
  <c r="AL17" i="28"/>
  <c r="AK17" i="28"/>
  <c r="AJ17" i="28"/>
  <c r="AI17" i="28"/>
  <c r="BG17" i="28" s="1"/>
  <c r="AH17" i="28"/>
  <c r="BF17" i="28" s="1"/>
  <c r="AG17" i="28"/>
  <c r="AF17" i="28"/>
  <c r="AE17" i="28"/>
  <c r="AD17" i="28"/>
  <c r="BB17" i="28" s="1"/>
  <c r="AC17" i="28"/>
  <c r="BA17" i="28" s="1"/>
  <c r="AB17" i="28"/>
  <c r="AZ17" i="28" s="1"/>
  <c r="AA17" i="28"/>
  <c r="Z17" i="28"/>
  <c r="Y17" i="28"/>
  <c r="X17" i="28"/>
  <c r="W17" i="28"/>
  <c r="AU17" i="28" s="1"/>
  <c r="AQ16" i="28"/>
  <c r="AP16" i="28"/>
  <c r="AO16" i="28"/>
  <c r="BM16" i="28" s="1"/>
  <c r="AN16" i="28"/>
  <c r="AM16" i="28"/>
  <c r="AL16" i="28"/>
  <c r="AK16" i="28"/>
  <c r="AJ16" i="28"/>
  <c r="BH16" i="28" s="1"/>
  <c r="AI16" i="28"/>
  <c r="BG16" i="28" s="1"/>
  <c r="AH16" i="28"/>
  <c r="AG16" i="28"/>
  <c r="AF16" i="28"/>
  <c r="AE16" i="28"/>
  <c r="AD16" i="28"/>
  <c r="AC16" i="28"/>
  <c r="BA16" i="28" s="1"/>
  <c r="AB16" i="28"/>
  <c r="AA16" i="28"/>
  <c r="Z16" i="28"/>
  <c r="Y16" i="28"/>
  <c r="X16" i="28"/>
  <c r="W16" i="28"/>
  <c r="AU16" i="28" s="1"/>
  <c r="AQ15" i="28"/>
  <c r="AP15" i="28"/>
  <c r="AO15" i="28"/>
  <c r="BM15" i="28" s="1"/>
  <c r="AN15" i="28"/>
  <c r="AM15" i="28"/>
  <c r="AL15" i="28"/>
  <c r="AK15" i="28"/>
  <c r="AJ15" i="28"/>
  <c r="AI15" i="28"/>
  <c r="BG15" i="28" s="1"/>
  <c r="AH15" i="28"/>
  <c r="BF15" i="28" s="1"/>
  <c r="AG15" i="28"/>
  <c r="AF15" i="28"/>
  <c r="AE15" i="28"/>
  <c r="AD15" i="28"/>
  <c r="AC15" i="28"/>
  <c r="BA15" i="28" s="1"/>
  <c r="AB15" i="28"/>
  <c r="AA15" i="28"/>
  <c r="Z15" i="28"/>
  <c r="Y15" i="28"/>
  <c r="X15" i="28"/>
  <c r="W15" i="28"/>
  <c r="AU15" i="28" s="1"/>
  <c r="AQ14" i="28"/>
  <c r="AP14" i="28"/>
  <c r="BN14" i="28" s="1"/>
  <c r="AO14" i="28"/>
  <c r="BM14" i="28" s="1"/>
  <c r="AN14" i="28"/>
  <c r="AM14" i="28"/>
  <c r="AL14" i="28"/>
  <c r="AK14" i="28"/>
  <c r="AJ14" i="28"/>
  <c r="AI14" i="28"/>
  <c r="BG14" i="28" s="1"/>
  <c r="AH14" i="28"/>
  <c r="AG14" i="28"/>
  <c r="AF14" i="28"/>
  <c r="AE14" i="28"/>
  <c r="AD14" i="28"/>
  <c r="AC14" i="28"/>
  <c r="BA14" i="28" s="1"/>
  <c r="AB14" i="28"/>
  <c r="AA14" i="28"/>
  <c r="Z14" i="28"/>
  <c r="Y14" i="28"/>
  <c r="X14" i="28"/>
  <c r="AV14" i="28" s="1"/>
  <c r="W14" i="28"/>
  <c r="AU14" i="28" s="1"/>
  <c r="AQ13" i="28"/>
  <c r="BO13" i="28" s="1"/>
  <c r="AP13" i="28"/>
  <c r="BN13" i="28" s="1"/>
  <c r="AO13" i="28"/>
  <c r="BM13" i="28" s="1"/>
  <c r="AN13" i="28"/>
  <c r="AM13" i="28"/>
  <c r="AL13" i="28"/>
  <c r="AK13" i="28"/>
  <c r="BI13" i="28" s="1"/>
  <c r="AJ13" i="28"/>
  <c r="AI13" i="28"/>
  <c r="BG13" i="28" s="1"/>
  <c r="AH13" i="28"/>
  <c r="AG13" i="28"/>
  <c r="AF13" i="28"/>
  <c r="AE13" i="28"/>
  <c r="BC13" i="28" s="1"/>
  <c r="AD13" i="28"/>
  <c r="BB13" i="28" s="1"/>
  <c r="AC13" i="28"/>
  <c r="BA13" i="28" s="1"/>
  <c r="AB13" i="28"/>
  <c r="AA13" i="28"/>
  <c r="Z13" i="28"/>
  <c r="Y13" i="28"/>
  <c r="AW13" i="28" s="1"/>
  <c r="X13" i="28"/>
  <c r="W13" i="28"/>
  <c r="AU13" i="28" s="1"/>
  <c r="AQ12" i="28"/>
  <c r="AP12" i="28"/>
  <c r="AO12" i="28"/>
  <c r="BM12" i="28" s="1"/>
  <c r="AN12" i="28"/>
  <c r="AM12" i="28"/>
  <c r="AL12" i="28"/>
  <c r="AK12" i="28"/>
  <c r="AJ12" i="28"/>
  <c r="BH12" i="28" s="1"/>
  <c r="AI12" i="28"/>
  <c r="BG12" i="28" s="1"/>
  <c r="AH12" i="28"/>
  <c r="AG12" i="28"/>
  <c r="AF12" i="28"/>
  <c r="AE12" i="28"/>
  <c r="AD12" i="28"/>
  <c r="AC12" i="28"/>
  <c r="BA12" i="28" s="1"/>
  <c r="AB12" i="28"/>
  <c r="AA12" i="28"/>
  <c r="Z12" i="28"/>
  <c r="Y12" i="28"/>
  <c r="X12" i="28"/>
  <c r="AV12" i="28" s="1"/>
  <c r="W12" i="28"/>
  <c r="AU12" i="28" s="1"/>
  <c r="AQ11" i="28"/>
  <c r="BO11" i="28" s="1"/>
  <c r="AP11" i="28"/>
  <c r="BN11" i="28" s="1"/>
  <c r="AO11" i="28"/>
  <c r="BM11" i="28" s="1"/>
  <c r="AN11" i="28"/>
  <c r="AM11" i="28"/>
  <c r="AL11" i="28"/>
  <c r="AK11" i="28"/>
  <c r="BI11" i="28" s="1"/>
  <c r="AJ11" i="28"/>
  <c r="BH11" i="28" s="1"/>
  <c r="AI11" i="28"/>
  <c r="BG11" i="28" s="1"/>
  <c r="AH11" i="28"/>
  <c r="AG11" i="28"/>
  <c r="AF11" i="28"/>
  <c r="AE11" i="28"/>
  <c r="BC11" i="28" s="1"/>
  <c r="AD11" i="28"/>
  <c r="BB11" i="28" s="1"/>
  <c r="AC11" i="28"/>
  <c r="BA11" i="28" s="1"/>
  <c r="AB11" i="28"/>
  <c r="AA11" i="28"/>
  <c r="Z11" i="28"/>
  <c r="Y11" i="28"/>
  <c r="AW11" i="28" s="1"/>
  <c r="X11" i="28"/>
  <c r="AV11" i="28" s="1"/>
  <c r="W11" i="28"/>
  <c r="AU11" i="28" s="1"/>
  <c r="CS10" i="28"/>
  <c r="AQ10" i="28"/>
  <c r="AP10" i="28"/>
  <c r="AO10" i="28"/>
  <c r="BM10" i="28" s="1"/>
  <c r="AN10" i="28"/>
  <c r="BL10" i="28" s="1"/>
  <c r="AM10" i="28"/>
  <c r="BK10" i="28" s="1"/>
  <c r="AL10" i="28"/>
  <c r="AK10" i="28"/>
  <c r="AJ10" i="28"/>
  <c r="AI10" i="28"/>
  <c r="BG10" i="28" s="1"/>
  <c r="AH10" i="28"/>
  <c r="BF10" i="28" s="1"/>
  <c r="AG10" i="28"/>
  <c r="BE10" i="28" s="1"/>
  <c r="AF10" i="28"/>
  <c r="AE10" i="28"/>
  <c r="AD10" i="28"/>
  <c r="AC10" i="28"/>
  <c r="BA10" i="28" s="1"/>
  <c r="AB10" i="28"/>
  <c r="AZ10" i="28" s="1"/>
  <c r="AA10" i="28"/>
  <c r="Z10" i="28"/>
  <c r="Y10" i="28"/>
  <c r="X10" i="28"/>
  <c r="W10" i="28"/>
  <c r="AU10" i="28" s="1"/>
  <c r="AQ9" i="28"/>
  <c r="AP9" i="28"/>
  <c r="AO9" i="28"/>
  <c r="BM9" i="28" s="1"/>
  <c r="AN9" i="28"/>
  <c r="AM9" i="28"/>
  <c r="AL9" i="28"/>
  <c r="BJ9" i="28" s="1"/>
  <c r="AK9" i="28"/>
  <c r="AJ9" i="28"/>
  <c r="AI9" i="28"/>
  <c r="BG9" i="28" s="1"/>
  <c r="AH9" i="28"/>
  <c r="AG9" i="28"/>
  <c r="AF9" i="28"/>
  <c r="BD9" i="28" s="1"/>
  <c r="AE9" i="28"/>
  <c r="AD9" i="28"/>
  <c r="AC9" i="28"/>
  <c r="BA9" i="28" s="1"/>
  <c r="AB9" i="28"/>
  <c r="AA9" i="28"/>
  <c r="Z9" i="28"/>
  <c r="AX9" i="28" s="1"/>
  <c r="Y9" i="28"/>
  <c r="X9" i="28"/>
  <c r="W9" i="28"/>
  <c r="AU9" i="28" s="1"/>
  <c r="AQ8" i="28"/>
  <c r="AP8" i="28"/>
  <c r="AO8" i="28"/>
  <c r="BM8" i="28" s="1"/>
  <c r="AN8" i="28"/>
  <c r="BL8" i="28" s="1"/>
  <c r="AM8" i="28"/>
  <c r="AL8" i="28"/>
  <c r="AK8" i="28"/>
  <c r="BI8" i="28" s="1"/>
  <c r="AJ8" i="28"/>
  <c r="AI8" i="28"/>
  <c r="BG8" i="28" s="1"/>
  <c r="AH8" i="28"/>
  <c r="BF8" i="28" s="1"/>
  <c r="AG8" i="28"/>
  <c r="AF8" i="28"/>
  <c r="AE8" i="28"/>
  <c r="AD8" i="28"/>
  <c r="AC8" i="28"/>
  <c r="BA8" i="28" s="1"/>
  <c r="AB8" i="28"/>
  <c r="AZ8" i="28" s="1"/>
  <c r="AA8" i="28"/>
  <c r="Z8" i="28"/>
  <c r="Y8" i="28"/>
  <c r="X8" i="28"/>
  <c r="W8" i="28"/>
  <c r="AU8" i="28" s="1"/>
  <c r="AQ7" i="28"/>
  <c r="AP7" i="28"/>
  <c r="BN7" i="28" s="1"/>
  <c r="AO7" i="28"/>
  <c r="BM7" i="28" s="1"/>
  <c r="AN7" i="28"/>
  <c r="AM7" i="28"/>
  <c r="AL7" i="28"/>
  <c r="AK7" i="28"/>
  <c r="AJ7" i="28"/>
  <c r="BH7" i="28" s="1"/>
  <c r="AI7" i="28"/>
  <c r="BG7" i="28" s="1"/>
  <c r="AH7" i="28"/>
  <c r="AG7" i="28"/>
  <c r="AF7" i="28"/>
  <c r="AE7" i="28"/>
  <c r="AD7" i="28"/>
  <c r="BB7" i="28" s="1"/>
  <c r="AC7" i="28"/>
  <c r="BA7" i="28" s="1"/>
  <c r="AB7" i="28"/>
  <c r="AA7" i="28"/>
  <c r="Z7" i="28"/>
  <c r="Y7" i="28"/>
  <c r="X7" i="28"/>
  <c r="AV7" i="28" s="1"/>
  <c r="W7" i="28"/>
  <c r="AU7" i="28" s="1"/>
  <c r="AQ6" i="28"/>
  <c r="AP6" i="28"/>
  <c r="BN6" i="28" s="1"/>
  <c r="AO6" i="28"/>
  <c r="BM6" i="28" s="1"/>
  <c r="AN6" i="28"/>
  <c r="BL6" i="28" s="1"/>
  <c r="AM6" i="28"/>
  <c r="AL6" i="28"/>
  <c r="AK6" i="28"/>
  <c r="AJ6" i="28"/>
  <c r="BH6" i="28" s="1"/>
  <c r="AI6" i="28"/>
  <c r="BG6" i="28" s="1"/>
  <c r="AH6" i="28"/>
  <c r="BF6" i="28" s="1"/>
  <c r="AG6" i="28"/>
  <c r="AF6" i="28"/>
  <c r="AE6" i="28"/>
  <c r="AD6" i="28"/>
  <c r="BB6" i="28" s="1"/>
  <c r="AC6" i="28"/>
  <c r="BA6" i="28" s="1"/>
  <c r="AB6" i="28"/>
  <c r="AZ6" i="28" s="1"/>
  <c r="AA6" i="28"/>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BL5" i="28" s="1"/>
  <c r="AM5" i="28"/>
  <c r="AL5" i="28"/>
  <c r="AK5" i="28"/>
  <c r="AJ5" i="28"/>
  <c r="BH5" i="28" s="1"/>
  <c r="AI5" i="28"/>
  <c r="BG5" i="28" s="1"/>
  <c r="AH5" i="28"/>
  <c r="BF5" i="28" s="1"/>
  <c r="AG5" i="28"/>
  <c r="AF5" i="28"/>
  <c r="AE5" i="28"/>
  <c r="AD5" i="28"/>
  <c r="BB5" i="28" s="1"/>
  <c r="AC5" i="28"/>
  <c r="BA5" i="28" s="1"/>
  <c r="AB5" i="28"/>
  <c r="AZ5" i="28" s="1"/>
  <c r="AA5" i="28"/>
  <c r="Z5" i="28"/>
  <c r="Y5" i="28"/>
  <c r="X5" i="28"/>
  <c r="W5" i="28"/>
  <c r="AU5" i="28" s="1"/>
  <c r="CE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AM21" i="27"/>
  <c r="AL21" i="27"/>
  <c r="AK21" i="27"/>
  <c r="AJ21" i="27"/>
  <c r="AI21" i="27"/>
  <c r="AH21" i="27"/>
  <c r="AG21" i="27"/>
  <c r="AF21" i="27"/>
  <c r="AE21" i="27"/>
  <c r="AD21" i="27"/>
  <c r="AC21" i="27"/>
  <c r="AB21" i="27"/>
  <c r="AA21" i="27"/>
  <c r="Z21" i="27"/>
  <c r="Y21" i="27"/>
  <c r="X21" i="27"/>
  <c r="W21" i="27"/>
  <c r="AR20" i="27"/>
  <c r="AQ20" i="27"/>
  <c r="AP20" i="27"/>
  <c r="AO20" i="27"/>
  <c r="AN20" i="27"/>
  <c r="AM20" i="27"/>
  <c r="AL20" i="27"/>
  <c r="AK20" i="27"/>
  <c r="AJ20" i="27"/>
  <c r="AI20" i="27"/>
  <c r="AH20" i="27"/>
  <c r="AG20" i="27"/>
  <c r="AF20" i="27"/>
  <c r="AE20" i="27"/>
  <c r="AD20" i="27"/>
  <c r="AC20" i="27"/>
  <c r="AB20" i="27"/>
  <c r="AA20" i="27"/>
  <c r="Z20" i="27"/>
  <c r="Y20" i="27"/>
  <c r="X20" i="27"/>
  <c r="W20" i="27"/>
  <c r="AR19" i="27"/>
  <c r="AQ19" i="27"/>
  <c r="AP19" i="27"/>
  <c r="AO19" i="27"/>
  <c r="AN19" i="27"/>
  <c r="AM19" i="27"/>
  <c r="AL19" i="27"/>
  <c r="AK19" i="27"/>
  <c r="AJ19" i="27"/>
  <c r="AI19" i="27"/>
  <c r="BH19" i="27" s="1"/>
  <c r="AH19" i="27"/>
  <c r="AG19" i="27"/>
  <c r="AF19" i="27"/>
  <c r="AE19" i="27"/>
  <c r="AD19" i="27"/>
  <c r="AC19" i="27"/>
  <c r="AB19" i="27"/>
  <c r="AA19" i="27"/>
  <c r="Z19" i="27"/>
  <c r="Y19" i="27"/>
  <c r="X19" i="27"/>
  <c r="W19" i="27"/>
  <c r="AR18" i="27"/>
  <c r="AQ18" i="27"/>
  <c r="AP18" i="27"/>
  <c r="AO18" i="27"/>
  <c r="AN18" i="27"/>
  <c r="AM18" i="27"/>
  <c r="AL18" i="27"/>
  <c r="BK18" i="27" s="1"/>
  <c r="AK18" i="27"/>
  <c r="AJ18" i="27"/>
  <c r="AI18" i="27"/>
  <c r="AH18" i="27"/>
  <c r="AG18" i="27"/>
  <c r="AF18" i="27"/>
  <c r="AE18" i="27"/>
  <c r="AD18" i="27"/>
  <c r="AC18" i="27"/>
  <c r="AB18" i="27"/>
  <c r="AA18" i="27"/>
  <c r="Z18" i="27"/>
  <c r="Y18" i="27"/>
  <c r="X18" i="27"/>
  <c r="W18" i="27"/>
  <c r="AV18" i="27" s="1"/>
  <c r="AR17" i="27"/>
  <c r="AQ17" i="27"/>
  <c r="AP17" i="27"/>
  <c r="AO17" i="27"/>
  <c r="AN17" i="27"/>
  <c r="AM17" i="27"/>
  <c r="AL17" i="27"/>
  <c r="AK17" i="27"/>
  <c r="AJ17" i="27"/>
  <c r="AI17" i="27"/>
  <c r="AH17" i="27"/>
  <c r="AG17" i="27"/>
  <c r="AF17" i="27"/>
  <c r="AE17" i="27"/>
  <c r="AD17" i="27"/>
  <c r="AC17" i="27"/>
  <c r="AB17" i="27"/>
  <c r="AA17" i="27"/>
  <c r="Z17" i="27"/>
  <c r="Y17" i="27"/>
  <c r="X17" i="27"/>
  <c r="W17" i="27"/>
  <c r="AV17" i="27" s="1"/>
  <c r="AR16" i="27"/>
  <c r="AQ16" i="27"/>
  <c r="BP16" i="27" s="1"/>
  <c r="AP16" i="27"/>
  <c r="AO16" i="27"/>
  <c r="AN16" i="27"/>
  <c r="AM16" i="27"/>
  <c r="AL16" i="27"/>
  <c r="AK16" i="27"/>
  <c r="BJ16" i="27" s="1"/>
  <c r="AJ16" i="27"/>
  <c r="AI16" i="27"/>
  <c r="AH16" i="27"/>
  <c r="AG16" i="27"/>
  <c r="AF16" i="27"/>
  <c r="AE16" i="27"/>
  <c r="BD16" i="27" s="1"/>
  <c r="AD16" i="27"/>
  <c r="AC16" i="27"/>
  <c r="AB16" i="27"/>
  <c r="AA16" i="27"/>
  <c r="Z16" i="27"/>
  <c r="Y16" i="27"/>
  <c r="AX16" i="27" s="1"/>
  <c r="X16" i="27"/>
  <c r="W16" i="27"/>
  <c r="AR15" i="27"/>
  <c r="AQ15" i="27"/>
  <c r="BP15" i="27" s="1"/>
  <c r="AP15" i="27"/>
  <c r="BO15" i="27" s="1"/>
  <c r="AO15" i="27"/>
  <c r="BN15" i="27" s="1"/>
  <c r="AN15" i="27"/>
  <c r="AM15" i="27"/>
  <c r="AL15" i="27"/>
  <c r="AK15" i="27"/>
  <c r="BJ15" i="27" s="1"/>
  <c r="AJ15" i="27"/>
  <c r="BI15" i="27" s="1"/>
  <c r="AI15" i="27"/>
  <c r="BH15" i="27" s="1"/>
  <c r="AH15" i="27"/>
  <c r="AG15" i="27"/>
  <c r="AF15" i="27"/>
  <c r="AE15" i="27"/>
  <c r="BD15" i="27" s="1"/>
  <c r="AD15" i="27"/>
  <c r="BC15" i="27" s="1"/>
  <c r="AC15" i="27"/>
  <c r="BB15" i="27" s="1"/>
  <c r="AB15" i="27"/>
  <c r="AA15" i="27"/>
  <c r="Z15" i="27"/>
  <c r="Y15" i="27"/>
  <c r="AX15" i="27" s="1"/>
  <c r="X15" i="27"/>
  <c r="AW15" i="27" s="1"/>
  <c r="W15" i="27"/>
  <c r="AV15" i="27" s="1"/>
  <c r="AR14" i="27"/>
  <c r="AQ14" i="27"/>
  <c r="BP14" i="27" s="1"/>
  <c r="AP14" i="27"/>
  <c r="AO14" i="27"/>
  <c r="AN14" i="27"/>
  <c r="AM14" i="27"/>
  <c r="AL14" i="27"/>
  <c r="AK14" i="27"/>
  <c r="BJ14" i="27" s="1"/>
  <c r="AJ14" i="27"/>
  <c r="AI14" i="27"/>
  <c r="AH14" i="27"/>
  <c r="AG14" i="27"/>
  <c r="AF14" i="27"/>
  <c r="AE14" i="27"/>
  <c r="BD14" i="27" s="1"/>
  <c r="AD14" i="27"/>
  <c r="AC14" i="27"/>
  <c r="AB14" i="27"/>
  <c r="AA14" i="27"/>
  <c r="Z14" i="27"/>
  <c r="Y14" i="27"/>
  <c r="AX14" i="27" s="1"/>
  <c r="X14" i="27"/>
  <c r="W14" i="27"/>
  <c r="AR13" i="27"/>
  <c r="AQ13" i="27"/>
  <c r="BP13" i="27" s="1"/>
  <c r="AP13" i="27"/>
  <c r="AO13" i="27"/>
  <c r="AN13" i="27"/>
  <c r="AM13" i="27"/>
  <c r="AL13" i="27"/>
  <c r="AK13" i="27"/>
  <c r="BJ13" i="27" s="1"/>
  <c r="AJ13" i="27"/>
  <c r="AI13" i="27"/>
  <c r="AH13" i="27"/>
  <c r="AG13" i="27"/>
  <c r="AF13" i="27"/>
  <c r="AE13" i="27"/>
  <c r="BD13" i="27" s="1"/>
  <c r="AD13" i="27"/>
  <c r="AC13" i="27"/>
  <c r="AB13" i="27"/>
  <c r="AA13" i="27"/>
  <c r="Z13" i="27"/>
  <c r="Y13" i="27"/>
  <c r="AX13" i="27" s="1"/>
  <c r="X13" i="27"/>
  <c r="W13" i="27"/>
  <c r="AR12" i="27"/>
  <c r="AQ12" i="27"/>
  <c r="BP12" i="27" s="1"/>
  <c r="AP12" i="27"/>
  <c r="AO12" i="27"/>
  <c r="BN12" i="27" s="1"/>
  <c r="AN12" i="27"/>
  <c r="AM12" i="27"/>
  <c r="AL12" i="27"/>
  <c r="AK12" i="27"/>
  <c r="BJ12" i="27" s="1"/>
  <c r="AJ12" i="27"/>
  <c r="AI12" i="27"/>
  <c r="AH12" i="27"/>
  <c r="AG12" i="27"/>
  <c r="AF12" i="27"/>
  <c r="AE12" i="27"/>
  <c r="BD12" i="27" s="1"/>
  <c r="AD12" i="27"/>
  <c r="AC12" i="27"/>
  <c r="AB12" i="27"/>
  <c r="AA12" i="27"/>
  <c r="Z12" i="27"/>
  <c r="Y12" i="27"/>
  <c r="AX12" i="27" s="1"/>
  <c r="X12" i="27"/>
  <c r="AW12" i="27" s="1"/>
  <c r="W12" i="27"/>
  <c r="AR11" i="27"/>
  <c r="AQ11" i="27"/>
  <c r="BP11" i="27" s="1"/>
  <c r="AP11" i="27"/>
  <c r="BO11" i="27" s="1"/>
  <c r="AO11" i="27"/>
  <c r="BN11" i="27" s="1"/>
  <c r="AN11" i="27"/>
  <c r="AM11" i="27"/>
  <c r="AL11" i="27"/>
  <c r="AK11" i="27"/>
  <c r="BJ11" i="27" s="1"/>
  <c r="AJ11" i="27"/>
  <c r="BI11" i="27" s="1"/>
  <c r="AI11" i="27"/>
  <c r="AH11" i="27"/>
  <c r="AG11" i="27"/>
  <c r="AF11" i="27"/>
  <c r="AE11" i="27"/>
  <c r="BD11" i="27" s="1"/>
  <c r="AD11" i="27"/>
  <c r="BC11" i="27" s="1"/>
  <c r="AC11" i="27"/>
  <c r="AB11" i="27"/>
  <c r="AA11" i="27"/>
  <c r="Z11" i="27"/>
  <c r="Y11" i="27"/>
  <c r="AX11" i="27" s="1"/>
  <c r="X11" i="27"/>
  <c r="AW11" i="27" s="1"/>
  <c r="W11" i="27"/>
  <c r="CV10" i="27"/>
  <c r="AR10" i="27"/>
  <c r="AQ10" i="27"/>
  <c r="BP10" i="27" s="1"/>
  <c r="AP10" i="27"/>
  <c r="BO10" i="27" s="1"/>
  <c r="AO10" i="27"/>
  <c r="AN10" i="27"/>
  <c r="AM10" i="27"/>
  <c r="AL10" i="27"/>
  <c r="AK10" i="27"/>
  <c r="BJ10" i="27" s="1"/>
  <c r="AJ10" i="27"/>
  <c r="AI10" i="27"/>
  <c r="AH10" i="27"/>
  <c r="AG10" i="27"/>
  <c r="AF10" i="27"/>
  <c r="AE10" i="27"/>
  <c r="BD10" i="27" s="1"/>
  <c r="AD10" i="27"/>
  <c r="AC10" i="27"/>
  <c r="AB10" i="27"/>
  <c r="AA10" i="27"/>
  <c r="Z10" i="27"/>
  <c r="Y10" i="27"/>
  <c r="AX10" i="27" s="1"/>
  <c r="X10" i="27"/>
  <c r="AW10" i="27" s="1"/>
  <c r="W10" i="27"/>
  <c r="AR9" i="27"/>
  <c r="AQ9" i="27"/>
  <c r="BP9" i="27" s="1"/>
  <c r="AP9" i="27"/>
  <c r="AO9" i="27"/>
  <c r="AN9" i="27"/>
  <c r="BM9" i="27" s="1"/>
  <c r="AM9" i="27"/>
  <c r="AL9" i="27"/>
  <c r="AK9" i="27"/>
  <c r="BJ9" i="27" s="1"/>
  <c r="AJ9" i="27"/>
  <c r="AI9" i="27"/>
  <c r="AH9" i="27"/>
  <c r="BG9" i="27" s="1"/>
  <c r="AG9" i="27"/>
  <c r="AF9" i="27"/>
  <c r="AE9" i="27"/>
  <c r="BD9" i="27" s="1"/>
  <c r="AD9" i="27"/>
  <c r="AC9" i="27"/>
  <c r="AB9" i="27"/>
  <c r="BA9" i="27" s="1"/>
  <c r="AA9" i="27"/>
  <c r="Z9" i="27"/>
  <c r="Y9" i="27"/>
  <c r="AX9" i="27" s="1"/>
  <c r="X9" i="27"/>
  <c r="W9" i="27"/>
  <c r="AR8" i="27"/>
  <c r="AQ8" i="27"/>
  <c r="BP8" i="27" s="1"/>
  <c r="AP8" i="27"/>
  <c r="BO8" i="27" s="1"/>
  <c r="AO8" i="27"/>
  <c r="BN8" i="27" s="1"/>
  <c r="AN8" i="27"/>
  <c r="AM8" i="27"/>
  <c r="AL8" i="27"/>
  <c r="AK8" i="27"/>
  <c r="BJ8" i="27" s="1"/>
  <c r="AJ8" i="27"/>
  <c r="BI8" i="27" s="1"/>
  <c r="AI8" i="27"/>
  <c r="BH8" i="27" s="1"/>
  <c r="AH8" i="27"/>
  <c r="AG8" i="27"/>
  <c r="AF8" i="27"/>
  <c r="AE8" i="27"/>
  <c r="BD8" i="27" s="1"/>
  <c r="AD8" i="27"/>
  <c r="BC8" i="27" s="1"/>
  <c r="AC8" i="27"/>
  <c r="BB8" i="27" s="1"/>
  <c r="AB8" i="27"/>
  <c r="AA8" i="27"/>
  <c r="Z8" i="27"/>
  <c r="Y8" i="27"/>
  <c r="AX8" i="27" s="1"/>
  <c r="X8" i="27"/>
  <c r="AW8" i="27" s="1"/>
  <c r="W8" i="27"/>
  <c r="AV8" i="27" s="1"/>
  <c r="AR7" i="27"/>
  <c r="AQ7" i="27"/>
  <c r="BP7" i="27" s="1"/>
  <c r="AP7" i="27"/>
  <c r="AO7" i="27"/>
  <c r="BN7" i="27" s="1"/>
  <c r="AN7" i="27"/>
  <c r="AM7" i="27"/>
  <c r="AL7" i="27"/>
  <c r="AK7" i="27"/>
  <c r="BJ7" i="27" s="1"/>
  <c r="AJ7" i="27"/>
  <c r="AI7" i="27"/>
  <c r="AH7" i="27"/>
  <c r="AG7" i="27"/>
  <c r="AF7" i="27"/>
  <c r="AE7" i="27"/>
  <c r="BD7" i="27" s="1"/>
  <c r="AD7" i="27"/>
  <c r="AC7" i="27"/>
  <c r="AB7" i="27"/>
  <c r="AA7" i="27"/>
  <c r="Z7" i="27"/>
  <c r="Y7" i="27"/>
  <c r="AX7" i="27" s="1"/>
  <c r="X7" i="27"/>
  <c r="W7" i="27"/>
  <c r="AR6" i="27"/>
  <c r="AQ6" i="27"/>
  <c r="BP6" i="27" s="1"/>
  <c r="AP6" i="27"/>
  <c r="AO6" i="27"/>
  <c r="AN6" i="27"/>
  <c r="BM6" i="27" s="1"/>
  <c r="AM6" i="27"/>
  <c r="AL6" i="27"/>
  <c r="AK6" i="27"/>
  <c r="BJ6" i="27" s="1"/>
  <c r="AJ6" i="27"/>
  <c r="AI6" i="27"/>
  <c r="AH6" i="27"/>
  <c r="BG6" i="27" s="1"/>
  <c r="AG6" i="27"/>
  <c r="AF6" i="27"/>
  <c r="AE6" i="27"/>
  <c r="BD6" i="27" s="1"/>
  <c r="AD6" i="27"/>
  <c r="AC6" i="27"/>
  <c r="AB6" i="27"/>
  <c r="BA6" i="27" s="1"/>
  <c r="AA6" i="27"/>
  <c r="Z6" i="27"/>
  <c r="Y6" i="27"/>
  <c r="AX6" i="27" s="1"/>
  <c r="X6" i="27"/>
  <c r="W6" i="27"/>
  <c r="DP5" i="27"/>
  <c r="DO5" i="27"/>
  <c r="DN5" i="27"/>
  <c r="DM5" i="27"/>
  <c r="DL5" i="27"/>
  <c r="DK5" i="27"/>
  <c r="DJ5" i="27"/>
  <c r="DI5" i="27"/>
  <c r="DH5" i="27"/>
  <c r="DG5" i="27"/>
  <c r="DF5" i="27"/>
  <c r="DE5" i="27"/>
  <c r="DD5" i="27"/>
  <c r="DC5" i="27"/>
  <c r="DB5" i="27"/>
  <c r="DA5" i="27"/>
  <c r="CZ5" i="27"/>
  <c r="CY5" i="27"/>
  <c r="CX5" i="27"/>
  <c r="CW5" i="27"/>
  <c r="CV5" i="27"/>
  <c r="CU5" i="27"/>
  <c r="AR5" i="27"/>
  <c r="AQ5" i="27"/>
  <c r="BP5" i="27" s="1"/>
  <c r="AP5" i="27"/>
  <c r="AO5" i="27"/>
  <c r="AN5" i="27"/>
  <c r="AM5" i="27"/>
  <c r="AL5" i="27"/>
  <c r="AK5" i="27"/>
  <c r="BJ5" i="27" s="1"/>
  <c r="AJ5" i="27"/>
  <c r="AI5" i="27"/>
  <c r="AH5" i="27"/>
  <c r="AG5" i="27"/>
  <c r="AF5" i="27"/>
  <c r="AE5" i="27"/>
  <c r="BD5" i="27" s="1"/>
  <c r="AD5" i="27"/>
  <c r="AC5" i="27"/>
  <c r="AB5" i="27"/>
  <c r="AA5" i="27"/>
  <c r="Z5" i="27"/>
  <c r="Y5" i="27"/>
  <c r="AX5" i="27" s="1"/>
  <c r="X5" i="27"/>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210" i="26"/>
  <c r="AP210" i="26"/>
  <c r="AO210" i="26"/>
  <c r="AN210" i="26"/>
  <c r="AM210" i="26"/>
  <c r="AL210" i="26"/>
  <c r="AK210" i="26"/>
  <c r="AJ210" i="26"/>
  <c r="AI210" i="26"/>
  <c r="AH210" i="26"/>
  <c r="AG210" i="26"/>
  <c r="AF210" i="26"/>
  <c r="AE210" i="26"/>
  <c r="AD210" i="26"/>
  <c r="AC210" i="26"/>
  <c r="AB210" i="26"/>
  <c r="AA210" i="26"/>
  <c r="Z210" i="26"/>
  <c r="Y210" i="26"/>
  <c r="X210" i="26"/>
  <c r="W210" i="26"/>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BM208" i="26" s="1"/>
  <c r="AN208" i="26"/>
  <c r="BL208" i="26" s="1"/>
  <c r="AM208" i="26"/>
  <c r="AL208" i="26"/>
  <c r="BJ208" i="26" s="1"/>
  <c r="AK208" i="26"/>
  <c r="AJ208" i="26"/>
  <c r="AI208" i="26"/>
  <c r="BG208" i="26" s="1"/>
  <c r="AH208" i="26"/>
  <c r="AG208" i="26"/>
  <c r="AF208" i="26"/>
  <c r="BD208" i="26" s="1"/>
  <c r="AE208" i="26"/>
  <c r="AD208" i="26"/>
  <c r="AC208" i="26"/>
  <c r="BA208" i="26" s="1"/>
  <c r="AB208" i="26"/>
  <c r="AA208" i="26"/>
  <c r="Z208" i="26"/>
  <c r="AX208" i="26" s="1"/>
  <c r="Y208" i="26"/>
  <c r="X208" i="26"/>
  <c r="W208" i="26"/>
  <c r="AU208" i="26" s="1"/>
  <c r="AQ207" i="26"/>
  <c r="AP207" i="26"/>
  <c r="AO207" i="26"/>
  <c r="AN207" i="26"/>
  <c r="AM207" i="26"/>
  <c r="AL207" i="26"/>
  <c r="AK207" i="26"/>
  <c r="AJ207" i="26"/>
  <c r="AI207" i="26"/>
  <c r="AH207" i="26"/>
  <c r="AG207" i="26"/>
  <c r="AF207" i="26"/>
  <c r="AE207" i="26"/>
  <c r="AD207" i="26"/>
  <c r="AC207" i="26"/>
  <c r="AB207" i="26"/>
  <c r="AA207" i="26"/>
  <c r="Z207" i="26"/>
  <c r="Y207" i="26"/>
  <c r="X207" i="26"/>
  <c r="W207" i="26"/>
  <c r="AQ206" i="26"/>
  <c r="AP206" i="26"/>
  <c r="AO206" i="26"/>
  <c r="BM206" i="26" s="1"/>
  <c r="AN206" i="26"/>
  <c r="BL206" i="26" s="1"/>
  <c r="AM206" i="26"/>
  <c r="AL206" i="26"/>
  <c r="BJ206" i="26" s="1"/>
  <c r="AK206" i="26"/>
  <c r="AJ206" i="26"/>
  <c r="AI206" i="26"/>
  <c r="BG206" i="26" s="1"/>
  <c r="AH206" i="26"/>
  <c r="AG206" i="26"/>
  <c r="AF206" i="26"/>
  <c r="AE206" i="26"/>
  <c r="AD206" i="26"/>
  <c r="AC206" i="26"/>
  <c r="BA206" i="26" s="1"/>
  <c r="AB206" i="26"/>
  <c r="AA206" i="26"/>
  <c r="Z206" i="26"/>
  <c r="AX206" i="26" s="1"/>
  <c r="Y206" i="26"/>
  <c r="X206" i="26"/>
  <c r="W206" i="26"/>
  <c r="AU206" i="26" s="1"/>
  <c r="AQ205" i="26"/>
  <c r="AP205" i="26"/>
  <c r="AO205" i="26"/>
  <c r="AN205" i="26"/>
  <c r="AM205" i="26"/>
  <c r="AL205" i="26"/>
  <c r="AK205" i="26"/>
  <c r="AJ205" i="26"/>
  <c r="AI205" i="26"/>
  <c r="AH205" i="26"/>
  <c r="AG205" i="26"/>
  <c r="AF205" i="26"/>
  <c r="AE205" i="26"/>
  <c r="AD205" i="26"/>
  <c r="AC205" i="26"/>
  <c r="AB205" i="26"/>
  <c r="AA205" i="26"/>
  <c r="Z205" i="26"/>
  <c r="Y205" i="26"/>
  <c r="X205" i="26"/>
  <c r="W205" i="26"/>
  <c r="AQ204" i="26"/>
  <c r="AP204" i="26"/>
  <c r="AO204" i="26"/>
  <c r="BM204" i="26" s="1"/>
  <c r="AN204" i="26"/>
  <c r="BL204" i="26" s="1"/>
  <c r="AM204" i="26"/>
  <c r="AL204" i="26"/>
  <c r="BJ204" i="26" s="1"/>
  <c r="AK204" i="26"/>
  <c r="AJ204" i="26"/>
  <c r="AI204" i="26"/>
  <c r="BG204" i="26" s="1"/>
  <c r="AH204" i="26"/>
  <c r="AG204" i="26"/>
  <c r="AF204" i="26"/>
  <c r="BD204" i="26" s="1"/>
  <c r="AE204" i="26"/>
  <c r="AD204" i="26"/>
  <c r="BB204" i="26" s="1"/>
  <c r="AC204" i="26"/>
  <c r="BA204" i="26" s="1"/>
  <c r="AB204" i="26"/>
  <c r="AA204" i="26"/>
  <c r="Z204" i="26"/>
  <c r="AX204" i="26" s="1"/>
  <c r="Y204" i="26"/>
  <c r="X204" i="26"/>
  <c r="W204" i="26"/>
  <c r="AU204" i="26" s="1"/>
  <c r="AQ203" i="26"/>
  <c r="AP203" i="26"/>
  <c r="AO203" i="26"/>
  <c r="AN203" i="26"/>
  <c r="AM203" i="26"/>
  <c r="AL203" i="26"/>
  <c r="AK203" i="26"/>
  <c r="AJ203" i="26"/>
  <c r="AI203" i="26"/>
  <c r="AH203" i="26"/>
  <c r="AG203" i="26"/>
  <c r="AF203" i="26"/>
  <c r="AE203" i="26"/>
  <c r="AD203" i="26"/>
  <c r="AC203" i="26"/>
  <c r="AB203" i="26"/>
  <c r="AA203" i="26"/>
  <c r="Z203" i="26"/>
  <c r="Y203" i="26"/>
  <c r="X203" i="26"/>
  <c r="W203" i="26"/>
  <c r="AQ202" i="26"/>
  <c r="AP202" i="26"/>
  <c r="AO202" i="26"/>
  <c r="BM202" i="26" s="1"/>
  <c r="AN202" i="26"/>
  <c r="AM202" i="26"/>
  <c r="AL202" i="26"/>
  <c r="AK202" i="26"/>
  <c r="AJ202" i="26"/>
  <c r="AI202" i="26"/>
  <c r="AH202" i="26"/>
  <c r="AG202" i="26"/>
  <c r="AF202" i="26"/>
  <c r="BD202" i="26" s="1"/>
  <c r="AE202" i="26"/>
  <c r="AD202" i="26"/>
  <c r="AC202" i="26"/>
  <c r="BA202" i="26" s="1"/>
  <c r="AB202" i="26"/>
  <c r="AA202" i="26"/>
  <c r="Z202" i="26"/>
  <c r="AX202" i="26" s="1"/>
  <c r="Y202" i="26"/>
  <c r="X202" i="26"/>
  <c r="W202" i="26"/>
  <c r="AU202" i="26" s="1"/>
  <c r="AQ201" i="26"/>
  <c r="AP201" i="26"/>
  <c r="AO201" i="26"/>
  <c r="AN201" i="26"/>
  <c r="AM201" i="26"/>
  <c r="AL201" i="26"/>
  <c r="AK201" i="26"/>
  <c r="AJ201" i="26"/>
  <c r="AI201" i="26"/>
  <c r="AH201" i="26"/>
  <c r="AG201" i="26"/>
  <c r="AF201" i="26"/>
  <c r="AE201" i="26"/>
  <c r="AD201" i="26"/>
  <c r="AC201" i="26"/>
  <c r="AB201" i="26"/>
  <c r="AA201" i="26"/>
  <c r="Z201" i="26"/>
  <c r="Y201" i="26"/>
  <c r="X201" i="26"/>
  <c r="W201" i="26"/>
  <c r="AQ200" i="26"/>
  <c r="AP200" i="26"/>
  <c r="AO200" i="26"/>
  <c r="BM200" i="26" s="1"/>
  <c r="AN200" i="26"/>
  <c r="AM200" i="26"/>
  <c r="AL200" i="26"/>
  <c r="AK200" i="26"/>
  <c r="AJ200" i="26"/>
  <c r="AI200" i="26"/>
  <c r="BG200" i="26" s="1"/>
  <c r="AH200" i="26"/>
  <c r="AG200" i="26"/>
  <c r="AF200" i="26"/>
  <c r="BD200" i="26" s="1"/>
  <c r="AE200" i="26"/>
  <c r="AD200" i="26"/>
  <c r="AC200" i="26"/>
  <c r="BA200" i="26" s="1"/>
  <c r="AB200" i="26"/>
  <c r="AA200" i="26"/>
  <c r="Z200" i="26"/>
  <c r="Y200" i="26"/>
  <c r="X200" i="26"/>
  <c r="W200" i="26"/>
  <c r="AU200" i="26" s="1"/>
  <c r="CR199" i="26"/>
  <c r="AQ199" i="26"/>
  <c r="AP199" i="26"/>
  <c r="AO199" i="26"/>
  <c r="AN199" i="26"/>
  <c r="AM199" i="26"/>
  <c r="AL199" i="26"/>
  <c r="AK199" i="26"/>
  <c r="AJ199" i="26"/>
  <c r="AI199" i="26"/>
  <c r="AH199" i="26"/>
  <c r="AG199" i="26"/>
  <c r="AF199" i="26"/>
  <c r="AE199" i="26"/>
  <c r="AD199" i="26"/>
  <c r="AC199" i="26"/>
  <c r="AB199" i="26"/>
  <c r="AA199" i="26"/>
  <c r="Z199" i="26"/>
  <c r="Y199" i="26"/>
  <c r="X199" i="26"/>
  <c r="W199" i="26"/>
  <c r="AQ198" i="26"/>
  <c r="AP198" i="26"/>
  <c r="AO198" i="26"/>
  <c r="AN198" i="26"/>
  <c r="AM198" i="26"/>
  <c r="AL198" i="26"/>
  <c r="BJ198" i="26" s="1"/>
  <c r="AK198" i="26"/>
  <c r="AJ198" i="26"/>
  <c r="AI198" i="26"/>
  <c r="AH198" i="26"/>
  <c r="AG198" i="26"/>
  <c r="AF198" i="26"/>
  <c r="AE198" i="26"/>
  <c r="AD198" i="26"/>
  <c r="AC198" i="26"/>
  <c r="AB198" i="26"/>
  <c r="AA198" i="26"/>
  <c r="Z198" i="26"/>
  <c r="AX198" i="26" s="1"/>
  <c r="Y198" i="26"/>
  <c r="X198" i="26"/>
  <c r="W198" i="26"/>
  <c r="AQ197" i="26"/>
  <c r="AP197" i="26"/>
  <c r="AO197" i="26"/>
  <c r="AN197" i="26"/>
  <c r="AM197" i="26"/>
  <c r="AL197" i="26"/>
  <c r="AK197" i="26"/>
  <c r="AJ197" i="26"/>
  <c r="AI197" i="26"/>
  <c r="AH197" i="26"/>
  <c r="AG197" i="26"/>
  <c r="AF197" i="26"/>
  <c r="AE197" i="26"/>
  <c r="AD197" i="26"/>
  <c r="AC197" i="26"/>
  <c r="AB197" i="26"/>
  <c r="AA197" i="26"/>
  <c r="Z197" i="26"/>
  <c r="Y197" i="26"/>
  <c r="X197" i="26"/>
  <c r="W197" i="26"/>
  <c r="AQ196" i="26"/>
  <c r="AP196" i="26"/>
  <c r="AO196" i="26"/>
  <c r="AN196" i="26"/>
  <c r="AM196" i="26"/>
  <c r="AL196" i="26"/>
  <c r="BJ196" i="26" s="1"/>
  <c r="AK196" i="26"/>
  <c r="AJ196" i="26"/>
  <c r="AI196" i="26"/>
  <c r="AH196" i="26"/>
  <c r="AG196" i="26"/>
  <c r="AF196" i="26"/>
  <c r="BD196" i="26" s="1"/>
  <c r="AE196" i="26"/>
  <c r="AD196" i="26"/>
  <c r="AC196" i="26"/>
  <c r="AB196" i="26"/>
  <c r="AA196" i="26"/>
  <c r="Z196" i="26"/>
  <c r="AX196" i="26" s="1"/>
  <c r="Y196" i="26"/>
  <c r="X196" i="26"/>
  <c r="W196" i="26"/>
  <c r="AQ195" i="26"/>
  <c r="AP195" i="26"/>
  <c r="AO195" i="26"/>
  <c r="AN195" i="26"/>
  <c r="AM195" i="26"/>
  <c r="AL195" i="26"/>
  <c r="AK195" i="26"/>
  <c r="AJ195" i="26"/>
  <c r="AI195" i="26"/>
  <c r="AH195" i="26"/>
  <c r="AG195" i="26"/>
  <c r="AF195" i="26"/>
  <c r="AE195" i="26"/>
  <c r="AD195" i="26"/>
  <c r="AC195" i="26"/>
  <c r="AB195" i="26"/>
  <c r="AA195" i="26"/>
  <c r="Z195" i="26"/>
  <c r="Y195" i="26"/>
  <c r="X195" i="26"/>
  <c r="W195" i="26"/>
  <c r="DL194" i="26"/>
  <c r="DK194" i="26"/>
  <c r="DJ194" i="26"/>
  <c r="DI194" i="26"/>
  <c r="DH194" i="26"/>
  <c r="DG194" i="26"/>
  <c r="DF194" i="26"/>
  <c r="DE194" i="26"/>
  <c r="DD194" i="26"/>
  <c r="DC194" i="26"/>
  <c r="DB194" i="26"/>
  <c r="DA194" i="26"/>
  <c r="CZ194" i="26"/>
  <c r="CY194" i="26"/>
  <c r="CX194" i="26"/>
  <c r="CW194" i="26"/>
  <c r="CV194" i="26"/>
  <c r="CU194" i="26"/>
  <c r="CT194" i="26"/>
  <c r="CS194" i="26"/>
  <c r="CR194" i="26"/>
  <c r="AQ194" i="26"/>
  <c r="AP194" i="26"/>
  <c r="AO194" i="26"/>
  <c r="AN194" i="26"/>
  <c r="AM194" i="26"/>
  <c r="AL194" i="26"/>
  <c r="AK194" i="26"/>
  <c r="AJ194" i="26"/>
  <c r="AI194" i="26"/>
  <c r="AH194" i="26"/>
  <c r="AG194" i="26"/>
  <c r="AF194" i="26"/>
  <c r="AE194" i="26"/>
  <c r="AD194" i="26"/>
  <c r="AC194" i="26"/>
  <c r="AB194" i="26"/>
  <c r="AA194" i="26"/>
  <c r="Z194" i="26"/>
  <c r="Y194" i="26"/>
  <c r="X194" i="26"/>
  <c r="W194" i="26"/>
  <c r="AQ193" i="26"/>
  <c r="BO193" i="26" s="1"/>
  <c r="AP193" i="26"/>
  <c r="CL193" i="26" s="1"/>
  <c r="AO193" i="26"/>
  <c r="AN193" i="26"/>
  <c r="CJ193" i="26" s="1"/>
  <c r="AM193" i="26"/>
  <c r="BK193" i="26" s="1"/>
  <c r="AL193" i="26"/>
  <c r="BJ193" i="26" s="1"/>
  <c r="AK193" i="26"/>
  <c r="CG193" i="26" s="1"/>
  <c r="AJ193" i="26"/>
  <c r="BH193" i="26" s="1"/>
  <c r="AI193" i="26"/>
  <c r="AH193" i="26"/>
  <c r="CD193" i="26" s="1"/>
  <c r="AG193" i="26"/>
  <c r="BE193" i="26" s="1"/>
  <c r="AF193" i="26"/>
  <c r="AE193" i="26"/>
  <c r="CA193" i="26" s="1"/>
  <c r="AD193" i="26"/>
  <c r="AC193" i="26"/>
  <c r="BY193" i="26" s="1"/>
  <c r="AB193" i="26"/>
  <c r="AZ193" i="26" s="1"/>
  <c r="AA193" i="26"/>
  <c r="BW193" i="26" s="1"/>
  <c r="Z193" i="26"/>
  <c r="Y193" i="26"/>
  <c r="X193" i="26"/>
  <c r="BT193" i="26" s="1"/>
  <c r="W193" i="26"/>
  <c r="BR192" i="26"/>
  <c r="AT192" i="26"/>
  <c r="V192" i="26"/>
  <c r="AQ178" i="26"/>
  <c r="AP178" i="26"/>
  <c r="AO178" i="26"/>
  <c r="AN178" i="26"/>
  <c r="AM178" i="26"/>
  <c r="AL178" i="26"/>
  <c r="AK178" i="26"/>
  <c r="AJ178" i="26"/>
  <c r="AI178" i="26"/>
  <c r="AH178" i="26"/>
  <c r="AG178" i="26"/>
  <c r="AF178" i="26"/>
  <c r="AE178" i="26"/>
  <c r="AD178" i="26"/>
  <c r="AC178" i="26"/>
  <c r="AB178" i="26"/>
  <c r="AA178" i="26"/>
  <c r="Z178" i="26"/>
  <c r="Y178" i="26"/>
  <c r="X178" i="26"/>
  <c r="W178" i="26"/>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BK176" i="26" s="1"/>
  <c r="AL176" i="26"/>
  <c r="AK176" i="26"/>
  <c r="AJ176" i="26"/>
  <c r="AI176" i="26"/>
  <c r="AH176" i="26"/>
  <c r="AG176" i="26"/>
  <c r="BE176" i="26" s="1"/>
  <c r="AF176" i="26"/>
  <c r="AE176" i="26"/>
  <c r="AD176" i="26"/>
  <c r="AC176" i="26"/>
  <c r="AB176" i="26"/>
  <c r="AA176" i="26"/>
  <c r="AY176" i="26" s="1"/>
  <c r="Z176" i="26"/>
  <c r="Y176" i="26"/>
  <c r="X176" i="26"/>
  <c r="W176" i="26"/>
  <c r="AQ175" i="26"/>
  <c r="AP175" i="26"/>
  <c r="AO175" i="26"/>
  <c r="AN175" i="26"/>
  <c r="AM175" i="26"/>
  <c r="AL175" i="26"/>
  <c r="AK175" i="26"/>
  <c r="AJ175" i="26"/>
  <c r="AI175" i="26"/>
  <c r="AH175" i="26"/>
  <c r="AG175" i="26"/>
  <c r="AF175" i="26"/>
  <c r="AE175" i="26"/>
  <c r="AD175" i="26"/>
  <c r="AC175" i="26"/>
  <c r="AB175" i="26"/>
  <c r="AA175" i="26"/>
  <c r="Z175" i="26"/>
  <c r="Y175" i="26"/>
  <c r="X175" i="26"/>
  <c r="W175" i="26"/>
  <c r="AQ174" i="26"/>
  <c r="AP174" i="26"/>
  <c r="AO174" i="26"/>
  <c r="BM174" i="26" s="1"/>
  <c r="AN174" i="26"/>
  <c r="BL174" i="26" s="1"/>
  <c r="AM174" i="26"/>
  <c r="AL174" i="26"/>
  <c r="AK174" i="26"/>
  <c r="BI174" i="26" s="1"/>
  <c r="AJ174" i="26"/>
  <c r="AI174" i="26"/>
  <c r="BG174" i="26" s="1"/>
  <c r="AH174" i="26"/>
  <c r="BF174" i="26" s="1"/>
  <c r="AG174" i="26"/>
  <c r="AF174" i="26"/>
  <c r="AE174" i="26"/>
  <c r="AD174" i="26"/>
  <c r="AC174" i="26"/>
  <c r="BA174" i="26" s="1"/>
  <c r="AB174" i="26"/>
  <c r="AA174" i="26"/>
  <c r="Z174" i="26"/>
  <c r="Y174" i="26"/>
  <c r="AW174" i="26" s="1"/>
  <c r="X174" i="26"/>
  <c r="W174" i="26"/>
  <c r="AU174" i="26" s="1"/>
  <c r="AQ173" i="26"/>
  <c r="AP173" i="26"/>
  <c r="AO173" i="26"/>
  <c r="AN173" i="26"/>
  <c r="AM173" i="26"/>
  <c r="AL173" i="26"/>
  <c r="AK173" i="26"/>
  <c r="AJ173" i="26"/>
  <c r="AI173" i="26"/>
  <c r="AH173" i="26"/>
  <c r="AG173" i="26"/>
  <c r="AF173" i="26"/>
  <c r="AE173" i="26"/>
  <c r="AD173" i="26"/>
  <c r="AC173" i="26"/>
  <c r="AB173" i="26"/>
  <c r="AA173" i="26"/>
  <c r="Z173" i="26"/>
  <c r="Y173" i="26"/>
  <c r="X173" i="26"/>
  <c r="W173" i="26"/>
  <c r="AQ172" i="26"/>
  <c r="AP172" i="26"/>
  <c r="BN172" i="26" s="1"/>
  <c r="AO172" i="26"/>
  <c r="AN172" i="26"/>
  <c r="AM172" i="26"/>
  <c r="AL172" i="26"/>
  <c r="AK172" i="26"/>
  <c r="AJ172" i="26"/>
  <c r="BH172" i="26" s="1"/>
  <c r="AI172" i="26"/>
  <c r="AH172" i="26"/>
  <c r="BF172" i="26" s="1"/>
  <c r="AG172" i="26"/>
  <c r="AF172" i="26"/>
  <c r="AE172" i="26"/>
  <c r="AD172" i="26"/>
  <c r="BB172" i="26" s="1"/>
  <c r="AC172" i="26"/>
  <c r="AB172" i="26"/>
  <c r="AA172" i="26"/>
  <c r="Z172" i="26"/>
  <c r="Y172" i="26"/>
  <c r="X172" i="26"/>
  <c r="AV172" i="26" s="1"/>
  <c r="W172" i="26"/>
  <c r="AQ171" i="26"/>
  <c r="AP171" i="26"/>
  <c r="AO171" i="26"/>
  <c r="AN171" i="26"/>
  <c r="AM171" i="26"/>
  <c r="AL171" i="26"/>
  <c r="AK171" i="26"/>
  <c r="AJ171" i="26"/>
  <c r="AI171" i="26"/>
  <c r="AH171" i="26"/>
  <c r="AG171" i="26"/>
  <c r="AF171" i="26"/>
  <c r="AE171" i="26"/>
  <c r="AD171" i="26"/>
  <c r="AC171" i="26"/>
  <c r="AB171" i="26"/>
  <c r="AA171" i="26"/>
  <c r="Z171" i="26"/>
  <c r="Y171" i="26"/>
  <c r="X171" i="26"/>
  <c r="W171" i="26"/>
  <c r="AQ170" i="26"/>
  <c r="AP170" i="26"/>
  <c r="BN170" i="26" s="1"/>
  <c r="AO170" i="26"/>
  <c r="AN170" i="26"/>
  <c r="AM170" i="26"/>
  <c r="AL170" i="26"/>
  <c r="AK170" i="26"/>
  <c r="AJ170" i="26"/>
  <c r="BH170" i="26" s="1"/>
  <c r="AI170" i="26"/>
  <c r="AH170" i="26"/>
  <c r="AG170" i="26"/>
  <c r="AF170" i="26"/>
  <c r="AE170" i="26"/>
  <c r="AD170" i="26"/>
  <c r="BB170" i="26" s="1"/>
  <c r="AC170" i="26"/>
  <c r="AB170" i="26"/>
  <c r="AA170" i="26"/>
  <c r="Z170" i="26"/>
  <c r="Y170" i="26"/>
  <c r="X170" i="26"/>
  <c r="AV170" i="26" s="1"/>
  <c r="W170" i="26"/>
  <c r="AQ169" i="26"/>
  <c r="AP169" i="26"/>
  <c r="AO169" i="26"/>
  <c r="AN169" i="26"/>
  <c r="AM169" i="26"/>
  <c r="AL169" i="26"/>
  <c r="AK169" i="26"/>
  <c r="AJ169" i="26"/>
  <c r="AI169" i="26"/>
  <c r="AH169" i="26"/>
  <c r="AG169" i="26"/>
  <c r="AF169" i="26"/>
  <c r="AE169" i="26"/>
  <c r="AD169" i="26"/>
  <c r="AC169" i="26"/>
  <c r="AB169" i="26"/>
  <c r="AA169" i="26"/>
  <c r="Z169" i="26"/>
  <c r="Y169" i="26"/>
  <c r="X169" i="26"/>
  <c r="W169" i="26"/>
  <c r="AQ168" i="26"/>
  <c r="AP168" i="26"/>
  <c r="AO168" i="26"/>
  <c r="AN168" i="26"/>
  <c r="BL168" i="26" s="1"/>
  <c r="AM168" i="26"/>
  <c r="AL168" i="26"/>
  <c r="AK168" i="26"/>
  <c r="AJ168" i="26"/>
  <c r="AI168" i="26"/>
  <c r="AH168" i="26"/>
  <c r="AG168" i="26"/>
  <c r="AF168" i="26"/>
  <c r="AE168" i="26"/>
  <c r="AD168" i="26"/>
  <c r="AC168" i="26"/>
  <c r="AB168" i="26"/>
  <c r="AA168" i="26"/>
  <c r="Z168" i="26"/>
  <c r="Y168" i="26"/>
  <c r="X168" i="26"/>
  <c r="W168" i="26"/>
  <c r="CR167" i="26"/>
  <c r="AQ167" i="26"/>
  <c r="AP167" i="26"/>
  <c r="AO167" i="26"/>
  <c r="AN167" i="26"/>
  <c r="AM167" i="26"/>
  <c r="AL167" i="26"/>
  <c r="AK167" i="26"/>
  <c r="AJ167" i="26"/>
  <c r="AI167" i="26"/>
  <c r="AH167" i="26"/>
  <c r="AG167" i="26"/>
  <c r="AF167" i="26"/>
  <c r="AE167" i="26"/>
  <c r="AD167" i="26"/>
  <c r="AC167" i="26"/>
  <c r="AB167" i="26"/>
  <c r="AA167" i="26"/>
  <c r="Z167" i="26"/>
  <c r="Y167" i="26"/>
  <c r="X167" i="26"/>
  <c r="W167"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AP165" i="26"/>
  <c r="AO165" i="26"/>
  <c r="AN165" i="26"/>
  <c r="AM165" i="26"/>
  <c r="AL165" i="26"/>
  <c r="AK165" i="26"/>
  <c r="AJ165" i="26"/>
  <c r="AI165" i="26"/>
  <c r="AH165" i="26"/>
  <c r="AG165" i="26"/>
  <c r="AF165" i="26"/>
  <c r="AE165" i="26"/>
  <c r="AD165" i="26"/>
  <c r="AC165" i="26"/>
  <c r="AB165" i="26"/>
  <c r="AA165" i="26"/>
  <c r="Z165" i="26"/>
  <c r="Y165" i="26"/>
  <c r="X165" i="26"/>
  <c r="W165" i="26"/>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AP163" i="26"/>
  <c r="AO163" i="26"/>
  <c r="AN163" i="26"/>
  <c r="AM163" i="26"/>
  <c r="AL163" i="26"/>
  <c r="AK163" i="26"/>
  <c r="AJ163" i="26"/>
  <c r="AI163" i="26"/>
  <c r="AH163" i="26"/>
  <c r="AG163" i="26"/>
  <c r="AF163" i="26"/>
  <c r="AE163" i="26"/>
  <c r="AD163" i="26"/>
  <c r="AC163" i="26"/>
  <c r="AB163" i="26"/>
  <c r="AA163" i="26"/>
  <c r="Z163" i="26"/>
  <c r="Y163" i="26"/>
  <c r="X163" i="26"/>
  <c r="W163" i="26"/>
  <c r="DL162" i="26"/>
  <c r="DK162" i="26"/>
  <c r="DJ162" i="26"/>
  <c r="DI162" i="26"/>
  <c r="DH162" i="26"/>
  <c r="DG162" i="26"/>
  <c r="DF162" i="26"/>
  <c r="DE162" i="26"/>
  <c r="DD162" i="26"/>
  <c r="DC162" i="26"/>
  <c r="DB162" i="26"/>
  <c r="DA162" i="26"/>
  <c r="CZ162" i="26"/>
  <c r="CY162" i="26"/>
  <c r="CX162" i="26"/>
  <c r="CW162" i="26"/>
  <c r="CV162" i="26"/>
  <c r="CU162" i="26"/>
  <c r="CT162" i="26"/>
  <c r="CS162" i="26"/>
  <c r="CR162" i="26"/>
  <c r="AQ162" i="26"/>
  <c r="AP162" i="26"/>
  <c r="AO162" i="26"/>
  <c r="AN162" i="26"/>
  <c r="AM162" i="26"/>
  <c r="AL162" i="26"/>
  <c r="AK162" i="26"/>
  <c r="AJ162" i="26"/>
  <c r="AI162" i="26"/>
  <c r="AH162" i="26"/>
  <c r="AG162" i="26"/>
  <c r="AF162" i="26"/>
  <c r="AE162" i="26"/>
  <c r="AD162" i="26"/>
  <c r="AC162" i="26"/>
  <c r="AB162" i="26"/>
  <c r="AA162" i="26"/>
  <c r="Z162" i="26"/>
  <c r="Y162" i="26"/>
  <c r="X162" i="26"/>
  <c r="W162" i="26"/>
  <c r="AQ161" i="26"/>
  <c r="CM161" i="26" s="1"/>
  <c r="AP161" i="26"/>
  <c r="CL161" i="26" s="1"/>
  <c r="AO161" i="26"/>
  <c r="BM161" i="26" s="1"/>
  <c r="AN161" i="26"/>
  <c r="BL161" i="26" s="1"/>
  <c r="AM161" i="26"/>
  <c r="CI161" i="26" s="1"/>
  <c r="AL161" i="26"/>
  <c r="CH161" i="26" s="1"/>
  <c r="AK161" i="26"/>
  <c r="CG161" i="26" s="1"/>
  <c r="AJ161" i="26"/>
  <c r="CF161" i="26" s="1"/>
  <c r="AI161" i="26"/>
  <c r="BG161" i="26" s="1"/>
  <c r="AH161" i="26"/>
  <c r="BF161" i="26" s="1"/>
  <c r="AG161" i="26"/>
  <c r="BE161" i="26" s="1"/>
  <c r="AF161" i="26"/>
  <c r="CB161" i="26" s="1"/>
  <c r="AE161" i="26"/>
  <c r="CA161" i="26" s="1"/>
  <c r="AD161" i="26"/>
  <c r="BB161" i="26" s="1"/>
  <c r="AC161" i="26"/>
  <c r="AB161" i="26"/>
  <c r="AZ161" i="26" s="1"/>
  <c r="AA161" i="26"/>
  <c r="BW161" i="26" s="1"/>
  <c r="Z161" i="26"/>
  <c r="BV161" i="26" s="1"/>
  <c r="Y161" i="26"/>
  <c r="BU161" i="26" s="1"/>
  <c r="X161" i="26"/>
  <c r="AV161" i="26" s="1"/>
  <c r="W161" i="26"/>
  <c r="BR160" i="26"/>
  <c r="AT160" i="26"/>
  <c r="V160"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BK113" i="26" s="1"/>
  <c r="AL113" i="26"/>
  <c r="AK113" i="26"/>
  <c r="BI113" i="26" s="1"/>
  <c r="AJ113" i="26"/>
  <c r="AI113" i="26"/>
  <c r="BG113" i="26" s="1"/>
  <c r="AH113" i="26"/>
  <c r="AG113" i="26"/>
  <c r="BE113" i="26" s="1"/>
  <c r="AF113" i="26"/>
  <c r="AE113" i="26"/>
  <c r="BC113" i="26" s="1"/>
  <c r="AD113" i="26"/>
  <c r="AC113" i="26"/>
  <c r="BA113" i="26" s="1"/>
  <c r="AB113" i="26"/>
  <c r="AA113" i="26"/>
  <c r="AY113" i="26" s="1"/>
  <c r="Z113" i="26"/>
  <c r="Y113" i="26"/>
  <c r="AW113" i="26" s="1"/>
  <c r="X113" i="26"/>
  <c r="W113" i="26"/>
  <c r="AU113" i="26" s="1"/>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AO109" i="26"/>
  <c r="AN109" i="26"/>
  <c r="AM109" i="26"/>
  <c r="AL109" i="26"/>
  <c r="AK109" i="26"/>
  <c r="AJ109" i="26"/>
  <c r="AI109" i="26"/>
  <c r="AH109" i="26"/>
  <c r="AG109" i="26"/>
  <c r="AF109" i="26"/>
  <c r="AE109" i="26"/>
  <c r="AD109" i="26"/>
  <c r="AC109" i="26"/>
  <c r="AB109" i="26"/>
  <c r="AA109" i="26"/>
  <c r="Z109" i="26"/>
  <c r="Y109" i="26"/>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AN107" i="26"/>
  <c r="AM107" i="26"/>
  <c r="AL107" i="26"/>
  <c r="AK107" i="26"/>
  <c r="AJ107" i="26"/>
  <c r="AI107" i="26"/>
  <c r="AH107" i="26"/>
  <c r="AG107" i="26"/>
  <c r="AF107" i="26"/>
  <c r="AE107" i="26"/>
  <c r="AD107" i="26"/>
  <c r="AC107" i="26"/>
  <c r="AB107" i="26"/>
  <c r="AA107" i="26"/>
  <c r="Z107" i="26"/>
  <c r="Y107" i="26"/>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AN105" i="26"/>
  <c r="AM105" i="26"/>
  <c r="AL105" i="26"/>
  <c r="AK105" i="26"/>
  <c r="AJ105" i="26"/>
  <c r="AI105" i="26"/>
  <c r="AH105" i="26"/>
  <c r="AG105" i="26"/>
  <c r="AF105" i="26"/>
  <c r="AE105" i="26"/>
  <c r="AD105" i="26"/>
  <c r="AC105" i="26"/>
  <c r="AB105" i="26"/>
  <c r="AA105" i="26"/>
  <c r="Z105" i="26"/>
  <c r="Y105" i="26"/>
  <c r="X105" i="26"/>
  <c r="W105"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AP100" i="26"/>
  <c r="AO100" i="26"/>
  <c r="AN100" i="26"/>
  <c r="AM100" i="26"/>
  <c r="AL100" i="26"/>
  <c r="AK100" i="26"/>
  <c r="AJ100" i="26"/>
  <c r="AI100" i="26"/>
  <c r="AH100" i="26"/>
  <c r="AG100" i="26"/>
  <c r="AF100" i="26"/>
  <c r="AE100" i="26"/>
  <c r="AD100" i="26"/>
  <c r="AC100" i="26"/>
  <c r="AB100" i="26"/>
  <c r="AA100" i="26"/>
  <c r="Z100" i="26"/>
  <c r="Y100" i="26"/>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AP99" i="26"/>
  <c r="AO99" i="26"/>
  <c r="AN99" i="26"/>
  <c r="AM99" i="26"/>
  <c r="AL99" i="26"/>
  <c r="AK99" i="26"/>
  <c r="AJ99" i="26"/>
  <c r="AI99" i="26"/>
  <c r="AH99" i="26"/>
  <c r="AG99" i="26"/>
  <c r="AF99" i="26"/>
  <c r="AE99" i="26"/>
  <c r="AD99" i="26"/>
  <c r="AC99" i="26"/>
  <c r="AB99" i="26"/>
  <c r="AA99" i="26"/>
  <c r="Z99" i="26"/>
  <c r="Y99" i="26"/>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AE76" i="26"/>
  <c r="AD76" i="26"/>
  <c r="AC76" i="26"/>
  <c r="AB76" i="26"/>
  <c r="AA76" i="26"/>
  <c r="Z76" i="26"/>
  <c r="Y76" i="26"/>
  <c r="X76" i="26"/>
  <c r="W76" i="26"/>
  <c r="AQ75" i="26"/>
  <c r="AP75" i="26"/>
  <c r="AO75" i="26"/>
  <c r="AN75" i="26"/>
  <c r="AM75" i="26"/>
  <c r="BK75" i="26" s="1"/>
  <c r="AL75" i="26"/>
  <c r="AK75" i="26"/>
  <c r="AJ75" i="26"/>
  <c r="AI75" i="26"/>
  <c r="AH75" i="26"/>
  <c r="AG75" i="26"/>
  <c r="BE75" i="26" s="1"/>
  <c r="AF75" i="26"/>
  <c r="AE75" i="26"/>
  <c r="AD75" i="26"/>
  <c r="AC75" i="26"/>
  <c r="AB75" i="26"/>
  <c r="AA75" i="26"/>
  <c r="AY75" i="26" s="1"/>
  <c r="Z75" i="26"/>
  <c r="Y75" i="26"/>
  <c r="X75" i="26"/>
  <c r="W75" i="26"/>
  <c r="AQ74" i="26"/>
  <c r="AP74" i="26"/>
  <c r="AO74" i="26"/>
  <c r="AN74" i="26"/>
  <c r="AM74" i="26"/>
  <c r="AL74" i="26"/>
  <c r="AK74" i="26"/>
  <c r="AJ74" i="26"/>
  <c r="AI74" i="26"/>
  <c r="AH74" i="26"/>
  <c r="AG74" i="26"/>
  <c r="AF74" i="26"/>
  <c r="AE74" i="26"/>
  <c r="AD74" i="26"/>
  <c r="AC74" i="26"/>
  <c r="AB74" i="26"/>
  <c r="AA74" i="26"/>
  <c r="Z74" i="26"/>
  <c r="Y74" i="26"/>
  <c r="X74" i="26"/>
  <c r="W74" i="26"/>
  <c r="AQ73" i="26"/>
  <c r="AP73" i="26"/>
  <c r="AO73" i="26"/>
  <c r="AN73" i="26"/>
  <c r="AM73" i="26"/>
  <c r="AL73" i="26"/>
  <c r="AK73" i="26"/>
  <c r="AJ73" i="26"/>
  <c r="AI73" i="26"/>
  <c r="BG73" i="26" s="1"/>
  <c r="AH73" i="26"/>
  <c r="AG73" i="26"/>
  <c r="AF73" i="26"/>
  <c r="AE73" i="26"/>
  <c r="AD73" i="26"/>
  <c r="AC73" i="26"/>
  <c r="AB73" i="26"/>
  <c r="AA73" i="26"/>
  <c r="Z73" i="26"/>
  <c r="Y73" i="26"/>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AK71" i="26"/>
  <c r="AJ71" i="26"/>
  <c r="BH71" i="26" s="1"/>
  <c r="AI71" i="26"/>
  <c r="AH71" i="26"/>
  <c r="AG71" i="26"/>
  <c r="AF71" i="26"/>
  <c r="AE71" i="26"/>
  <c r="AD71" i="26"/>
  <c r="AC71" i="26"/>
  <c r="AB71" i="26"/>
  <c r="AA71" i="26"/>
  <c r="Z71" i="26"/>
  <c r="Y71" i="26"/>
  <c r="X71" i="26"/>
  <c r="W71" i="26"/>
  <c r="AQ70" i="26"/>
  <c r="AP70" i="26"/>
  <c r="AO70" i="26"/>
  <c r="AN70" i="26"/>
  <c r="AM70" i="26"/>
  <c r="AL70" i="26"/>
  <c r="AK70" i="26"/>
  <c r="AJ70" i="26"/>
  <c r="AI70" i="26"/>
  <c r="AH70" i="26"/>
  <c r="AG70" i="26"/>
  <c r="AF70" i="26"/>
  <c r="AE70" i="26"/>
  <c r="AD70" i="26"/>
  <c r="AC70" i="26"/>
  <c r="AB70" i="26"/>
  <c r="AA70" i="26"/>
  <c r="Z70" i="26"/>
  <c r="Y70" i="26"/>
  <c r="X70" i="26"/>
  <c r="W70" i="26"/>
  <c r="AQ69" i="26"/>
  <c r="AP69" i="26"/>
  <c r="BN69" i="26" s="1"/>
  <c r="AO69" i="26"/>
  <c r="AN69" i="26"/>
  <c r="AM69" i="26"/>
  <c r="AL69" i="26"/>
  <c r="AK69" i="26"/>
  <c r="AJ69" i="26"/>
  <c r="BH69" i="26" s="1"/>
  <c r="AI69" i="26"/>
  <c r="AH69" i="26"/>
  <c r="AG69" i="26"/>
  <c r="AF69" i="26"/>
  <c r="AE69" i="26"/>
  <c r="AD69" i="26"/>
  <c r="BB69" i="26" s="1"/>
  <c r="AC69" i="26"/>
  <c r="AB69" i="26"/>
  <c r="AA69" i="26"/>
  <c r="Z69" i="26"/>
  <c r="Y69" i="26"/>
  <c r="X69" i="26"/>
  <c r="AV69" i="26" s="1"/>
  <c r="W69" i="26"/>
  <c r="AQ68" i="26"/>
  <c r="AP68" i="26"/>
  <c r="AO68" i="26"/>
  <c r="AN68" i="26"/>
  <c r="AM68" i="26"/>
  <c r="AL68" i="26"/>
  <c r="AK68" i="26"/>
  <c r="AJ68" i="26"/>
  <c r="AI68" i="26"/>
  <c r="AH68" i="26"/>
  <c r="AG68" i="26"/>
  <c r="AF68" i="26"/>
  <c r="AE68" i="26"/>
  <c r="AD68" i="26"/>
  <c r="AC68" i="26"/>
  <c r="AB68" i="26"/>
  <c r="AA68" i="26"/>
  <c r="Z68" i="26"/>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AK67" i="26"/>
  <c r="AJ67" i="26"/>
  <c r="AI67" i="26"/>
  <c r="AH67" i="26"/>
  <c r="AG67" i="26"/>
  <c r="AF67" i="26"/>
  <c r="AE67" i="26"/>
  <c r="AD67" i="26"/>
  <c r="AC67" i="26"/>
  <c r="AB67" i="26"/>
  <c r="AA67" i="26"/>
  <c r="Z67" i="26"/>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AM44" i="26"/>
  <c r="AL44" i="26"/>
  <c r="AK44" i="26"/>
  <c r="AJ44" i="26"/>
  <c r="AI44" i="26"/>
  <c r="AH44" i="26"/>
  <c r="BF44" i="26" s="1"/>
  <c r="AG44" i="26"/>
  <c r="AF44" i="26"/>
  <c r="AE44" i="26"/>
  <c r="AD44" i="26"/>
  <c r="AC44" i="26"/>
  <c r="AB44" i="26"/>
  <c r="AA44" i="26"/>
  <c r="Z44" i="26"/>
  <c r="Y44" i="26"/>
  <c r="X44" i="26"/>
  <c r="W44" i="26"/>
  <c r="AQ43" i="26"/>
  <c r="AP43" i="26"/>
  <c r="AO43" i="26"/>
  <c r="BM43" i="26" s="1"/>
  <c r="AN43" i="26"/>
  <c r="AM43" i="26"/>
  <c r="AL43" i="26"/>
  <c r="AK43" i="26"/>
  <c r="AJ43" i="26"/>
  <c r="AI43" i="26"/>
  <c r="BG43" i="26" s="1"/>
  <c r="AH43" i="26"/>
  <c r="AG43" i="26"/>
  <c r="AF43" i="26"/>
  <c r="AE43" i="26"/>
  <c r="AD43" i="26"/>
  <c r="AC43" i="26"/>
  <c r="BA43" i="26" s="1"/>
  <c r="AB43" i="26"/>
  <c r="AA43" i="26"/>
  <c r="Z43" i="26"/>
  <c r="Y43" i="26"/>
  <c r="X43" i="26"/>
  <c r="W43" i="26"/>
  <c r="AU43" i="26" s="1"/>
  <c r="CR42" i="26"/>
  <c r="AQ42" i="26"/>
  <c r="AP42" i="26"/>
  <c r="AO42" i="26"/>
  <c r="AN42" i="26"/>
  <c r="AM42" i="26"/>
  <c r="AL42" i="26"/>
  <c r="AK42" i="26"/>
  <c r="AJ42" i="26"/>
  <c r="AI42" i="26"/>
  <c r="AH42" i="26"/>
  <c r="AG42" i="26"/>
  <c r="AF42" i="26"/>
  <c r="AE42" i="26"/>
  <c r="AD42" i="26"/>
  <c r="AC42" i="26"/>
  <c r="AB42" i="26"/>
  <c r="AA42" i="26"/>
  <c r="Z42" i="26"/>
  <c r="Y42" i="26"/>
  <c r="X42" i="26"/>
  <c r="W42" i="26"/>
  <c r="AQ41" i="26"/>
  <c r="AP41" i="26"/>
  <c r="AO41" i="26"/>
  <c r="AN41" i="26"/>
  <c r="AM41" i="26"/>
  <c r="AL41" i="26"/>
  <c r="AK41" i="26"/>
  <c r="AJ41" i="26"/>
  <c r="AI41" i="26"/>
  <c r="AH41" i="26"/>
  <c r="AG41" i="26"/>
  <c r="AF41" i="26"/>
  <c r="AE41" i="26"/>
  <c r="AD41" i="26"/>
  <c r="AC41" i="26"/>
  <c r="AB41" i="26"/>
  <c r="AA41" i="26"/>
  <c r="Z41" i="26"/>
  <c r="Y41" i="26"/>
  <c r="X41" i="26"/>
  <c r="W41" i="26"/>
  <c r="AQ40" i="26"/>
  <c r="AP40" i="26"/>
  <c r="AO40" i="26"/>
  <c r="AN40" i="26"/>
  <c r="AM40" i="26"/>
  <c r="AL40" i="26"/>
  <c r="AK40" i="26"/>
  <c r="AJ40" i="26"/>
  <c r="AI40" i="26"/>
  <c r="AH40" i="26"/>
  <c r="AG40" i="26"/>
  <c r="AF40" i="26"/>
  <c r="AE40" i="26"/>
  <c r="AD40" i="26"/>
  <c r="AC40" i="26"/>
  <c r="AB40" i="26"/>
  <c r="AA40" i="26"/>
  <c r="Z40" i="26"/>
  <c r="Y40" i="26"/>
  <c r="X40" i="26"/>
  <c r="W40" i="26"/>
  <c r="AQ39" i="26"/>
  <c r="AP39" i="26"/>
  <c r="AO39" i="26"/>
  <c r="AN39" i="26"/>
  <c r="AM39" i="26"/>
  <c r="AL39" i="26"/>
  <c r="AK39" i="26"/>
  <c r="AJ39" i="26"/>
  <c r="AI39" i="26"/>
  <c r="AH39" i="26"/>
  <c r="AG39" i="26"/>
  <c r="AF39" i="26"/>
  <c r="AE39" i="26"/>
  <c r="AD39" i="26"/>
  <c r="AC39" i="26"/>
  <c r="AB39" i="26"/>
  <c r="AA39" i="26"/>
  <c r="Z39" i="26"/>
  <c r="Y39" i="26"/>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Z18" i="26" s="1"/>
  <c r="AA18" i="26"/>
  <c r="Z18" i="26"/>
  <c r="Y18" i="26"/>
  <c r="X18" i="26"/>
  <c r="AV18" i="26" s="1"/>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BM14" i="26" s="1"/>
  <c r="AN14" i="26"/>
  <c r="AM14" i="26"/>
  <c r="BK14" i="26" s="1"/>
  <c r="AL14" i="26"/>
  <c r="AK14" i="26"/>
  <c r="AJ14" i="26"/>
  <c r="BH14" i="26" s="1"/>
  <c r="AI14" i="26"/>
  <c r="BG14" i="26" s="1"/>
  <c r="AH14" i="26"/>
  <c r="AG14" i="26"/>
  <c r="BE14" i="26" s="1"/>
  <c r="AF14" i="26"/>
  <c r="AE14" i="26"/>
  <c r="AD14" i="26"/>
  <c r="AC14" i="26"/>
  <c r="BA14" i="26" s="1"/>
  <c r="AB14" i="26"/>
  <c r="AA14" i="26"/>
  <c r="AY14" i="26" s="1"/>
  <c r="Z14" i="26"/>
  <c r="Y14" i="26"/>
  <c r="X14" i="26"/>
  <c r="W14" i="26"/>
  <c r="AU14" i="26" s="1"/>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BF12" i="26" s="1"/>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BM10" i="26" s="1"/>
  <c r="AN10" i="26"/>
  <c r="AM10" i="26"/>
  <c r="BK10" i="26" s="1"/>
  <c r="AL10" i="26"/>
  <c r="AK10" i="26"/>
  <c r="AJ10" i="26"/>
  <c r="AI10" i="26"/>
  <c r="BG10" i="26" s="1"/>
  <c r="AH10" i="26"/>
  <c r="AG10" i="26"/>
  <c r="BE10" i="26" s="1"/>
  <c r="AF10" i="26"/>
  <c r="AE10" i="26"/>
  <c r="AD10" i="26"/>
  <c r="AC10" i="26"/>
  <c r="AB10" i="26"/>
  <c r="AA10" i="26"/>
  <c r="AY10" i="26" s="1"/>
  <c r="Z10" i="26"/>
  <c r="Y10" i="26"/>
  <c r="X10" i="26"/>
  <c r="W10" i="26"/>
  <c r="AU10" i="26" s="1"/>
  <c r="CR9" i="26"/>
  <c r="AQ9" i="26"/>
  <c r="AP9" i="26"/>
  <c r="AO9" i="26"/>
  <c r="AN9" i="26"/>
  <c r="AM9" i="26"/>
  <c r="AL9" i="26"/>
  <c r="AK9" i="26"/>
  <c r="AJ9" i="26"/>
  <c r="AI9" i="26"/>
  <c r="AH9" i="26"/>
  <c r="AG9" i="26"/>
  <c r="AF9" i="26"/>
  <c r="AE9" i="26"/>
  <c r="AD9" i="26"/>
  <c r="AC9" i="26"/>
  <c r="AB9" i="26"/>
  <c r="AA9" i="26"/>
  <c r="Z9" i="26"/>
  <c r="Y9" i="26"/>
  <c r="X9" i="26"/>
  <c r="W9" i="26"/>
  <c r="AQ8" i="26"/>
  <c r="AP8" i="26"/>
  <c r="AO8" i="26"/>
  <c r="BM8" i="26" s="1"/>
  <c r="AN8" i="26"/>
  <c r="AM8" i="26"/>
  <c r="BK8" i="26" s="1"/>
  <c r="AL8" i="26"/>
  <c r="AK8" i="26"/>
  <c r="AJ8" i="26"/>
  <c r="AI8" i="26"/>
  <c r="AH8" i="26"/>
  <c r="AG8" i="26"/>
  <c r="BE8" i="26" s="1"/>
  <c r="AF8" i="26"/>
  <c r="AE8" i="26"/>
  <c r="AD8" i="26"/>
  <c r="AC8" i="26"/>
  <c r="AB8" i="26"/>
  <c r="AA8" i="26"/>
  <c r="AY8" i="26" s="1"/>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BM6" i="26" s="1"/>
  <c r="AN6" i="26"/>
  <c r="AM6" i="26"/>
  <c r="BK6" i="26" s="1"/>
  <c r="AL6" i="26"/>
  <c r="AK6" i="26"/>
  <c r="AJ6" i="26"/>
  <c r="AI6" i="26"/>
  <c r="BG6" i="26" s="1"/>
  <c r="AH6" i="26"/>
  <c r="AG6" i="26"/>
  <c r="BE6" i="26" s="1"/>
  <c r="AF6" i="26"/>
  <c r="AE6" i="26"/>
  <c r="AD6" i="26"/>
  <c r="AC6" i="26"/>
  <c r="BA6" i="26" s="1"/>
  <c r="AB6" i="26"/>
  <c r="AA6" i="26"/>
  <c r="AY6" i="26" s="1"/>
  <c r="Z6" i="26"/>
  <c r="Y6" i="26"/>
  <c r="X6" i="26"/>
  <c r="W6" i="26"/>
  <c r="AU6" i="26" s="1"/>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AX44" i="30" l="1"/>
  <c r="AW6" i="29"/>
  <c r="BC6" i="29"/>
  <c r="BI6" i="29"/>
  <c r="BO6" i="29"/>
  <c r="BB12" i="29"/>
  <c r="BH12" i="29"/>
  <c r="BN12" i="29"/>
  <c r="BT12" i="29"/>
  <c r="BD6" i="29"/>
  <c r="BQ15" i="29"/>
  <c r="BB7" i="29"/>
  <c r="BH7" i="29"/>
  <c r="BN7" i="29"/>
  <c r="BT7" i="29"/>
  <c r="BB8" i="29"/>
  <c r="BH8" i="29"/>
  <c r="BN8" i="29"/>
  <c r="BT8" i="29"/>
  <c r="BB9" i="29"/>
  <c r="BH9" i="29"/>
  <c r="BN9" i="29"/>
  <c r="BT9" i="29"/>
  <c r="BA10" i="27"/>
  <c r="BG10" i="27"/>
  <c r="BM10" i="27"/>
  <c r="BM11" i="27"/>
  <c r="AY13" i="27"/>
  <c r="BE13" i="27"/>
  <c r="BK13" i="27"/>
  <c r="BQ13" i="27"/>
  <c r="BA14" i="27"/>
  <c r="BG14" i="27"/>
  <c r="AZ6" i="27"/>
  <c r="BL6" i="27"/>
  <c r="AZ9" i="27"/>
  <c r="BF9" i="27"/>
  <c r="BL9" i="27"/>
  <c r="BL13" i="27"/>
  <c r="BG17" i="27"/>
  <c r="BM17" i="27"/>
  <c r="AZ99" i="26"/>
  <c r="BX99" i="26" s="1"/>
  <c r="BF99" i="26"/>
  <c r="BL99" i="26"/>
  <c r="AZ100" i="26"/>
  <c r="BX100" i="26" s="1"/>
  <c r="BF100" i="26"/>
  <c r="BL100" i="26"/>
  <c r="BA71" i="26"/>
  <c r="AV67" i="26"/>
  <c r="BB67" i="26"/>
  <c r="BH67" i="26"/>
  <c r="BN67" i="26"/>
  <c r="CL67" i="26" s="1"/>
  <c r="AV70" i="26"/>
  <c r="BB70" i="26"/>
  <c r="BH70" i="26"/>
  <c r="BN70" i="26"/>
  <c r="AV74" i="26"/>
  <c r="BB74" i="26"/>
  <c r="BH74" i="26"/>
  <c r="BN74" i="26"/>
  <c r="AW46" i="26"/>
  <c r="BC46" i="26"/>
  <c r="BI46" i="26"/>
  <c r="BO46" i="26"/>
  <c r="BA43" i="31"/>
  <c r="BG43" i="31"/>
  <c r="BM43" i="31"/>
  <c r="BS43" i="31"/>
  <c r="BA44" i="31"/>
  <c r="BG44" i="31"/>
  <c r="CG44" i="31" s="1"/>
  <c r="BM44" i="31"/>
  <c r="BS44" i="31"/>
  <c r="BN50" i="31"/>
  <c r="BT50" i="31"/>
  <c r="BB51" i="31"/>
  <c r="BH51" i="31"/>
  <c r="BN51" i="31"/>
  <c r="BT51" i="31"/>
  <c r="BA47" i="31"/>
  <c r="BS52" i="31"/>
  <c r="BM49" i="31"/>
  <c r="BS49" i="31"/>
  <c r="BA42" i="31"/>
  <c r="BG42" i="31"/>
  <c r="BM42" i="31"/>
  <c r="BS42" i="31"/>
  <c r="AW49" i="31"/>
  <c r="BI49" i="31"/>
  <c r="BO49" i="31"/>
  <c r="BA50" i="31"/>
  <c r="BG50" i="31"/>
  <c r="BG52" i="31"/>
  <c r="BM52" i="31"/>
  <c r="BR18" i="31"/>
  <c r="BA11" i="31"/>
  <c r="BG11" i="31"/>
  <c r="BM11" i="31"/>
  <c r="BS11" i="31"/>
  <c r="CS12" i="31" s="1"/>
  <c r="DT6" i="31" s="1"/>
  <c r="BL13" i="31"/>
  <c r="BF18" i="31"/>
  <c r="AZ7" i="31"/>
  <c r="BF7" i="31"/>
  <c r="BL7" i="31"/>
  <c r="BR7" i="31"/>
  <c r="AZ8" i="31"/>
  <c r="BF8" i="31"/>
  <c r="BL8" i="31"/>
  <c r="BR8" i="31"/>
  <c r="BB15" i="31"/>
  <c r="BH15" i="31"/>
  <c r="BN15" i="31"/>
  <c r="BT15" i="31"/>
  <c r="BB16" i="31"/>
  <c r="BH16" i="31"/>
  <c r="BN16" i="31"/>
  <c r="BT16" i="31"/>
  <c r="CH6" i="31"/>
  <c r="DS5" i="31"/>
  <c r="BB6" i="31"/>
  <c r="BH6" i="31"/>
  <c r="BN6" i="31"/>
  <c r="BT6" i="31"/>
  <c r="CT7" i="31" s="1"/>
  <c r="BB7" i="31"/>
  <c r="BH7" i="31"/>
  <c r="BN7" i="31"/>
  <c r="BT7" i="31"/>
  <c r="BB8" i="31"/>
  <c r="BH8" i="31"/>
  <c r="CH20" i="31" s="1"/>
  <c r="BN8" i="31"/>
  <c r="BT8" i="31"/>
  <c r="BB9" i="31"/>
  <c r="BH9" i="31"/>
  <c r="BN9" i="31"/>
  <c r="BT9" i="31"/>
  <c r="BB10" i="31"/>
  <c r="BH10" i="31"/>
  <c r="BN10" i="31"/>
  <c r="BT10" i="31"/>
  <c r="AW9" i="28"/>
  <c r="BC9" i="28"/>
  <c r="BI9" i="28"/>
  <c r="BO9" i="28"/>
  <c r="AW12" i="28"/>
  <c r="BI12" i="28"/>
  <c r="BO12" i="28"/>
  <c r="AW14" i="28"/>
  <c r="BC14" i="28"/>
  <c r="BO14" i="28"/>
  <c r="BC16" i="28"/>
  <c r="BI16" i="28"/>
  <c r="AW18" i="28"/>
  <c r="BI18" i="28"/>
  <c r="BO18" i="28"/>
  <c r="BC20" i="28"/>
  <c r="AW7" i="28"/>
  <c r="BC7" i="28"/>
  <c r="BI7" i="28"/>
  <c r="BO7" i="28"/>
  <c r="BD18" i="28"/>
  <c r="BB34" i="30"/>
  <c r="BH34" i="30"/>
  <c r="CH35" i="30" s="1"/>
  <c r="BN34" i="30"/>
  <c r="BT34" i="30"/>
  <c r="AX40" i="30"/>
  <c r="BD40" i="30"/>
  <c r="BJ40" i="30"/>
  <c r="BP40" i="30"/>
  <c r="AX41" i="30"/>
  <c r="BD41" i="30"/>
  <c r="BJ41" i="30"/>
  <c r="BP41" i="30"/>
  <c r="AX42" i="30"/>
  <c r="BD42" i="30"/>
  <c r="BJ42" i="30"/>
  <c r="BP42" i="30"/>
  <c r="AX43" i="30"/>
  <c r="BD43" i="30"/>
  <c r="BJ43" i="30"/>
  <c r="BP43" i="30"/>
  <c r="BD44" i="30"/>
  <c r="BJ44" i="30"/>
  <c r="BP44" i="30"/>
  <c r="AX34" i="30"/>
  <c r="BX37" i="30" s="1"/>
  <c r="BD34" i="30"/>
  <c r="CD35" i="30" s="1"/>
  <c r="BJ34" i="30"/>
  <c r="CJ36" i="30" s="1"/>
  <c r="BP34" i="30"/>
  <c r="CY34" i="30"/>
  <c r="AX35" i="30"/>
  <c r="BD35" i="30"/>
  <c r="BJ35" i="30"/>
  <c r="BP35" i="30"/>
  <c r="CP36" i="30" s="1"/>
  <c r="AX36" i="30"/>
  <c r="BD36" i="30"/>
  <c r="BJ36" i="30"/>
  <c r="BP36" i="30"/>
  <c r="BJ9" i="29"/>
  <c r="AX6" i="29"/>
  <c r="BJ6" i="29"/>
  <c r="CJ8" i="29" s="1"/>
  <c r="BP6" i="29"/>
  <c r="AY14" i="29"/>
  <c r="BE14" i="29"/>
  <c r="BK14" i="29"/>
  <c r="BQ14" i="29"/>
  <c r="AY15" i="29"/>
  <c r="BK15" i="29"/>
  <c r="AX19" i="29"/>
  <c r="AY5" i="29"/>
  <c r="BE5" i="29"/>
  <c r="CE12" i="29" s="1"/>
  <c r="BK5" i="29"/>
  <c r="CK8" i="29" s="1"/>
  <c r="BQ5" i="29"/>
  <c r="CQ11" i="29" s="1"/>
  <c r="DR5" i="29"/>
  <c r="AY9" i="29"/>
  <c r="BE9" i="29"/>
  <c r="BK9" i="29"/>
  <c r="CK9" i="29" s="1"/>
  <c r="DL6" i="29" s="1"/>
  <c r="BQ9" i="29"/>
  <c r="AY10" i="29"/>
  <c r="BE10" i="29"/>
  <c r="BK10" i="29"/>
  <c r="BQ10" i="29"/>
  <c r="AY11" i="29"/>
  <c r="BE11" i="29"/>
  <c r="BK11" i="29"/>
  <c r="CK17" i="29" s="1"/>
  <c r="BQ11" i="29"/>
  <c r="AX12" i="29"/>
  <c r="BD12" i="29"/>
  <c r="BJ12" i="29"/>
  <c r="BP12" i="29"/>
  <c r="AX13" i="29"/>
  <c r="DE5" i="29"/>
  <c r="AY12" i="29"/>
  <c r="BE12" i="29"/>
  <c r="BK12" i="29"/>
  <c r="BQ12" i="29"/>
  <c r="BD13" i="29"/>
  <c r="BP13" i="29"/>
  <c r="BE15" i="29"/>
  <c r="AY20" i="29"/>
  <c r="BE13" i="29"/>
  <c r="BK13" i="29"/>
  <c r="AZ8" i="27"/>
  <c r="BA5" i="27"/>
  <c r="BG5" i="27"/>
  <c r="BM5" i="27"/>
  <c r="CL5" i="27" s="1"/>
  <c r="BA7" i="27"/>
  <c r="BZ8" i="27" s="1"/>
  <c r="BG7" i="27"/>
  <c r="BM7" i="27"/>
  <c r="AZ14" i="27"/>
  <c r="BF14" i="27"/>
  <c r="BF17" i="27"/>
  <c r="BL17" i="27"/>
  <c r="BA18" i="27"/>
  <c r="BG18" i="27"/>
  <c r="BM18" i="27"/>
  <c r="BA19" i="27"/>
  <c r="BH20" i="27"/>
  <c r="BE15" i="27"/>
  <c r="BQ15" i="27"/>
  <c r="BK15" i="27"/>
  <c r="BA8" i="27"/>
  <c r="BG8" i="27"/>
  <c r="BM8" i="27"/>
  <c r="AZ12" i="27"/>
  <c r="BF12" i="27"/>
  <c r="BL12" i="27"/>
  <c r="AZ15" i="27"/>
  <c r="AY18" i="27"/>
  <c r="BN17" i="27"/>
  <c r="BL8" i="27"/>
  <c r="AZ5" i="27"/>
  <c r="BF5" i="27"/>
  <c r="BL5" i="27"/>
  <c r="CK5" i="27" s="1"/>
  <c r="BA12" i="27"/>
  <c r="BG12" i="27"/>
  <c r="BM12" i="27"/>
  <c r="BA15" i="27"/>
  <c r="BG15" i="27"/>
  <c r="BM15" i="27"/>
  <c r="AY17" i="27"/>
  <c r="BF18" i="27"/>
  <c r="BL18" i="27"/>
  <c r="BG20" i="27"/>
  <c r="BM20" i="27"/>
  <c r="DE132" i="26"/>
  <c r="BC110" i="26"/>
  <c r="AY99" i="26"/>
  <c r="BW99" i="26" s="1"/>
  <c r="BE99" i="26"/>
  <c r="CC100" i="26" s="1"/>
  <c r="BK99" i="26"/>
  <c r="AY100" i="26"/>
  <c r="BE100" i="26"/>
  <c r="AY108" i="26"/>
  <c r="BE108" i="26"/>
  <c r="BK108" i="26"/>
  <c r="AY110" i="26"/>
  <c r="BE110" i="26"/>
  <c r="BK110" i="26"/>
  <c r="AU67" i="26"/>
  <c r="BA67" i="26"/>
  <c r="BG67" i="26"/>
  <c r="CE67" i="26" s="1"/>
  <c r="BM67" i="26"/>
  <c r="BE42" i="31"/>
  <c r="AW43" i="31"/>
  <c r="BC43" i="31"/>
  <c r="BI43" i="31"/>
  <c r="BO43" i="31"/>
  <c r="AW44" i="31"/>
  <c r="BI44" i="31"/>
  <c r="BO44" i="31"/>
  <c r="AY46" i="31"/>
  <c r="BE46" i="31"/>
  <c r="CE46" i="31" s="1"/>
  <c r="BK46" i="31"/>
  <c r="BQ46" i="31"/>
  <c r="AY51" i="31"/>
  <c r="BE51" i="31"/>
  <c r="BQ51" i="31"/>
  <c r="BN55" i="31"/>
  <c r="AX41" i="31"/>
  <c r="BX42" i="31" s="1"/>
  <c r="BD41" i="31"/>
  <c r="BJ41" i="31"/>
  <c r="CJ41" i="31" s="1"/>
  <c r="BP41" i="31"/>
  <c r="AW47" i="31"/>
  <c r="BI47" i="31"/>
  <c r="BO47" i="31"/>
  <c r="AW51" i="31"/>
  <c r="BI51" i="31"/>
  <c r="BO51" i="31"/>
  <c r="BP53" i="31"/>
  <c r="BL52" i="31"/>
  <c r="AX42" i="31"/>
  <c r="BD42" i="31"/>
  <c r="BJ42" i="31"/>
  <c r="BP42" i="31"/>
  <c r="AX46" i="31"/>
  <c r="BD46" i="31"/>
  <c r="BJ46" i="31"/>
  <c r="BP46" i="31"/>
  <c r="BP51" i="31"/>
  <c r="BE9" i="31"/>
  <c r="BE10" i="31"/>
  <c r="DG5" i="31"/>
  <c r="AZ9" i="31"/>
  <c r="BR9" i="31"/>
  <c r="BL10" i="31"/>
  <c r="AZ12" i="31"/>
  <c r="BR12" i="31"/>
  <c r="BR13" i="31"/>
  <c r="BK14" i="31"/>
  <c r="AZ5" i="31"/>
  <c r="BF5" i="31"/>
  <c r="CF5" i="31" s="1"/>
  <c r="BL5" i="31"/>
  <c r="BR5" i="31"/>
  <c r="CR17" i="31" s="1"/>
  <c r="AZ6" i="31"/>
  <c r="BF6" i="31"/>
  <c r="BL6" i="31"/>
  <c r="BR6" i="31"/>
  <c r="BK7" i="31"/>
  <c r="AY8" i="31"/>
  <c r="BY10" i="31" s="1"/>
  <c r="BE8" i="31"/>
  <c r="BK8" i="31"/>
  <c r="BQ8" i="31"/>
  <c r="AZ11" i="31"/>
  <c r="BF11" i="31"/>
  <c r="BL11" i="31"/>
  <c r="BR11" i="31"/>
  <c r="BA15" i="31"/>
  <c r="BG15" i="31"/>
  <c r="BM15" i="31"/>
  <c r="BS15" i="31"/>
  <c r="BA16" i="31"/>
  <c r="BG16" i="31"/>
  <c r="BM16" i="31"/>
  <c r="BS16" i="31"/>
  <c r="AZ17" i="31"/>
  <c r="BF17" i="31"/>
  <c r="BL17" i="31"/>
  <c r="BR17" i="31"/>
  <c r="AZ18" i="31"/>
  <c r="BL18" i="31"/>
  <c r="BD5" i="31"/>
  <c r="BP5" i="31"/>
  <c r="BK20" i="31"/>
  <c r="BK9" i="31"/>
  <c r="AZ10" i="31"/>
  <c r="BF12" i="31"/>
  <c r="AZ13" i="31"/>
  <c r="BE14" i="31"/>
  <c r="BA9" i="31"/>
  <c r="CA16" i="31" s="1"/>
  <c r="BG9" i="31"/>
  <c r="BM9" i="31"/>
  <c r="BS9" i="31"/>
  <c r="BG10" i="31"/>
  <c r="BA12" i="31"/>
  <c r="BG12" i="31"/>
  <c r="CG18" i="31" s="1"/>
  <c r="BM12" i="31"/>
  <c r="BS12" i="31"/>
  <c r="BA13" i="31"/>
  <c r="BG13" i="31"/>
  <c r="BM13" i="31"/>
  <c r="BS13" i="31"/>
  <c r="CS18" i="31" s="1"/>
  <c r="AZ14" i="31"/>
  <c r="BF14" i="31"/>
  <c r="BL14" i="31"/>
  <c r="BR14" i="31"/>
  <c r="BQ9" i="31"/>
  <c r="BQ10" i="31"/>
  <c r="BF9" i="31"/>
  <c r="BL9" i="31"/>
  <c r="BF10" i="31"/>
  <c r="BR10" i="31"/>
  <c r="BL12" i="31"/>
  <c r="BF13" i="31"/>
  <c r="CF20" i="31" s="1"/>
  <c r="AY14" i="31"/>
  <c r="BQ14" i="31"/>
  <c r="AY5" i="31"/>
  <c r="BE11" i="31"/>
  <c r="BG14" i="31"/>
  <c r="BM14" i="31"/>
  <c r="CM17" i="31" s="1"/>
  <c r="BS14" i="31"/>
  <c r="AZ15" i="31"/>
  <c r="BF15" i="31"/>
  <c r="BL15" i="31"/>
  <c r="BR15" i="31"/>
  <c r="AZ16" i="31"/>
  <c r="BZ17" i="31" s="1"/>
  <c r="BF16" i="31"/>
  <c r="BR16" i="31"/>
  <c r="AY17" i="31"/>
  <c r="BE17" i="31"/>
  <c r="BK17" i="31"/>
  <c r="BQ17" i="31"/>
  <c r="AY18" i="31"/>
  <c r="BK18" i="31"/>
  <c r="BQ18" i="31"/>
  <c r="BC5" i="26"/>
  <c r="BO5" i="26"/>
  <c r="BI7" i="26"/>
  <c r="AW9" i="26"/>
  <c r="BC9" i="26"/>
  <c r="BI9" i="26"/>
  <c r="BO9" i="26"/>
  <c r="AY8" i="28"/>
  <c r="BE8" i="28"/>
  <c r="BK8" i="28"/>
  <c r="AZ11" i="28"/>
  <c r="BX11" i="28" s="1"/>
  <c r="BF11" i="28"/>
  <c r="CD17" i="28" s="1"/>
  <c r="BL11" i="28"/>
  <c r="AZ12" i="28"/>
  <c r="BF12" i="28"/>
  <c r="BL12" i="28"/>
  <c r="AZ15" i="28"/>
  <c r="BL15" i="28"/>
  <c r="CJ20" i="28" s="1"/>
  <c r="BD16" i="28"/>
  <c r="BJ18" i="28"/>
  <c r="AZ14" i="28"/>
  <c r="BF14" i="28"/>
  <c r="BL14" i="28"/>
  <c r="CJ16" i="28" s="1"/>
  <c r="BK16" i="28"/>
  <c r="BE14" i="28"/>
  <c r="AZ7" i="28"/>
  <c r="BF7" i="28"/>
  <c r="BL7" i="28"/>
  <c r="AY9" i="28"/>
  <c r="BE9" i="28"/>
  <c r="BE13" i="28"/>
  <c r="AZ16" i="28"/>
  <c r="BF16" i="28"/>
  <c r="BL16" i="28"/>
  <c r="AZ18" i="28"/>
  <c r="BF18" i="28"/>
  <c r="BL18" i="28"/>
  <c r="AZ9" i="28"/>
  <c r="BF9" i="28"/>
  <c r="BL9" i="28"/>
  <c r="BE12" i="28"/>
  <c r="AZ13" i="28"/>
  <c r="BX14" i="28" s="1"/>
  <c r="BF13" i="28"/>
  <c r="BL13" i="28"/>
  <c r="BE15" i="28"/>
  <c r="BK15" i="28"/>
  <c r="AZ20" i="28"/>
  <c r="BF20" i="28"/>
  <c r="BL20" i="28"/>
  <c r="AW39" i="30"/>
  <c r="BC39" i="30"/>
  <c r="BI39" i="30"/>
  <c r="BO39" i="30"/>
  <c r="BB41" i="30"/>
  <c r="BH41" i="30"/>
  <c r="BN41" i="30"/>
  <c r="BT41" i="30"/>
  <c r="BB43" i="30"/>
  <c r="BH43" i="30"/>
  <c r="BN43" i="30"/>
  <c r="BT43" i="30"/>
  <c r="BB44" i="30"/>
  <c r="BH44" i="30"/>
  <c r="BN44" i="30"/>
  <c r="BT44" i="30"/>
  <c r="BB35" i="30"/>
  <c r="CB38" i="30" s="1"/>
  <c r="BH35" i="30"/>
  <c r="BN35" i="30"/>
  <c r="BT35" i="30"/>
  <c r="BB36" i="30"/>
  <c r="BH36" i="30"/>
  <c r="BN36" i="30"/>
  <c r="BT36" i="30"/>
  <c r="BB37" i="30"/>
  <c r="BH37" i="30"/>
  <c r="BN37" i="30"/>
  <c r="BT37" i="30"/>
  <c r="CT37" i="30" s="1"/>
  <c r="BB38" i="30"/>
  <c r="BH38" i="30"/>
  <c r="BN38" i="30"/>
  <c r="BT38" i="30"/>
  <c r="BP4" i="29"/>
  <c r="AW12" i="29"/>
  <c r="BC12" i="29"/>
  <c r="BI12" i="29"/>
  <c r="BO12" i="29"/>
  <c r="AX14" i="29"/>
  <c r="BD14" i="29"/>
  <c r="BJ14" i="29"/>
  <c r="BP14" i="29"/>
  <c r="BA15" i="29"/>
  <c r="BG15" i="29"/>
  <c r="BM15" i="29"/>
  <c r="BS15" i="29"/>
  <c r="BE16" i="29"/>
  <c r="BK16" i="29"/>
  <c r="AY17" i="29"/>
  <c r="BE17" i="29"/>
  <c r="BK17" i="29"/>
  <c r="BQ17" i="29"/>
  <c r="AX18" i="29"/>
  <c r="BD18" i="29"/>
  <c r="BJ18" i="29"/>
  <c r="BP18" i="29"/>
  <c r="BJ19" i="29"/>
  <c r="BP19" i="29"/>
  <c r="BQ4" i="29"/>
  <c r="BI5" i="29"/>
  <c r="CI6" i="29" s="1"/>
  <c r="AW7" i="29"/>
  <c r="BW9" i="29" s="1"/>
  <c r="BO7" i="29"/>
  <c r="BI8" i="29"/>
  <c r="AW13" i="29"/>
  <c r="BC15" i="29"/>
  <c r="AW4" i="29"/>
  <c r="CC4" i="29"/>
  <c r="AX5" i="29"/>
  <c r="BJ5" i="29"/>
  <c r="CJ5" i="29" s="1"/>
  <c r="BP5" i="29"/>
  <c r="AX7" i="29"/>
  <c r="BD7" i="29"/>
  <c r="BJ7" i="29"/>
  <c r="BP7" i="29"/>
  <c r="AX8" i="29"/>
  <c r="BD8" i="29"/>
  <c r="BJ8" i="29"/>
  <c r="BP8" i="29"/>
  <c r="AW9" i="29"/>
  <c r="BC9" i="29"/>
  <c r="BI9" i="29"/>
  <c r="BO9" i="29"/>
  <c r="BJ13" i="29"/>
  <c r="AX15" i="29"/>
  <c r="BD15" i="29"/>
  <c r="BJ15" i="29"/>
  <c r="BP15" i="29"/>
  <c r="AW5" i="29"/>
  <c r="BO5" i="29"/>
  <c r="CO5" i="29" s="1"/>
  <c r="BC7" i="29"/>
  <c r="CC8" i="29" s="1"/>
  <c r="BC8" i="29"/>
  <c r="BO8" i="29"/>
  <c r="BC13" i="29"/>
  <c r="BO13" i="29"/>
  <c r="AW15" i="29"/>
  <c r="BO15" i="29"/>
  <c r="BE4" i="29"/>
  <c r="CD4" i="29"/>
  <c r="AX9" i="29"/>
  <c r="BD9" i="29"/>
  <c r="BP9" i="29"/>
  <c r="AW10" i="29"/>
  <c r="BC10" i="29"/>
  <c r="BI10" i="29"/>
  <c r="BO10" i="29"/>
  <c r="AW11" i="29"/>
  <c r="BC11" i="29"/>
  <c r="BI11" i="29"/>
  <c r="BO11" i="29"/>
  <c r="AW16" i="29"/>
  <c r="BC16" i="29"/>
  <c r="BI16" i="29"/>
  <c r="BO16" i="29"/>
  <c r="AW17" i="29"/>
  <c r="BC17" i="29"/>
  <c r="BI17" i="29"/>
  <c r="BO17" i="29"/>
  <c r="AZ12" i="29"/>
  <c r="BF10" i="29"/>
  <c r="BL9" i="29"/>
  <c r="BR8" i="29"/>
  <c r="CR18" i="29" s="1"/>
  <c r="BC5" i="29"/>
  <c r="BI7" i="29"/>
  <c r="AW8" i="29"/>
  <c r="BI13" i="29"/>
  <c r="BI15" i="29"/>
  <c r="BH4" i="29"/>
  <c r="CN4" i="29"/>
  <c r="CY5" i="29"/>
  <c r="AX10" i="29"/>
  <c r="BD10" i="29"/>
  <c r="BJ10" i="29"/>
  <c r="BP10" i="29"/>
  <c r="AW14" i="29"/>
  <c r="BC14" i="29"/>
  <c r="BI14" i="29"/>
  <c r="BO14" i="29"/>
  <c r="AX16" i="29"/>
  <c r="BD16" i="29"/>
  <c r="BJ16" i="29"/>
  <c r="BP16" i="29"/>
  <c r="AX17" i="29"/>
  <c r="BD17" i="29"/>
  <c r="BJ17" i="29"/>
  <c r="BP17" i="29"/>
  <c r="AW18" i="29"/>
  <c r="BC18" i="29"/>
  <c r="BI18" i="29"/>
  <c r="BO18" i="29"/>
  <c r="AW19" i="29"/>
  <c r="BC19" i="29"/>
  <c r="BI19" i="29"/>
  <c r="BO19" i="29"/>
  <c r="AX201" i="26"/>
  <c r="AX203" i="26"/>
  <c r="BD203" i="26"/>
  <c r="BJ203" i="26"/>
  <c r="BD205" i="26"/>
  <c r="AX207" i="26"/>
  <c r="BD209" i="26"/>
  <c r="AX194" i="26"/>
  <c r="BV194" i="26" s="1"/>
  <c r="BD194" i="26"/>
  <c r="CB194" i="26" s="1"/>
  <c r="BJ194" i="26"/>
  <c r="CH194" i="26" s="1"/>
  <c r="AX195" i="26"/>
  <c r="BD199" i="26"/>
  <c r="BO203" i="26"/>
  <c r="AW9" i="27"/>
  <c r="BV13" i="27" s="1"/>
  <c r="BC9" i="27"/>
  <c r="BI9" i="27"/>
  <c r="BO9" i="27"/>
  <c r="AV11" i="27"/>
  <c r="BB11" i="27"/>
  <c r="BH11" i="27"/>
  <c r="BC12" i="27"/>
  <c r="BI12" i="27"/>
  <c r="BO12" i="27"/>
  <c r="AW13" i="27"/>
  <c r="BC13" i="27"/>
  <c r="BI13" i="27"/>
  <c r="BO13" i="27"/>
  <c r="AW16" i="27"/>
  <c r="BC16" i="27"/>
  <c r="BI16" i="27"/>
  <c r="BO16" i="27"/>
  <c r="BB5" i="27"/>
  <c r="BH7" i="27"/>
  <c r="BB20" i="27"/>
  <c r="AW5" i="27"/>
  <c r="BC5" i="27"/>
  <c r="BI5" i="27"/>
  <c r="CH6" i="27" s="1"/>
  <c r="BO5" i="27"/>
  <c r="AW7" i="27"/>
  <c r="BC7" i="27"/>
  <c r="BI7" i="27"/>
  <c r="BO7" i="27"/>
  <c r="AV14" i="27"/>
  <c r="BB14" i="27"/>
  <c r="BH14" i="27"/>
  <c r="BN14" i="27"/>
  <c r="BB17" i="27"/>
  <c r="BH17" i="27"/>
  <c r="BB18" i="27"/>
  <c r="BH18" i="27"/>
  <c r="BN18" i="27"/>
  <c r="AV19" i="27"/>
  <c r="BB19" i="27"/>
  <c r="BN19" i="27"/>
  <c r="AW20" i="27"/>
  <c r="BC20" i="27"/>
  <c r="BI20" i="27"/>
  <c r="BO20" i="27"/>
  <c r="AV5" i="27"/>
  <c r="BU5" i="27" s="1"/>
  <c r="BH5" i="27"/>
  <c r="BB7" i="27"/>
  <c r="AV20" i="27"/>
  <c r="AV6" i="27"/>
  <c r="BB6" i="27"/>
  <c r="BH6" i="27"/>
  <c r="BN6" i="27"/>
  <c r="AV10" i="27"/>
  <c r="BU10" i="27" s="1"/>
  <c r="BB10" i="27"/>
  <c r="BH10" i="27"/>
  <c r="BN10" i="27"/>
  <c r="AW14" i="27"/>
  <c r="BC14" i="27"/>
  <c r="BI14" i="27"/>
  <c r="BO14" i="27"/>
  <c r="AW17" i="27"/>
  <c r="BC17" i="27"/>
  <c r="BI17" i="27"/>
  <c r="BO17" i="27"/>
  <c r="AW18" i="27"/>
  <c r="BC18" i="27"/>
  <c r="BI18" i="27"/>
  <c r="BO18" i="27"/>
  <c r="AW19" i="27"/>
  <c r="BC19" i="27"/>
  <c r="BI19" i="27"/>
  <c r="BO19" i="27"/>
  <c r="AX20" i="27"/>
  <c r="BD20" i="27"/>
  <c r="BJ20" i="27"/>
  <c r="BP20" i="27"/>
  <c r="AY5" i="27"/>
  <c r="BX5" i="27" s="1"/>
  <c r="BK5" i="27"/>
  <c r="CJ6" i="27" s="1"/>
  <c r="BQ14" i="27"/>
  <c r="BN5" i="27"/>
  <c r="AV7" i="27"/>
  <c r="BN20" i="27"/>
  <c r="AW6" i="27"/>
  <c r="BV6" i="27" s="1"/>
  <c r="BC6" i="27"/>
  <c r="CB8" i="27" s="1"/>
  <c r="BI6" i="27"/>
  <c r="BO6" i="27"/>
  <c r="AV9" i="27"/>
  <c r="BB9" i="27"/>
  <c r="BH9" i="27"/>
  <c r="BN9" i="27"/>
  <c r="CM14" i="27" s="1"/>
  <c r="BC10" i="27"/>
  <c r="BI10" i="27"/>
  <c r="AV12" i="27"/>
  <c r="BB12" i="27"/>
  <c r="BH12" i="27"/>
  <c r="AV13" i="27"/>
  <c r="BU17" i="27" s="1"/>
  <c r="BB13" i="27"/>
  <c r="BH13" i="27"/>
  <c r="BN13" i="27"/>
  <c r="AV16" i="27"/>
  <c r="BB16" i="27"/>
  <c r="BH16" i="27"/>
  <c r="BN16" i="27"/>
  <c r="AX17" i="27"/>
  <c r="BD17" i="27"/>
  <c r="CC17" i="27" s="1"/>
  <c r="BJ17" i="27"/>
  <c r="BP17" i="27"/>
  <c r="AX18" i="27"/>
  <c r="BD18" i="27"/>
  <c r="BJ18" i="27"/>
  <c r="BP18" i="27"/>
  <c r="AX19" i="27"/>
  <c r="BD19" i="27"/>
  <c r="CC20" i="27" s="1"/>
  <c r="BJ19" i="27"/>
  <c r="CI19" i="27" s="1"/>
  <c r="BP19" i="27"/>
  <c r="CR132" i="26"/>
  <c r="DD132" i="26"/>
  <c r="DF132" i="26"/>
  <c r="CX132" i="26"/>
  <c r="CV131" i="26"/>
  <c r="CV132" i="26" s="1"/>
  <c r="BG40" i="26"/>
  <c r="AW40" i="26"/>
  <c r="BC40" i="26"/>
  <c r="BI40" i="26"/>
  <c r="BO40" i="26"/>
  <c r="CD43" i="31"/>
  <c r="BO40" i="31"/>
  <c r="AW41" i="31"/>
  <c r="BC41" i="31"/>
  <c r="CC41" i="31" s="1"/>
  <c r="BI41" i="31"/>
  <c r="BO41" i="31"/>
  <c r="DO41" i="31"/>
  <c r="BK42" i="31"/>
  <c r="CK45" i="31" s="1"/>
  <c r="BQ42" i="31"/>
  <c r="BB44" i="31"/>
  <c r="BH44" i="31"/>
  <c r="BN44" i="31"/>
  <c r="BT44" i="31"/>
  <c r="CT49" i="31" s="1"/>
  <c r="AY45" i="31"/>
  <c r="BE45" i="31"/>
  <c r="AW46" i="31"/>
  <c r="BC46" i="31"/>
  <c r="BI46" i="31"/>
  <c r="BO46" i="31"/>
  <c r="BB47" i="31"/>
  <c r="BH47" i="31"/>
  <c r="BN47" i="31"/>
  <c r="BT47" i="31"/>
  <c r="BB49" i="31"/>
  <c r="BH49" i="31"/>
  <c r="BT49" i="31"/>
  <c r="AY50" i="31"/>
  <c r="BE50" i="31"/>
  <c r="BK50" i="31"/>
  <c r="BQ50" i="31"/>
  <c r="BD54" i="31"/>
  <c r="AY55" i="31"/>
  <c r="BE55" i="31"/>
  <c r="BK55" i="31"/>
  <c r="BQ55" i="31"/>
  <c r="AW56" i="31"/>
  <c r="BC56" i="31"/>
  <c r="BI56" i="31"/>
  <c r="BO56" i="31"/>
  <c r="BG49" i="31"/>
  <c r="BM50" i="31"/>
  <c r="BC44" i="31"/>
  <c r="BC49" i="31"/>
  <c r="BT41" i="31"/>
  <c r="BN48" i="31"/>
  <c r="BH53" i="31"/>
  <c r="AZ40" i="31"/>
  <c r="CP40" i="31"/>
  <c r="AZ41" i="31"/>
  <c r="BZ45" i="31" s="1"/>
  <c r="BF41" i="31"/>
  <c r="BL41" i="31"/>
  <c r="BR41" i="31"/>
  <c r="BB42" i="31"/>
  <c r="CB43" i="31" s="1"/>
  <c r="BH42" i="31"/>
  <c r="BN42" i="31"/>
  <c r="CN43" i="31" s="1"/>
  <c r="BT42" i="31"/>
  <c r="AY44" i="31"/>
  <c r="BQ44" i="31"/>
  <c r="BB45" i="31"/>
  <c r="BH45" i="31"/>
  <c r="BN45" i="31"/>
  <c r="BT45" i="31"/>
  <c r="BL46" i="31"/>
  <c r="AY47" i="31"/>
  <c r="BE47" i="31"/>
  <c r="BK47" i="31"/>
  <c r="BQ47" i="31"/>
  <c r="CQ52" i="31" s="1"/>
  <c r="AW48" i="31"/>
  <c r="BC48" i="31"/>
  <c r="BI48" i="31"/>
  <c r="BO48" i="31"/>
  <c r="AY49" i="31"/>
  <c r="AY57" i="31" s="1"/>
  <c r="BE49" i="31"/>
  <c r="CE51" i="31" s="1"/>
  <c r="BK49" i="31"/>
  <c r="BQ49" i="31"/>
  <c r="BN49" i="31"/>
  <c r="BH50" i="31"/>
  <c r="BB55" i="31"/>
  <c r="BH55" i="31"/>
  <c r="BT55" i="31"/>
  <c r="BC47" i="31"/>
  <c r="CF40" i="31"/>
  <c r="BB48" i="31"/>
  <c r="BH48" i="31"/>
  <c r="BT48" i="31"/>
  <c r="BC51" i="31"/>
  <c r="BB53" i="31"/>
  <c r="BT53" i="31"/>
  <c r="BI40" i="31"/>
  <c r="CR40" i="31"/>
  <c r="AW42" i="31"/>
  <c r="BW42" i="31" s="1"/>
  <c r="BC42" i="31"/>
  <c r="BI42" i="31"/>
  <c r="BO42" i="31"/>
  <c r="AW45" i="31"/>
  <c r="BC45" i="31"/>
  <c r="BI45" i="31"/>
  <c r="CI45" i="31" s="1"/>
  <c r="BO45" i="31"/>
  <c r="AW50" i="31"/>
  <c r="BC50" i="31"/>
  <c r="BI50" i="31"/>
  <c r="BO50" i="31"/>
  <c r="BB50" i="31"/>
  <c r="BH54" i="31"/>
  <c r="BN54" i="31"/>
  <c r="BT54" i="31"/>
  <c r="AW55" i="31"/>
  <c r="BC55" i="31"/>
  <c r="BI55" i="31"/>
  <c r="BO55" i="31"/>
  <c r="BL40" i="31"/>
  <c r="BN41" i="31"/>
  <c r="BB46" i="31"/>
  <c r="BH46" i="31"/>
  <c r="BN46" i="31"/>
  <c r="BT46" i="31"/>
  <c r="BB52" i="31"/>
  <c r="BH52" i="31"/>
  <c r="BN52" i="31"/>
  <c r="BT52" i="31"/>
  <c r="AW54" i="31"/>
  <c r="BC54" i="31"/>
  <c r="BI54" i="31"/>
  <c r="BO54" i="31"/>
  <c r="BB56" i="31"/>
  <c r="BH56" i="31"/>
  <c r="BN56" i="31"/>
  <c r="BT56" i="31"/>
  <c r="AZ45" i="31"/>
  <c r="BC18" i="31"/>
  <c r="CD4" i="31"/>
  <c r="BZ5" i="31"/>
  <c r="BP9" i="31"/>
  <c r="AX11" i="31"/>
  <c r="AW13" i="31"/>
  <c r="BC13" i="31"/>
  <c r="BI13" i="31"/>
  <c r="BO13" i="31"/>
  <c r="BD16" i="31"/>
  <c r="BP16" i="31"/>
  <c r="BD20" i="31"/>
  <c r="BJ20" i="31"/>
  <c r="BP20" i="31"/>
  <c r="AW18" i="31"/>
  <c r="AW5" i="31"/>
  <c r="BW5" i="31" s="1"/>
  <c r="BC5" i="31"/>
  <c r="CC7" i="31" s="1"/>
  <c r="BO5" i="31"/>
  <c r="CO5" i="31" s="1"/>
  <c r="BD17" i="31"/>
  <c r="BP17" i="31"/>
  <c r="BE18" i="31"/>
  <c r="BO18" i="31"/>
  <c r="BP4" i="31"/>
  <c r="BD7" i="31"/>
  <c r="BC12" i="31"/>
  <c r="BO12" i="31"/>
  <c r="AW19" i="31"/>
  <c r="BC19" i="31"/>
  <c r="BI19" i="31"/>
  <c r="BO19" i="31"/>
  <c r="BI18" i="31"/>
  <c r="BI5" i="31"/>
  <c r="CI5" i="31" s="1"/>
  <c r="AW9" i="31"/>
  <c r="BC9" i="31"/>
  <c r="BI9" i="31"/>
  <c r="BO9" i="31"/>
  <c r="BI11" i="31"/>
  <c r="BJ12" i="31"/>
  <c r="AW16" i="31"/>
  <c r="BC16" i="31"/>
  <c r="BI16" i="31"/>
  <c r="BO16" i="31"/>
  <c r="AW20" i="31"/>
  <c r="BC20" i="31"/>
  <c r="BI20" i="31"/>
  <c r="BO20" i="31"/>
  <c r="AY4" i="26"/>
  <c r="BW8" i="26" s="1"/>
  <c r="BE4" i="26"/>
  <c r="BK4" i="26"/>
  <c r="AY5" i="26"/>
  <c r="BE5" i="26"/>
  <c r="CC15" i="26" s="1"/>
  <c r="BK5" i="26"/>
  <c r="CI8" i="26" s="1"/>
  <c r="DH5" i="26" s="1"/>
  <c r="AY7" i="26"/>
  <c r="BE7" i="26"/>
  <c r="BK7" i="26"/>
  <c r="AY9" i="26"/>
  <c r="BE9" i="26"/>
  <c r="BK9" i="26"/>
  <c r="AY11" i="26"/>
  <c r="BE11" i="26"/>
  <c r="BK11" i="26"/>
  <c r="AY13" i="26"/>
  <c r="BE13" i="26"/>
  <c r="BK13" i="26"/>
  <c r="AY15" i="26"/>
  <c r="BE15" i="26"/>
  <c r="BK15" i="26"/>
  <c r="BO4" i="28"/>
  <c r="AY5" i="28"/>
  <c r="BE5" i="28"/>
  <c r="CC9" i="28" s="1"/>
  <c r="BK5" i="28"/>
  <c r="CI5" i="28" s="1"/>
  <c r="AY6" i="28"/>
  <c r="BE6" i="28"/>
  <c r="BK6" i="28"/>
  <c r="AX8" i="28"/>
  <c r="BD8" i="28"/>
  <c r="AY11" i="28"/>
  <c r="BE11" i="28"/>
  <c r="BK11" i="28"/>
  <c r="AY18" i="28"/>
  <c r="BE18" i="28"/>
  <c r="BK18" i="28"/>
  <c r="BA19" i="28"/>
  <c r="BA21" i="28" s="1"/>
  <c r="BM19" i="28"/>
  <c r="AU20" i="28"/>
  <c r="BS20" i="28" s="1"/>
  <c r="BA20" i="28"/>
  <c r="BG20" i="28"/>
  <c r="BG21" i="28" s="1"/>
  <c r="BM20" i="28"/>
  <c r="CK20" i="28" s="1"/>
  <c r="AW20" i="28"/>
  <c r="BC18" i="28"/>
  <c r="BI20" i="28"/>
  <c r="BO20" i="28"/>
  <c r="BJ8" i="28"/>
  <c r="AX12" i="28"/>
  <c r="BD12" i="28"/>
  <c r="BJ12" i="28"/>
  <c r="AX13" i="28"/>
  <c r="BD13" i="28"/>
  <c r="BJ13" i="28"/>
  <c r="AX4" i="28"/>
  <c r="AY12" i="28"/>
  <c r="BK12" i="28"/>
  <c r="AY13" i="28"/>
  <c r="BK13" i="28"/>
  <c r="AX16" i="28"/>
  <c r="AX19" i="28"/>
  <c r="BD19" i="28"/>
  <c r="BJ19" i="28"/>
  <c r="BD20" i="28"/>
  <c r="BJ20" i="28"/>
  <c r="BC4" i="28"/>
  <c r="AX7" i="28"/>
  <c r="BD7" i="28"/>
  <c r="BJ7" i="28"/>
  <c r="AY14" i="28"/>
  <c r="BK14" i="28"/>
  <c r="BD14" i="28"/>
  <c r="AY15" i="28"/>
  <c r="AY16" i="28"/>
  <c r="BE16" i="28"/>
  <c r="AY19" i="28"/>
  <c r="BE19" i="28"/>
  <c r="BK19" i="28"/>
  <c r="AY20" i="28"/>
  <c r="BE20" i="28"/>
  <c r="BK20" i="28"/>
  <c r="BJ4" i="28"/>
  <c r="AY7" i="28"/>
  <c r="BE7" i="28"/>
  <c r="BK7" i="28"/>
  <c r="BJ16" i="28"/>
  <c r="AY17" i="28"/>
  <c r="BE17" i="28"/>
  <c r="BK17" i="28"/>
  <c r="AX18" i="28"/>
  <c r="AW105" i="26"/>
  <c r="BC105" i="26"/>
  <c r="BI105" i="26"/>
  <c r="BO105" i="26"/>
  <c r="AW107" i="26"/>
  <c r="BC107" i="26"/>
  <c r="BI107" i="26"/>
  <c r="BO107" i="26"/>
  <c r="AW109" i="26"/>
  <c r="BC109" i="26"/>
  <c r="BI109" i="26"/>
  <c r="BO109" i="26"/>
  <c r="AV164" i="26"/>
  <c r="BB164" i="26"/>
  <c r="BH164" i="26"/>
  <c r="BN164" i="26"/>
  <c r="AV166" i="26"/>
  <c r="BB166" i="26"/>
  <c r="BH166" i="26"/>
  <c r="BN166" i="26"/>
  <c r="AU196" i="26"/>
  <c r="BA196" i="26"/>
  <c r="BG196" i="26"/>
  <c r="BM196" i="26"/>
  <c r="AU198" i="26"/>
  <c r="BA198" i="26"/>
  <c r="BG198" i="26"/>
  <c r="BM198" i="26"/>
  <c r="AW99" i="26"/>
  <c r="BC99" i="26"/>
  <c r="CA99" i="26" s="1"/>
  <c r="BI99" i="26"/>
  <c r="CG99" i="26" s="1"/>
  <c r="BO99" i="26"/>
  <c r="AW100" i="26"/>
  <c r="BC100" i="26"/>
  <c r="BI100" i="26"/>
  <c r="BO100" i="26"/>
  <c r="CM103" i="26" s="1"/>
  <c r="AW102" i="26"/>
  <c r="BC102" i="26"/>
  <c r="BI102" i="26"/>
  <c r="BO102" i="26"/>
  <c r="AW104" i="26"/>
  <c r="BC104" i="26"/>
  <c r="BI104" i="26"/>
  <c r="BO104" i="26"/>
  <c r="AY70" i="26"/>
  <c r="BE70" i="26"/>
  <c r="AY72" i="26"/>
  <c r="BE72" i="26"/>
  <c r="BK72" i="26"/>
  <c r="BH165" i="26"/>
  <c r="AV167" i="26"/>
  <c r="AU194" i="26"/>
  <c r="BS194" i="26" s="1"/>
  <c r="BA194" i="26"/>
  <c r="BG194" i="26"/>
  <c r="CE196" i="26" s="1"/>
  <c r="BM194" i="26"/>
  <c r="CK194" i="26" s="1"/>
  <c r="AU195" i="26"/>
  <c r="BA195" i="26"/>
  <c r="BG195" i="26"/>
  <c r="BM195" i="26"/>
  <c r="AU197" i="26"/>
  <c r="BA197" i="26"/>
  <c r="BY205" i="26" s="1"/>
  <c r="BM197" i="26"/>
  <c r="AU199" i="26"/>
  <c r="BA199" i="26"/>
  <c r="BG199" i="26"/>
  <c r="BM199" i="26"/>
  <c r="BK74" i="26"/>
  <c r="AY76" i="26"/>
  <c r="BE76" i="26"/>
  <c r="BK76" i="26"/>
  <c r="AY82" i="26"/>
  <c r="AW112" i="26"/>
  <c r="BC112" i="26"/>
  <c r="BI112" i="26"/>
  <c r="BO112" i="26"/>
  <c r="AW114" i="26"/>
  <c r="BC114" i="26"/>
  <c r="BI114" i="26"/>
  <c r="BO114" i="26"/>
  <c r="AV173" i="26"/>
  <c r="BB173" i="26"/>
  <c r="BH173" i="26"/>
  <c r="BN173" i="26"/>
  <c r="AV177" i="26"/>
  <c r="BB177" i="26"/>
  <c r="AU201" i="26"/>
  <c r="BA201" i="26"/>
  <c r="BG201" i="26"/>
  <c r="BM201" i="26"/>
  <c r="AU203" i="26"/>
  <c r="BA203" i="26"/>
  <c r="BG203" i="26"/>
  <c r="BM203" i="26"/>
  <c r="BA205" i="26"/>
  <c r="BG205" i="26"/>
  <c r="AU207" i="26"/>
  <c r="BA207" i="26"/>
  <c r="BG207" i="26"/>
  <c r="BM207" i="26"/>
  <c r="AU209" i="26"/>
  <c r="CT132" i="26"/>
  <c r="AW101" i="26"/>
  <c r="BC101" i="26"/>
  <c r="BI101" i="26"/>
  <c r="BO101" i="26"/>
  <c r="AW103" i="26"/>
  <c r="BC103" i="26"/>
  <c r="BI103" i="26"/>
  <c r="BO103" i="26"/>
  <c r="DH132" i="26"/>
  <c r="AX37" i="26"/>
  <c r="AX38" i="26"/>
  <c r="BD40" i="26"/>
  <c r="BD42" i="26"/>
  <c r="AU99" i="26"/>
  <c r="BM100" i="26"/>
  <c r="BA102" i="26"/>
  <c r="BG104" i="26"/>
  <c r="BL9" i="26"/>
  <c r="AZ6" i="26"/>
  <c r="BF6" i="26"/>
  <c r="BL6" i="26"/>
  <c r="AX43" i="26"/>
  <c r="BD43" i="26"/>
  <c r="BJ43" i="26"/>
  <c r="BG109" i="26"/>
  <c r="AZ164" i="26"/>
  <c r="BF164" i="26"/>
  <c r="BL164" i="26"/>
  <c r="AZ166" i="26"/>
  <c r="BF166" i="26"/>
  <c r="BL166" i="26"/>
  <c r="BA209" i="26"/>
  <c r="BG209" i="26"/>
  <c r="BM209" i="26"/>
  <c r="CZ132" i="26"/>
  <c r="BD37" i="26"/>
  <c r="CB37" i="26" s="1"/>
  <c r="BA99" i="26"/>
  <c r="BY99" i="26" s="1"/>
  <c r="AU100" i="26"/>
  <c r="DB132" i="26"/>
  <c r="BJ40" i="26"/>
  <c r="AX42" i="26"/>
  <c r="BG99" i="26"/>
  <c r="CE99" i="26" s="1"/>
  <c r="AU102" i="26"/>
  <c r="AU104" i="26"/>
  <c r="BK38" i="26"/>
  <c r="BE42" i="26"/>
  <c r="AX44" i="26"/>
  <c r="BD44" i="26"/>
  <c r="BJ44" i="26"/>
  <c r="AW67" i="26"/>
  <c r="BC67" i="26"/>
  <c r="BI67" i="26"/>
  <c r="CG67" i="26" s="1"/>
  <c r="BO67" i="26"/>
  <c r="AW68" i="26"/>
  <c r="BC68" i="26"/>
  <c r="CA68" i="26" s="1"/>
  <c r="BI68" i="26"/>
  <c r="BO68" i="26"/>
  <c r="AW70" i="26"/>
  <c r="BC70" i="26"/>
  <c r="BI70" i="26"/>
  <c r="BO70" i="26"/>
  <c r="BL162" i="26"/>
  <c r="CJ168" i="26" s="1"/>
  <c r="AZ163" i="26"/>
  <c r="BF163" i="26"/>
  <c r="BL163" i="26"/>
  <c r="AZ165" i="26"/>
  <c r="BF165" i="26"/>
  <c r="AZ167" i="26"/>
  <c r="BF167" i="26"/>
  <c r="BL167" i="26"/>
  <c r="AY195" i="26"/>
  <c r="BE195" i="26"/>
  <c r="BK195" i="26"/>
  <c r="AY197" i="26"/>
  <c r="BE197" i="26"/>
  <c r="BK197" i="26"/>
  <c r="AY199" i="26"/>
  <c r="BE199" i="26"/>
  <c r="BK199" i="26"/>
  <c r="BD38" i="26"/>
  <c r="CB40" i="26" s="1"/>
  <c r="BJ42" i="26"/>
  <c r="BM99" i="26"/>
  <c r="CK99" i="26" s="1"/>
  <c r="BA100" i="26"/>
  <c r="BG102" i="26"/>
  <c r="BA104" i="26"/>
  <c r="BF9" i="26"/>
  <c r="AU9" i="26"/>
  <c r="BA9" i="26"/>
  <c r="BG9" i="26"/>
  <c r="BM9" i="26"/>
  <c r="BK44" i="26"/>
  <c r="AX46" i="26"/>
  <c r="BD46" i="26"/>
  <c r="BJ46" i="26"/>
  <c r="AX48" i="26"/>
  <c r="BJ48" i="26"/>
  <c r="AX50" i="26"/>
  <c r="BJ50" i="26"/>
  <c r="AX52" i="26"/>
  <c r="BJ52" i="26"/>
  <c r="BF169" i="26"/>
  <c r="BL173" i="26"/>
  <c r="AZ177" i="26"/>
  <c r="BL177" i="26"/>
  <c r="BJ37" i="26"/>
  <c r="CH38" i="26" s="1"/>
  <c r="BJ38" i="26"/>
  <c r="AX40" i="26"/>
  <c r="BG100" i="26"/>
  <c r="BM102" i="26"/>
  <c r="BM104" i="26"/>
  <c r="AZ9" i="26"/>
  <c r="BA11" i="26"/>
  <c r="BG11" i="26"/>
  <c r="AU15" i="26"/>
  <c r="BA15" i="26"/>
  <c r="BG15" i="26"/>
  <c r="BM15" i="26"/>
  <c r="AX39" i="26"/>
  <c r="BD39" i="26"/>
  <c r="BJ39" i="26"/>
  <c r="AX41" i="26"/>
  <c r="BD41" i="26"/>
  <c r="BJ41" i="26"/>
  <c r="DJ132" i="26"/>
  <c r="DH131" i="26"/>
  <c r="AV4" i="26"/>
  <c r="BN5" i="26"/>
  <c r="BB7" i="26"/>
  <c r="BB9" i="26"/>
  <c r="BF194" i="26"/>
  <c r="CD194" i="26" s="1"/>
  <c r="AZ195" i="26"/>
  <c r="BL197" i="26"/>
  <c r="BF199" i="26"/>
  <c r="AV6" i="26"/>
  <c r="BB6" i="26"/>
  <c r="BH6" i="26"/>
  <c r="BN6" i="26"/>
  <c r="AV8" i="26"/>
  <c r="BB8" i="26"/>
  <c r="BH8" i="26"/>
  <c r="BN8" i="26"/>
  <c r="AX75" i="26"/>
  <c r="BD75" i="26"/>
  <c r="BJ75" i="26"/>
  <c r="BF82" i="26"/>
  <c r="AV109" i="26"/>
  <c r="BB109" i="26"/>
  <c r="BH109" i="26"/>
  <c r="BN109" i="26"/>
  <c r="AU164" i="26"/>
  <c r="BA164" i="26"/>
  <c r="BG164" i="26"/>
  <c r="AU166" i="26"/>
  <c r="BA166" i="26"/>
  <c r="BG166" i="26"/>
  <c r="AZ204" i="26"/>
  <c r="BF204" i="26"/>
  <c r="AZ206" i="26"/>
  <c r="BF206" i="26"/>
  <c r="AZ208" i="26"/>
  <c r="BF208" i="26"/>
  <c r="AZ37" i="26"/>
  <c r="BX37" i="26" s="1"/>
  <c r="BF37" i="26"/>
  <c r="CD37" i="26" s="1"/>
  <c r="BL37" i="26"/>
  <c r="CJ37" i="26" s="1"/>
  <c r="AZ38" i="26"/>
  <c r="BF38" i="26"/>
  <c r="BL38" i="26"/>
  <c r="AZ40" i="26"/>
  <c r="BF40" i="26"/>
  <c r="BL40" i="26"/>
  <c r="AZ42" i="26"/>
  <c r="BF42" i="26"/>
  <c r="BL42" i="26"/>
  <c r="AX67" i="26"/>
  <c r="BV67" i="26" s="1"/>
  <c r="BD67" i="26"/>
  <c r="CB67" i="26" s="1"/>
  <c r="BJ67" i="26"/>
  <c r="CH67" i="26" s="1"/>
  <c r="AX68" i="26"/>
  <c r="BD68" i="26"/>
  <c r="BJ68" i="26"/>
  <c r="AX70" i="26"/>
  <c r="BD70" i="26"/>
  <c r="BJ70" i="26"/>
  <c r="BO166" i="26"/>
  <c r="BH4" i="26"/>
  <c r="BH5" i="26"/>
  <c r="BN7" i="26"/>
  <c r="BH9" i="26"/>
  <c r="BL195" i="26"/>
  <c r="CS132" i="26"/>
  <c r="BN4" i="26"/>
  <c r="BB5" i="26"/>
  <c r="BH7" i="26"/>
  <c r="BN9" i="26"/>
  <c r="BL199" i="26"/>
  <c r="BB11" i="26"/>
  <c r="BN11" i="26"/>
  <c r="BB13" i="26"/>
  <c r="BH13" i="26"/>
  <c r="BH15" i="26"/>
  <c r="BN15" i="26"/>
  <c r="BN17" i="26"/>
  <c r="BH40" i="26"/>
  <c r="BF67" i="26"/>
  <c r="CD67" i="26" s="1"/>
  <c r="BF68" i="26"/>
  <c r="BF70" i="26"/>
  <c r="AX99" i="26"/>
  <c r="BV99" i="26" s="1"/>
  <c r="BD99" i="26"/>
  <c r="BJ99" i="26"/>
  <c r="AX100" i="26"/>
  <c r="BD100" i="26"/>
  <c r="BJ100" i="26"/>
  <c r="BA173" i="26"/>
  <c r="AU175" i="26"/>
  <c r="BA175" i="26"/>
  <c r="BM175" i="26"/>
  <c r="BB4" i="26"/>
  <c r="BZ4" i="26" s="1"/>
  <c r="AV5" i="26"/>
  <c r="AV7" i="26"/>
  <c r="AV9" i="26"/>
  <c r="AZ194" i="26"/>
  <c r="BL194" i="26"/>
  <c r="BF195" i="26"/>
  <c r="AZ197" i="26"/>
  <c r="BF197" i="26"/>
  <c r="AZ199" i="26"/>
  <c r="AX4" i="26"/>
  <c r="BD4" i="26"/>
  <c r="BJ4" i="26"/>
  <c r="CH4" i="26" s="1"/>
  <c r="AX5" i="26"/>
  <c r="BD5" i="26"/>
  <c r="BJ5" i="26"/>
  <c r="AX7" i="26"/>
  <c r="BD7" i="26"/>
  <c r="BJ7" i="26"/>
  <c r="AX9" i="26"/>
  <c r="BD9" i="26"/>
  <c r="BJ9" i="26"/>
  <c r="AV101" i="26"/>
  <c r="BB101" i="26"/>
  <c r="BH101" i="26"/>
  <c r="BN101" i="26"/>
  <c r="BB103" i="26"/>
  <c r="BH103" i="26"/>
  <c r="BD110" i="26"/>
  <c r="BJ110" i="26"/>
  <c r="AZ114" i="26"/>
  <c r="BI167" i="26"/>
  <c r="BH177" i="26"/>
  <c r="BN177" i="26"/>
  <c r="AX10" i="26"/>
  <c r="BD10" i="26"/>
  <c r="BJ10" i="26"/>
  <c r="AX14" i="26"/>
  <c r="BD14" i="26"/>
  <c r="BJ14" i="26"/>
  <c r="AX16" i="26"/>
  <c r="BD16" i="26"/>
  <c r="BJ16" i="26"/>
  <c r="AZ43" i="26"/>
  <c r="BF43" i="26"/>
  <c r="BL43" i="26"/>
  <c r="AW73" i="26"/>
  <c r="BC73" i="26"/>
  <c r="BI73" i="26"/>
  <c r="BO73" i="26"/>
  <c r="AW75" i="26"/>
  <c r="BC75" i="26"/>
  <c r="BI75" i="26"/>
  <c r="BO75" i="26"/>
  <c r="AU105" i="26"/>
  <c r="BA105" i="26"/>
  <c r="BG105" i="26"/>
  <c r="BM105" i="26"/>
  <c r="AU107" i="26"/>
  <c r="BA107" i="26"/>
  <c r="BG107" i="26"/>
  <c r="BM107" i="26"/>
  <c r="AU109" i="26"/>
  <c r="BA109" i="26"/>
  <c r="BM109" i="26"/>
  <c r="AW110" i="26"/>
  <c r="BI110" i="26"/>
  <c r="BO110" i="26"/>
  <c r="BA169" i="26"/>
  <c r="BM169" i="26"/>
  <c r="AU171" i="26"/>
  <c r="BA171" i="26"/>
  <c r="BM171" i="26"/>
  <c r="AU173" i="26"/>
  <c r="BG173" i="26"/>
  <c r="BM173" i="26"/>
  <c r="AW196" i="26"/>
  <c r="BC196" i="26"/>
  <c r="BI196" i="26"/>
  <c r="BO196" i="26"/>
  <c r="AW198" i="26"/>
  <c r="BC198" i="26"/>
  <c r="BO198" i="26"/>
  <c r="AV200" i="26"/>
  <c r="BB200" i="26"/>
  <c r="BH200" i="26"/>
  <c r="BN200" i="26"/>
  <c r="BC13" i="26"/>
  <c r="BI72" i="26"/>
  <c r="BF106" i="26"/>
  <c r="AV194" i="26"/>
  <c r="AV195" i="26"/>
  <c r="BN195" i="26"/>
  <c r="AV197" i="26"/>
  <c r="BH197" i="26"/>
  <c r="BO72" i="26"/>
  <c r="AX11" i="26"/>
  <c r="BD11" i="26"/>
  <c r="BJ11" i="26"/>
  <c r="AX13" i="26"/>
  <c r="BJ13" i="26"/>
  <c r="BC17" i="26"/>
  <c r="BI43" i="26"/>
  <c r="AZ44" i="26"/>
  <c r="BL44" i="26"/>
  <c r="BL73" i="26"/>
  <c r="AW74" i="26"/>
  <c r="BC74" i="26"/>
  <c r="BI74" i="26"/>
  <c r="BO74" i="26"/>
  <c r="AU106" i="26"/>
  <c r="BA106" i="26"/>
  <c r="BG106" i="26"/>
  <c r="BM106" i="26"/>
  <c r="AU108" i="26"/>
  <c r="BA108" i="26"/>
  <c r="BG108" i="26"/>
  <c r="BM108" i="26"/>
  <c r="AY162" i="26"/>
  <c r="BW162" i="26" s="1"/>
  <c r="BE162" i="26"/>
  <c r="BK162" i="26"/>
  <c r="AY163" i="26"/>
  <c r="BE163" i="26"/>
  <c r="BK163" i="26"/>
  <c r="AY165" i="26"/>
  <c r="BE165" i="26"/>
  <c r="BK165" i="26"/>
  <c r="AX173" i="26"/>
  <c r="BD173" i="26"/>
  <c r="BJ173" i="26"/>
  <c r="AW195" i="26"/>
  <c r="BC195" i="26"/>
  <c r="BI195" i="26"/>
  <c r="BO195" i="26"/>
  <c r="AW197" i="26"/>
  <c r="BC197" i="26"/>
  <c r="BI197" i="26"/>
  <c r="BO197" i="26"/>
  <c r="AV203" i="26"/>
  <c r="BB203" i="26"/>
  <c r="BH203" i="26"/>
  <c r="BN203" i="26"/>
  <c r="AW72" i="26"/>
  <c r="AZ39" i="26"/>
  <c r="BF39" i="26"/>
  <c r="BL39" i="26"/>
  <c r="AZ41" i="26"/>
  <c r="BF41" i="26"/>
  <c r="BL41" i="26"/>
  <c r="AZ46" i="26"/>
  <c r="BF46" i="26"/>
  <c r="BL46" i="26"/>
  <c r="AZ48" i="26"/>
  <c r="BF48" i="26"/>
  <c r="BL48" i="26"/>
  <c r="AZ50" i="26"/>
  <c r="BF50" i="26"/>
  <c r="BL50" i="26"/>
  <c r="AW69" i="26"/>
  <c r="BC69" i="26"/>
  <c r="BI69" i="26"/>
  <c r="BO69" i="26"/>
  <c r="AW71" i="26"/>
  <c r="BC71" i="26"/>
  <c r="BI71" i="26"/>
  <c r="BO71" i="26"/>
  <c r="AX74" i="26"/>
  <c r="AW76" i="26"/>
  <c r="BC76" i="26"/>
  <c r="BI76" i="26"/>
  <c r="BO76" i="26"/>
  <c r="AW78" i="26"/>
  <c r="BC78" i="26"/>
  <c r="BI78" i="26"/>
  <c r="BO78" i="26"/>
  <c r="AW80" i="26"/>
  <c r="BC80" i="26"/>
  <c r="BI80" i="26"/>
  <c r="BO80" i="26"/>
  <c r="AW82" i="26"/>
  <c r="BC82" i="26"/>
  <c r="BI82" i="26"/>
  <c r="BO82" i="26"/>
  <c r="BF101" i="26"/>
  <c r="BL101" i="26"/>
  <c r="BF103" i="26"/>
  <c r="BL103" i="26"/>
  <c r="AU110" i="26"/>
  <c r="BA110" i="26"/>
  <c r="BG110" i="26"/>
  <c r="BM110" i="26"/>
  <c r="AY169" i="26"/>
  <c r="BE169" i="26"/>
  <c r="BK169" i="26"/>
  <c r="AY171" i="26"/>
  <c r="BE171" i="26"/>
  <c r="BK171" i="26"/>
  <c r="AY173" i="26"/>
  <c r="BE173" i="26"/>
  <c r="BK173" i="26"/>
  <c r="AW201" i="26"/>
  <c r="BC201" i="26"/>
  <c r="BI201" i="26"/>
  <c r="BO201" i="26"/>
  <c r="AW203" i="26"/>
  <c r="BI203" i="26"/>
  <c r="DA132" i="26"/>
  <c r="DG132" i="26"/>
  <c r="BC72" i="26"/>
  <c r="AX6" i="26"/>
  <c r="BD6" i="26"/>
  <c r="BJ6" i="26"/>
  <c r="AX8" i="26"/>
  <c r="BD8" i="26"/>
  <c r="BJ8" i="26"/>
  <c r="BA39" i="26"/>
  <c r="AU46" i="26"/>
  <c r="BA46" i="26"/>
  <c r="BG46" i="26"/>
  <c r="BM46" i="26"/>
  <c r="AX69" i="26"/>
  <c r="BD69" i="26"/>
  <c r="BJ69" i="26"/>
  <c r="AX71" i="26"/>
  <c r="BD71" i="26"/>
  <c r="BJ71" i="26"/>
  <c r="BF72" i="26"/>
  <c r="BL72" i="26"/>
  <c r="BD76" i="26"/>
  <c r="AU101" i="26"/>
  <c r="BA101" i="26"/>
  <c r="BG101" i="26"/>
  <c r="BM101" i="26"/>
  <c r="AU103" i="26"/>
  <c r="BA103" i="26"/>
  <c r="BG103" i="26"/>
  <c r="BM103" i="26"/>
  <c r="AW106" i="26"/>
  <c r="BC106" i="26"/>
  <c r="BI106" i="26"/>
  <c r="BO106" i="26"/>
  <c r="AW108" i="26"/>
  <c r="BC108" i="26"/>
  <c r="BI108" i="26"/>
  <c r="BO108" i="26"/>
  <c r="AU112" i="26"/>
  <c r="BA112" i="26"/>
  <c r="BG112" i="26"/>
  <c r="BM112" i="26"/>
  <c r="AU114" i="26"/>
  <c r="BA114" i="26"/>
  <c r="BG114" i="26"/>
  <c r="BM114" i="26"/>
  <c r="AU162" i="26"/>
  <c r="BS162" i="26" s="1"/>
  <c r="BA162" i="26"/>
  <c r="BY162" i="26" s="1"/>
  <c r="BM162" i="26"/>
  <c r="CK162" i="26" s="1"/>
  <c r="AU163" i="26"/>
  <c r="BA163" i="26"/>
  <c r="BG163" i="26"/>
  <c r="BM163" i="26"/>
  <c r="BA167" i="26"/>
  <c r="AV196" i="26"/>
  <c r="BB196" i="26"/>
  <c r="BH196" i="26"/>
  <c r="BN196" i="26"/>
  <c r="AW205" i="26"/>
  <c r="BC205" i="26"/>
  <c r="BI205" i="26"/>
  <c r="BO205" i="26"/>
  <c r="DG131" i="26"/>
  <c r="AY7" i="27"/>
  <c r="BE7" i="27"/>
  <c r="BK7" i="27"/>
  <c r="BQ7" i="27"/>
  <c r="AY8" i="27"/>
  <c r="BE8" i="27"/>
  <c r="BK8" i="27"/>
  <c r="BQ8" i="27"/>
  <c r="AY14" i="27"/>
  <c r="BE17" i="27"/>
  <c r="BK17" i="27"/>
  <c r="BQ17" i="27"/>
  <c r="AY20" i="27"/>
  <c r="BE20" i="27"/>
  <c r="BK20" i="27"/>
  <c r="BQ20" i="27"/>
  <c r="BE4" i="27"/>
  <c r="BE5" i="27"/>
  <c r="CD5" i="27" s="1"/>
  <c r="BQ5" i="27"/>
  <c r="CP5" i="27" s="1"/>
  <c r="AY6" i="27"/>
  <c r="BX7" i="27" s="1"/>
  <c r="BE6" i="27"/>
  <c r="CD9" i="27" s="1"/>
  <c r="BK6" i="27"/>
  <c r="BQ6" i="27"/>
  <c r="AZ13" i="27"/>
  <c r="BF19" i="27"/>
  <c r="BL16" i="27"/>
  <c r="BQ18" i="27"/>
  <c r="BA20" i="27"/>
  <c r="BG19" i="27"/>
  <c r="BM19" i="27"/>
  <c r="AY9" i="27"/>
  <c r="BE9" i="27"/>
  <c r="BK9" i="27"/>
  <c r="BQ9" i="27"/>
  <c r="AY11" i="27"/>
  <c r="BE11" i="27"/>
  <c r="BK11" i="27"/>
  <c r="BQ11" i="27"/>
  <c r="AY16" i="27"/>
  <c r="BE16" i="27"/>
  <c r="BK16" i="27"/>
  <c r="BQ16" i="27"/>
  <c r="AY12" i="27"/>
  <c r="BE12" i="27"/>
  <c r="BK12" i="27"/>
  <c r="BQ12" i="27"/>
  <c r="AY19" i="27"/>
  <c r="BE19" i="27"/>
  <c r="BK19" i="27"/>
  <c r="BQ19" i="27"/>
  <c r="BG48" i="30"/>
  <c r="BR39" i="30"/>
  <c r="AX37" i="30"/>
  <c r="BD37" i="30"/>
  <c r="BJ37" i="30"/>
  <c r="BP37" i="30"/>
  <c r="AX38" i="30"/>
  <c r="BD38" i="30"/>
  <c r="BJ38" i="30"/>
  <c r="BP38" i="30"/>
  <c r="AX39" i="30"/>
  <c r="BD39" i="30"/>
  <c r="BJ39" i="30"/>
  <c r="BP39" i="30"/>
  <c r="AW40" i="30"/>
  <c r="BC40" i="30"/>
  <c r="BI40" i="30"/>
  <c r="BO40" i="30"/>
  <c r="AW42" i="30"/>
  <c r="BC42" i="30"/>
  <c r="BI42" i="30"/>
  <c r="BO42" i="30"/>
  <c r="BM48" i="30"/>
  <c r="AY40" i="30"/>
  <c r="BE47" i="30"/>
  <c r="BR38" i="30"/>
  <c r="BA39" i="30"/>
  <c r="BG39" i="30"/>
  <c r="BM39" i="30"/>
  <c r="BS39" i="30"/>
  <c r="AX45" i="30"/>
  <c r="BD45" i="30"/>
  <c r="BJ45" i="30"/>
  <c r="BP45" i="30"/>
  <c r="AX46" i="30"/>
  <c r="BD46" i="30"/>
  <c r="BJ46" i="30"/>
  <c r="BP46" i="30"/>
  <c r="AX47" i="30"/>
  <c r="BD47" i="30"/>
  <c r="BJ47" i="30"/>
  <c r="BP47" i="30"/>
  <c r="AX48" i="30"/>
  <c r="BD48" i="30"/>
  <c r="BJ48" i="30"/>
  <c r="BP48" i="30"/>
  <c r="BH47" i="30"/>
  <c r="BF38" i="30"/>
  <c r="CB33" i="30"/>
  <c r="BG42" i="30"/>
  <c r="BM42" i="30"/>
  <c r="BF39" i="30"/>
  <c r="CN33" i="30"/>
  <c r="BA44" i="30"/>
  <c r="BS44" i="30"/>
  <c r="BR45" i="30"/>
  <c r="BF46" i="30"/>
  <c r="CC33" i="30"/>
  <c r="AY34" i="30"/>
  <c r="BY34" i="30" s="1"/>
  <c r="BE34" i="30"/>
  <c r="CE34" i="30" s="1"/>
  <c r="BK34" i="30"/>
  <c r="CK36" i="30" s="1"/>
  <c r="BQ34" i="30"/>
  <c r="CQ34" i="30" s="1"/>
  <c r="CZ34" i="30"/>
  <c r="BE40" i="30"/>
  <c r="BK40" i="30"/>
  <c r="BQ40" i="30"/>
  <c r="AW41" i="30"/>
  <c r="BC41" i="30"/>
  <c r="BI41" i="30"/>
  <c r="BO41" i="30"/>
  <c r="BB42" i="30"/>
  <c r="BH42" i="30"/>
  <c r="BN42" i="30"/>
  <c r="BT42" i="30"/>
  <c r="BA45" i="30"/>
  <c r="BG45" i="30"/>
  <c r="BM45" i="30"/>
  <c r="BS45" i="30"/>
  <c r="BM46" i="30"/>
  <c r="AY47" i="30"/>
  <c r="BK47" i="30"/>
  <c r="BQ47" i="30"/>
  <c r="BB48" i="30"/>
  <c r="BH48" i="30"/>
  <c r="BN48" i="30"/>
  <c r="BT48" i="30"/>
  <c r="BA49" i="30"/>
  <c r="BG49" i="30"/>
  <c r="BS49" i="30"/>
  <c r="BI33" i="30"/>
  <c r="CO33" i="30"/>
  <c r="AW35" i="30"/>
  <c r="BC35" i="30"/>
  <c r="BI35" i="30"/>
  <c r="CI35" i="30" s="1"/>
  <c r="BO35" i="30"/>
  <c r="AW36" i="30"/>
  <c r="BC36" i="30"/>
  <c r="BI36" i="30"/>
  <c r="BO36" i="30"/>
  <c r="AW37" i="30"/>
  <c r="BC37" i="30"/>
  <c r="BI37" i="30"/>
  <c r="BO37" i="30"/>
  <c r="AW38" i="30"/>
  <c r="BC38" i="30"/>
  <c r="BI38" i="30"/>
  <c r="BO38" i="30"/>
  <c r="BB39" i="30"/>
  <c r="BH39" i="30"/>
  <c r="BN39" i="30"/>
  <c r="BT39" i="30"/>
  <c r="BA40" i="30"/>
  <c r="BM40" i="30"/>
  <c r="AY41" i="30"/>
  <c r="BE41" i="30"/>
  <c r="BK41" i="30"/>
  <c r="BQ41" i="30"/>
  <c r="AW43" i="30"/>
  <c r="BC43" i="30"/>
  <c r="BI43" i="30"/>
  <c r="BO43" i="30"/>
  <c r="AW45" i="30"/>
  <c r="BC45" i="30"/>
  <c r="BI45" i="30"/>
  <c r="BO45" i="30"/>
  <c r="AW46" i="30"/>
  <c r="BC46" i="30"/>
  <c r="BI46" i="30"/>
  <c r="BO46" i="30"/>
  <c r="BA47" i="30"/>
  <c r="BG47" i="30"/>
  <c r="BM47" i="30"/>
  <c r="BS47" i="30"/>
  <c r="AW49" i="30"/>
  <c r="BC49" i="30"/>
  <c r="BI49" i="30"/>
  <c r="BO49" i="30"/>
  <c r="AZ48" i="30"/>
  <c r="BR42" i="30"/>
  <c r="BB40" i="30"/>
  <c r="BH40" i="30"/>
  <c r="BN40" i="30"/>
  <c r="BT40" i="30"/>
  <c r="AY42" i="30"/>
  <c r="BE42" i="30"/>
  <c r="BK42" i="30"/>
  <c r="BQ42" i="30"/>
  <c r="BB47" i="30"/>
  <c r="BN47" i="30"/>
  <c r="BT47" i="30"/>
  <c r="AY48" i="30"/>
  <c r="BE48" i="30"/>
  <c r="BK48" i="30"/>
  <c r="BQ48" i="30"/>
  <c r="BA41" i="30"/>
  <c r="DF34" i="30"/>
  <c r="AY35" i="30"/>
  <c r="BE35" i="30"/>
  <c r="BK35" i="30"/>
  <c r="BQ35" i="30"/>
  <c r="AY36" i="30"/>
  <c r="BE36" i="30"/>
  <c r="BK36" i="30"/>
  <c r="BQ36" i="30"/>
  <c r="AY37" i="30"/>
  <c r="BE37" i="30"/>
  <c r="BK37" i="30"/>
  <c r="BQ37" i="30"/>
  <c r="AY38" i="30"/>
  <c r="BE38" i="30"/>
  <c r="BK38" i="30"/>
  <c r="BQ38" i="30"/>
  <c r="BE43" i="30"/>
  <c r="BK43" i="30"/>
  <c r="AY45" i="30"/>
  <c r="BE45" i="30"/>
  <c r="BK45" i="30"/>
  <c r="BQ45" i="30"/>
  <c r="BE46" i="30"/>
  <c r="BK46" i="30"/>
  <c r="AY49" i="30"/>
  <c r="BE49" i="30"/>
  <c r="BK49" i="30"/>
  <c r="AY39" i="30"/>
  <c r="BE39" i="30"/>
  <c r="BK39" i="30"/>
  <c r="BQ39" i="30"/>
  <c r="BF49" i="30"/>
  <c r="AZ34" i="30"/>
  <c r="BZ34" i="30" s="1"/>
  <c r="BF35" i="30"/>
  <c r="BF36" i="30"/>
  <c r="BF37" i="30"/>
  <c r="BR37" i="30"/>
  <c r="BF42" i="30"/>
  <c r="BH33" i="30"/>
  <c r="BX33" i="30"/>
  <c r="CJ33" i="30"/>
  <c r="DB34" i="30"/>
  <c r="AZ39" i="30"/>
  <c r="BL39" i="30"/>
  <c r="BG40" i="30"/>
  <c r="BS40" i="30"/>
  <c r="BS41" i="30"/>
  <c r="BA46" i="30"/>
  <c r="BG46" i="30"/>
  <c r="BS46" i="30"/>
  <c r="BR34" i="30"/>
  <c r="CR34" i="30" s="1"/>
  <c r="AZ35" i="30"/>
  <c r="AZ36" i="30"/>
  <c r="BR36" i="30"/>
  <c r="AZ38" i="30"/>
  <c r="BR41" i="30"/>
  <c r="AW33" i="30"/>
  <c r="CD33" i="30"/>
  <c r="CP33" i="30"/>
  <c r="BA34" i="30"/>
  <c r="BG34" i="30"/>
  <c r="CG34" i="30" s="1"/>
  <c r="BM34" i="30"/>
  <c r="CM34" i="30" s="1"/>
  <c r="BS34" i="30"/>
  <c r="CS34" i="30" s="1"/>
  <c r="BA35" i="30"/>
  <c r="BG35" i="30"/>
  <c r="BM35" i="30"/>
  <c r="BS35" i="30"/>
  <c r="BA36" i="30"/>
  <c r="BG36" i="30"/>
  <c r="BM36" i="30"/>
  <c r="BS36" i="30"/>
  <c r="BA37" i="30"/>
  <c r="BG37" i="30"/>
  <c r="BM37" i="30"/>
  <c r="BS37" i="30"/>
  <c r="BA38" i="30"/>
  <c r="BG38" i="30"/>
  <c r="BM38" i="30"/>
  <c r="BS38" i="30"/>
  <c r="BG41" i="30"/>
  <c r="BM41" i="30"/>
  <c r="BN49" i="30"/>
  <c r="BF34" i="30"/>
  <c r="BR35" i="30"/>
  <c r="CR36" i="30" s="1"/>
  <c r="AZ37" i="30"/>
  <c r="BL38" i="30"/>
  <c r="BF43" i="30"/>
  <c r="BL44" i="30"/>
  <c r="BA48" i="30"/>
  <c r="BS48" i="30"/>
  <c r="BL34" i="30"/>
  <c r="CL39" i="30" s="1"/>
  <c r="BL35" i="30"/>
  <c r="BL36" i="30"/>
  <c r="BL37" i="30"/>
  <c r="BL41" i="30"/>
  <c r="AZ40" i="30"/>
  <c r="BF40" i="30"/>
  <c r="BL40" i="30"/>
  <c r="BR40" i="30"/>
  <c r="BA42" i="30"/>
  <c r="BS42" i="30"/>
  <c r="BA43" i="30"/>
  <c r="BG43" i="30"/>
  <c r="BM43" i="30"/>
  <c r="BS43" i="30"/>
  <c r="BG44" i="30"/>
  <c r="BM44" i="30"/>
  <c r="CP5"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Z11" i="29" s="1"/>
  <c r="BF7" i="29"/>
  <c r="BR7" i="29"/>
  <c r="BA10" i="29"/>
  <c r="BG10" i="29"/>
  <c r="BM10" i="29"/>
  <c r="BS10" i="29"/>
  <c r="BF11" i="29"/>
  <c r="BL12" i="29"/>
  <c r="BA16" i="29"/>
  <c r="BG16" i="29"/>
  <c r="BM16" i="29"/>
  <c r="BS16" i="29"/>
  <c r="BA20" i="29"/>
  <c r="BG20" i="29"/>
  <c r="BM20" i="29"/>
  <c r="BS20" i="29"/>
  <c r="BL17" i="29"/>
  <c r="CR4" i="29"/>
  <c r="BA5" i="29"/>
  <c r="BG5" i="29"/>
  <c r="BM5" i="29"/>
  <c r="BS5" i="29"/>
  <c r="AZ6" i="29"/>
  <c r="BF6" i="29"/>
  <c r="CF15" i="29" s="1"/>
  <c r="BL6" i="29"/>
  <c r="BA7" i="29"/>
  <c r="CA13" i="29" s="1"/>
  <c r="BG7" i="29"/>
  <c r="CG20" i="29" s="1"/>
  <c r="BM7" i="29"/>
  <c r="BA11" i="29"/>
  <c r="BG11" i="29"/>
  <c r="BM11" i="29"/>
  <c r="BS11" i="29"/>
  <c r="BA12" i="29"/>
  <c r="BG12" i="29"/>
  <c r="BM12" i="29"/>
  <c r="BS12" i="29"/>
  <c r="AZ13" i="29"/>
  <c r="BF13" i="29"/>
  <c r="BL13" i="29"/>
  <c r="BR13" i="29"/>
  <c r="AZ19" i="29"/>
  <c r="BF19" i="29"/>
  <c r="BL19" i="29"/>
  <c r="BR19" i="29"/>
  <c r="BD19" i="29"/>
  <c r="AY201" i="26"/>
  <c r="AZ201" i="26"/>
  <c r="BF201" i="26"/>
  <c r="BL201" i="26"/>
  <c r="AZ203" i="26"/>
  <c r="BF203" i="26"/>
  <c r="BL203" i="26"/>
  <c r="AY205" i="26"/>
  <c r="BE205" i="26"/>
  <c r="BK205" i="26"/>
  <c r="AY207" i="26"/>
  <c r="BE207" i="26"/>
  <c r="BK207" i="26"/>
  <c r="BK201" i="26"/>
  <c r="BE203" i="26"/>
  <c r="AY196" i="26"/>
  <c r="BE196" i="26"/>
  <c r="BK196" i="26"/>
  <c r="AY198" i="26"/>
  <c r="BE198" i="26"/>
  <c r="BK198" i="26"/>
  <c r="AZ205" i="26"/>
  <c r="BF205" i="26"/>
  <c r="BL205" i="26"/>
  <c r="AZ207" i="26"/>
  <c r="BF207" i="26"/>
  <c r="BL207" i="26"/>
  <c r="AY209" i="26"/>
  <c r="BE209" i="26"/>
  <c r="BK209" i="26"/>
  <c r="BK203" i="26"/>
  <c r="AZ196" i="26"/>
  <c r="BF196" i="26"/>
  <c r="BL196" i="26"/>
  <c r="AZ198" i="26"/>
  <c r="BF198" i="26"/>
  <c r="BL198" i="26"/>
  <c r="AY200" i="26"/>
  <c r="BE200" i="26"/>
  <c r="BK200" i="26"/>
  <c r="AY202" i="26"/>
  <c r="BE202" i="26"/>
  <c r="BK202" i="26"/>
  <c r="AZ209" i="26"/>
  <c r="BF209" i="26"/>
  <c r="BL209" i="26"/>
  <c r="BE201" i="26"/>
  <c r="AY203" i="26"/>
  <c r="AY194" i="26"/>
  <c r="BW195" i="26" s="1"/>
  <c r="BE194" i="26"/>
  <c r="CC194" i="26" s="1"/>
  <c r="BK194" i="26"/>
  <c r="CI194" i="26" s="1"/>
  <c r="AZ200" i="26"/>
  <c r="BF200" i="26"/>
  <c r="BL200" i="26"/>
  <c r="AZ202" i="26"/>
  <c r="BF202" i="26"/>
  <c r="BL202" i="26"/>
  <c r="AY204" i="26"/>
  <c r="BE204" i="26"/>
  <c r="BK204" i="26"/>
  <c r="AY206" i="26"/>
  <c r="BE206" i="26"/>
  <c r="BK206" i="26"/>
  <c r="AY208" i="26"/>
  <c r="BE208" i="26"/>
  <c r="BK208" i="26"/>
  <c r="CE5" i="27"/>
  <c r="CK6" i="27"/>
  <c r="BF11" i="27"/>
  <c r="BC4" i="27"/>
  <c r="CA4" i="27"/>
  <c r="AZ7" i="27"/>
  <c r="BF7" i="27"/>
  <c r="CE7" i="27" s="1"/>
  <c r="BL7" i="27"/>
  <c r="AZ10" i="27"/>
  <c r="BF10" i="27"/>
  <c r="BL10" i="27"/>
  <c r="BA16" i="27"/>
  <c r="BE18" i="27"/>
  <c r="BK14" i="27"/>
  <c r="BI4" i="27"/>
  <c r="BL11" i="27"/>
  <c r="AW4" i="27"/>
  <c r="BK4" i="27"/>
  <c r="BA11" i="27"/>
  <c r="BZ11" i="27" s="1"/>
  <c r="BG11" i="27"/>
  <c r="BF16" i="27"/>
  <c r="BL15" i="27"/>
  <c r="BF6" i="27"/>
  <c r="CE6" i="27" s="1"/>
  <c r="AY4" i="27"/>
  <c r="BO4" i="27"/>
  <c r="AZ11" i="27"/>
  <c r="BF13" i="27"/>
  <c r="BA13" i="27"/>
  <c r="BG13" i="27"/>
  <c r="BM13" i="27"/>
  <c r="BL14" i="27"/>
  <c r="AY17" i="26"/>
  <c r="BE17" i="26"/>
  <c r="BK17" i="26"/>
  <c r="AZ52" i="26"/>
  <c r="BF52" i="26"/>
  <c r="BL52" i="26"/>
  <c r="BN176" i="26"/>
  <c r="BF14" i="26"/>
  <c r="BC15" i="26"/>
  <c r="BO15" i="26"/>
  <c r="BY36" i="26"/>
  <c r="BA177" i="26"/>
  <c r="CW132" i="26"/>
  <c r="BB19" i="26"/>
  <c r="BH19" i="26"/>
  <c r="DI132" i="26"/>
  <c r="AU40" i="26"/>
  <c r="BA47" i="26"/>
  <c r="BG47" i="26"/>
  <c r="AX167" i="26"/>
  <c r="BJ167" i="26"/>
  <c r="AX168" i="26"/>
  <c r="BJ168" i="26"/>
  <c r="BJ175" i="26"/>
  <c r="AX164" i="26"/>
  <c r="BD164" i="26"/>
  <c r="BJ164" i="26"/>
  <c r="AY167" i="26"/>
  <c r="BE167" i="26"/>
  <c r="BK167" i="26"/>
  <c r="AY168" i="26"/>
  <c r="BE168" i="26"/>
  <c r="BK168" i="26"/>
  <c r="AX170" i="26"/>
  <c r="BD170" i="26"/>
  <c r="BJ170" i="26"/>
  <c r="AX172" i="26"/>
  <c r="BD172" i="26"/>
  <c r="BJ172" i="26"/>
  <c r="AV174" i="26"/>
  <c r="BB174" i="26"/>
  <c r="BH174" i="26"/>
  <c r="BN174" i="26"/>
  <c r="AY175" i="26"/>
  <c r="BE175" i="26"/>
  <c r="BK175" i="26"/>
  <c r="BD167" i="26"/>
  <c r="BD168" i="26"/>
  <c r="AX175" i="26"/>
  <c r="BD175" i="26"/>
  <c r="AV162" i="26"/>
  <c r="BT162" i="26" s="1"/>
  <c r="BB162" i="26"/>
  <c r="BZ162" i="26" s="1"/>
  <c r="BH162" i="26"/>
  <c r="CF175" i="26" s="1"/>
  <c r="BN162" i="26"/>
  <c r="CL162" i="26" s="1"/>
  <c r="AV163" i="26"/>
  <c r="BB163" i="26"/>
  <c r="BH163" i="26"/>
  <c r="BN163" i="26"/>
  <c r="AY164" i="26"/>
  <c r="BE164" i="26"/>
  <c r="BK164" i="26"/>
  <c r="AV165" i="26"/>
  <c r="BB165" i="26"/>
  <c r="BN165" i="26"/>
  <c r="AX166" i="26"/>
  <c r="BD166" i="26"/>
  <c r="BJ166" i="26"/>
  <c r="AV169" i="26"/>
  <c r="BB169" i="26"/>
  <c r="BH169" i="26"/>
  <c r="BN169" i="26"/>
  <c r="AY170" i="26"/>
  <c r="BE170" i="26"/>
  <c r="BK170" i="26"/>
  <c r="AV171" i="26"/>
  <c r="BB171" i="26"/>
  <c r="BH171" i="26"/>
  <c r="BN171" i="26"/>
  <c r="AY172" i="26"/>
  <c r="BE172" i="26"/>
  <c r="BK172" i="26"/>
  <c r="AV176" i="26"/>
  <c r="BB176" i="26"/>
  <c r="BH176" i="26"/>
  <c r="AX177" i="26"/>
  <c r="BD177" i="26"/>
  <c r="BJ177" i="26"/>
  <c r="AY166" i="26"/>
  <c r="BE166" i="26"/>
  <c r="BK166" i="26"/>
  <c r="AX174" i="26"/>
  <c r="BD174" i="26"/>
  <c r="BJ174" i="26"/>
  <c r="AY177" i="26"/>
  <c r="BE177" i="26"/>
  <c r="BK177" i="26"/>
  <c r="AX162" i="26"/>
  <c r="BD162" i="26"/>
  <c r="BJ162" i="26"/>
  <c r="CH162" i="26" s="1"/>
  <c r="AX163" i="26"/>
  <c r="BD163" i="26"/>
  <c r="BJ163" i="26"/>
  <c r="AX165" i="26"/>
  <c r="BD165" i="26"/>
  <c r="BJ165" i="26"/>
  <c r="BB167" i="26"/>
  <c r="BH167" i="26"/>
  <c r="BN167" i="26"/>
  <c r="AV168" i="26"/>
  <c r="BB168" i="26"/>
  <c r="BH168" i="26"/>
  <c r="BN168" i="26"/>
  <c r="AX169" i="26"/>
  <c r="BD169" i="26"/>
  <c r="BJ169" i="26"/>
  <c r="AX171" i="26"/>
  <c r="BD171" i="26"/>
  <c r="BJ171" i="26"/>
  <c r="AY174" i="26"/>
  <c r="BE174" i="26"/>
  <c r="BK174" i="26"/>
  <c r="AV175" i="26"/>
  <c r="BB175" i="26"/>
  <c r="BH175" i="26"/>
  <c r="BN175" i="26"/>
  <c r="AX176" i="26"/>
  <c r="BD176" i="26"/>
  <c r="BJ176" i="26"/>
  <c r="BI162" i="26"/>
  <c r="CG162" i="26" s="1"/>
  <c r="BO164" i="26"/>
  <c r="DA131" i="26"/>
  <c r="CW131" i="26"/>
  <c r="CW130" i="26"/>
  <c r="DI131" i="26"/>
  <c r="DC132"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A68" i="26"/>
  <c r="BY68" i="26" s="1"/>
  <c r="BG68" i="26"/>
  <c r="BM68" i="26"/>
  <c r="CK68" i="26" s="1"/>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CF71" i="26" s="1"/>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AU69" i="26"/>
  <c r="BA69" i="26"/>
  <c r="BG69" i="26"/>
  <c r="BM69" i="26"/>
  <c r="AU70" i="26"/>
  <c r="BA70" i="26"/>
  <c r="BG70" i="26"/>
  <c r="BM70" i="26"/>
  <c r="AX72" i="26"/>
  <c r="BD72" i="26"/>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DN41" i="31"/>
  <c r="BA45" i="31"/>
  <c r="BG45" i="31"/>
  <c r="BM45" i="31"/>
  <c r="CM45" i="31" s="1"/>
  <c r="BS45" i="31"/>
  <c r="CS45" i="31" s="1"/>
  <c r="BA46" i="31"/>
  <c r="BG46" i="31"/>
  <c r="BM46" i="31"/>
  <c r="BS46" i="31"/>
  <c r="BF46" i="31"/>
  <c r="BR46" i="31"/>
  <c r="BG47" i="31"/>
  <c r="BM47" i="31"/>
  <c r="BS47" i="31"/>
  <c r="BA48" i="31"/>
  <c r="BG48" i="31"/>
  <c r="BM48" i="31"/>
  <c r="BS48" i="3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AX45" i="31"/>
  <c r="BD45" i="31"/>
  <c r="BJ45" i="31"/>
  <c r="CJ46" i="31" s="1"/>
  <c r="BP45" i="31"/>
  <c r="CP45" i="31" s="1"/>
  <c r="BL49" i="31"/>
  <c r="BS50" i="31"/>
  <c r="AW53" i="31"/>
  <c r="BC53" i="31"/>
  <c r="BI53" i="31"/>
  <c r="BO53" i="31"/>
  <c r="CO56" i="31" s="1"/>
  <c r="BG54" i="31"/>
  <c r="BM54" i="31"/>
  <c r="AX56" i="31"/>
  <c r="BD56" i="31"/>
  <c r="BJ56" i="31"/>
  <c r="BF50" i="31"/>
  <c r="BF52" i="31"/>
  <c r="BF54" i="31"/>
  <c r="CK40" i="31"/>
  <c r="AZ42" i="31"/>
  <c r="BF42" i="31"/>
  <c r="BL42" i="31"/>
  <c r="CL43" i="31" s="1"/>
  <c r="BR42" i="31"/>
  <c r="BF49" i="31"/>
  <c r="BD51" i="31"/>
  <c r="AX53" i="31"/>
  <c r="BD53" i="31"/>
  <c r="BJ53" i="31"/>
  <c r="BG56" i="31"/>
  <c r="BL50" i="31"/>
  <c r="BL54" i="31"/>
  <c r="BG40" i="31"/>
  <c r="DM41" i="31"/>
  <c r="CP44" i="31"/>
  <c r="BF45" i="31"/>
  <c r="BL45" i="31"/>
  <c r="BR45" i="31"/>
  <c r="AZ46" i="31"/>
  <c r="AZ47" i="31"/>
  <c r="BF47" i="31"/>
  <c r="BL47" i="31"/>
  <c r="BR47" i="31"/>
  <c r="AZ48" i="31"/>
  <c r="BF48" i="31"/>
  <c r="BL48" i="31"/>
  <c r="BR48" i="31"/>
  <c r="AZ51" i="31"/>
  <c r="BF51" i="31"/>
  <c r="BL51" i="31"/>
  <c r="AZ56" i="31"/>
  <c r="BF56" i="31"/>
  <c r="BL56" i="31"/>
  <c r="BR56" i="31"/>
  <c r="CO6" i="31"/>
  <c r="CT9" i="31"/>
  <c r="DU6" i="31" s="1"/>
  <c r="CI4" i="31"/>
  <c r="BJ5" i="31"/>
  <c r="CJ5" i="31" s="1"/>
  <c r="BP6" i="31"/>
  <c r="BP10" i="31"/>
  <c r="AX4" i="31"/>
  <c r="BO4" i="31"/>
  <c r="CC4" i="31"/>
  <c r="BQ5" i="31"/>
  <c r="DE5" i="31"/>
  <c r="BJ6" i="31"/>
  <c r="AX8" i="31"/>
  <c r="BJ8" i="31"/>
  <c r="BP8" i="31"/>
  <c r="BJ9" i="31"/>
  <c r="BD12" i="31"/>
  <c r="BP12" i="31"/>
  <c r="AX14" i="31"/>
  <c r="BJ14" i="31"/>
  <c r="BP14" i="31"/>
  <c r="AY15" i="31"/>
  <c r="BE15" i="31"/>
  <c r="BK15" i="31"/>
  <c r="BQ15" i="31"/>
  <c r="AX17" i="31"/>
  <c r="AX20" i="31"/>
  <c r="BD10" i="31"/>
  <c r="BP13" i="31"/>
  <c r="BD14" i="31"/>
  <c r="AX18" i="31"/>
  <c r="AX19" i="31"/>
  <c r="BW4" i="31"/>
  <c r="CJ4" i="31"/>
  <c r="AX5" i="31"/>
  <c r="CH5" i="31"/>
  <c r="AX6" i="31"/>
  <c r="AW7" i="31"/>
  <c r="BC7" i="31"/>
  <c r="BI7" i="31"/>
  <c r="BO7" i="31"/>
  <c r="AX9" i="31"/>
  <c r="AY10" i="31"/>
  <c r="BK10" i="31"/>
  <c r="AW11" i="31"/>
  <c r="AW12" i="31"/>
  <c r="AX13" i="31"/>
  <c r="BJ13" i="31"/>
  <c r="AX16" i="31"/>
  <c r="BD18" i="31"/>
  <c r="BP18" i="31"/>
  <c r="BD19" i="31"/>
  <c r="BJ19" i="31"/>
  <c r="BP19" i="31"/>
  <c r="CH10" i="31"/>
  <c r="AX10" i="31"/>
  <c r="BJ17" i="31"/>
  <c r="BJ18" i="31"/>
  <c r="BE5" i="31"/>
  <c r="CE5" i="31" s="1"/>
  <c r="BK5" i="31"/>
  <c r="DQ5" i="31"/>
  <c r="AY6" i="31"/>
  <c r="BY6" i="31" s="1"/>
  <c r="BE6" i="31"/>
  <c r="CE10" i="31" s="1"/>
  <c r="BK6" i="31"/>
  <c r="BQ6" i="31"/>
  <c r="AX7" i="31"/>
  <c r="BJ7" i="31"/>
  <c r="CJ7" i="31" s="1"/>
  <c r="BP7" i="31"/>
  <c r="AY9" i="31"/>
  <c r="BD9" i="31"/>
  <c r="CD13" i="31" s="1"/>
  <c r="BD11" i="31"/>
  <c r="BJ11" i="31"/>
  <c r="BP11" i="31"/>
  <c r="AX12" i="31"/>
  <c r="AY13" i="31"/>
  <c r="BE13" i="31"/>
  <c r="BK13" i="31"/>
  <c r="BQ13" i="31"/>
  <c r="AW15" i="31"/>
  <c r="BJ15" i="31"/>
  <c r="AY16" i="31"/>
  <c r="BE16" i="31"/>
  <c r="BK16" i="31"/>
  <c r="BQ16" i="31"/>
  <c r="AY19" i="31"/>
  <c r="BK19" i="31"/>
  <c r="BQ19" i="31"/>
  <c r="CN8" i="31"/>
  <c r="BM4" i="31"/>
  <c r="CA4" i="31"/>
  <c r="CL12" i="31"/>
  <c r="AY7" i="31"/>
  <c r="BE7" i="31"/>
  <c r="BQ7" i="31"/>
  <c r="AW8" i="31"/>
  <c r="BC8" i="31"/>
  <c r="BI8" i="31"/>
  <c r="BO8" i="3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CD4" i="26" s="1"/>
  <c r="BL4" i="26"/>
  <c r="AZ5" i="26"/>
  <c r="BF5" i="26"/>
  <c r="BL5" i="26"/>
  <c r="AZ8" i="26"/>
  <c r="BF8" i="26"/>
  <c r="BL8" i="26"/>
  <c r="AY16" i="26"/>
  <c r="BK16" i="26"/>
  <c r="BA17" i="26"/>
  <c r="BG17" i="26"/>
  <c r="BM17" i="26"/>
  <c r="AY19" i="26"/>
  <c r="BE19" i="26"/>
  <c r="BK19" i="26"/>
  <c r="AZ17" i="26"/>
  <c r="AU4" i="26"/>
  <c r="BA4" i="26"/>
  <c r="BY4" i="26" s="1"/>
  <c r="BG4" i="26"/>
  <c r="CE4" i="26" s="1"/>
  <c r="BM4" i="26"/>
  <c r="CK4" i="26" s="1"/>
  <c r="AU5" i="26"/>
  <c r="BA5" i="26"/>
  <c r="BG5" i="26"/>
  <c r="BM5" i="26"/>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CA5" i="26" s="1"/>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71" i="26"/>
  <c r="BC171" i="26"/>
  <c r="BI171" i="26"/>
  <c r="BO171" i="26"/>
  <c r="BO174"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66" i="26"/>
  <c r="AW164" i="26"/>
  <c r="AW193" i="26"/>
  <c r="BU193"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70" i="26"/>
  <c r="BN202" i="26"/>
  <c r="BN204" i="26"/>
  <c r="AW19" i="26"/>
  <c r="BI19" i="26"/>
  <c r="BG36" i="26"/>
  <c r="AY37" i="26"/>
  <c r="BW37" i="26" s="1"/>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204" i="26"/>
  <c r="BH204" i="26"/>
  <c r="AV205" i="26"/>
  <c r="BB205" i="26"/>
  <c r="BH205" i="26"/>
  <c r="BN205" i="26"/>
  <c r="AY42" i="26"/>
  <c r="BK42" i="26"/>
  <c r="AY46" i="26"/>
  <c r="BE50" i="26"/>
  <c r="BS66" i="26"/>
  <c r="AZ70" i="26"/>
  <c r="BL70" i="26"/>
  <c r="AZ76" i="26"/>
  <c r="BF76" i="26"/>
  <c r="BL76" i="26"/>
  <c r="CM98" i="26"/>
  <c r="AV114" i="26"/>
  <c r="BB114" i="26"/>
  <c r="BH114" i="26"/>
  <c r="BN114" i="26"/>
  <c r="AW162" i="26"/>
  <c r="BU162" i="26" s="1"/>
  <c r="BC162" i="26"/>
  <c r="CA162" i="26" s="1"/>
  <c r="BO162" i="26"/>
  <c r="BA193" i="26"/>
  <c r="BB195" i="26"/>
  <c r="BH195" i="26"/>
  <c r="BB197" i="26"/>
  <c r="BN197" i="26"/>
  <c r="AV199" i="26"/>
  <c r="BB199" i="26"/>
  <c r="BH199" i="26"/>
  <c r="BN199" i="26"/>
  <c r="BC203" i="26"/>
  <c r="BB17" i="26"/>
  <c r="AY49" i="26"/>
  <c r="BE49" i="26"/>
  <c r="BK49" i="26"/>
  <c r="CE66" i="26"/>
  <c r="AZ69" i="26"/>
  <c r="BF69" i="26"/>
  <c r="BL69" i="26"/>
  <c r="BF73" i="26"/>
  <c r="AV103" i="26"/>
  <c r="BN103" i="26"/>
  <c r="AV108" i="26"/>
  <c r="BB108" i="26"/>
  <c r="BH108" i="26"/>
  <c r="BJ114" i="26"/>
  <c r="AX161" i="26"/>
  <c r="BC164" i="26"/>
  <c r="BI164" i="26"/>
  <c r="BC166" i="26"/>
  <c r="BI166" i="26"/>
  <c r="BC170" i="26"/>
  <c r="BI170" i="26"/>
  <c r="BO170" i="26"/>
  <c r="AV198" i="26"/>
  <c r="BB198" i="26"/>
  <c r="BH198" i="26"/>
  <c r="BN198" i="26"/>
  <c r="AV201" i="26"/>
  <c r="BB201" i="26"/>
  <c r="BH201" i="26"/>
  <c r="BN201" i="26"/>
  <c r="AV202" i="26"/>
  <c r="BB202" i="26"/>
  <c r="BH202" i="26"/>
  <c r="AV208" i="26"/>
  <c r="BB208" i="26"/>
  <c r="BH208" i="26"/>
  <c r="BN208" i="26"/>
  <c r="AV209" i="26"/>
  <c r="BB209" i="26"/>
  <c r="BH209" i="26"/>
  <c r="BN209"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61" i="26"/>
  <c r="AW163" i="26"/>
  <c r="BC163" i="26"/>
  <c r="BI163" i="26"/>
  <c r="BO163" i="26"/>
  <c r="AW165" i="26"/>
  <c r="BC165" i="26"/>
  <c r="BI165" i="26"/>
  <c r="BO165" i="26"/>
  <c r="AW167" i="26"/>
  <c r="BC167" i="26"/>
  <c r="BO167" i="26"/>
  <c r="AW169" i="26"/>
  <c r="BC169" i="26"/>
  <c r="BI169" i="26"/>
  <c r="BO169" i="26"/>
  <c r="AW173" i="26"/>
  <c r="BC173" i="26"/>
  <c r="BI173" i="26"/>
  <c r="BO173" i="26"/>
  <c r="AW175" i="26"/>
  <c r="BC175" i="26"/>
  <c r="BI175" i="26"/>
  <c r="BO175" i="26"/>
  <c r="AW176" i="26"/>
  <c r="BC176" i="26"/>
  <c r="BI176" i="26"/>
  <c r="BO176" i="26"/>
  <c r="AW177" i="26"/>
  <c r="BC177" i="26"/>
  <c r="BO177" i="26"/>
  <c r="AV207" i="26"/>
  <c r="BB207" i="26"/>
  <c r="BH207" i="26"/>
  <c r="BN207"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61" i="26"/>
  <c r="AW168" i="26"/>
  <c r="BC168" i="26"/>
  <c r="BI168" i="26"/>
  <c r="BO168" i="26"/>
  <c r="AW172" i="26"/>
  <c r="BC172" i="26"/>
  <c r="BI172" i="26"/>
  <c r="BO172" i="26"/>
  <c r="BM177" i="26"/>
  <c r="BB194" i="26"/>
  <c r="BZ194" i="26" s="1"/>
  <c r="BH194" i="26"/>
  <c r="BN194" i="26"/>
  <c r="AV206" i="26"/>
  <c r="BB206" i="26"/>
  <c r="BH206" i="26"/>
  <c r="BN206" i="26"/>
  <c r="BK3" i="26"/>
  <c r="AV14" i="26"/>
  <c r="BB14" i="26"/>
  <c r="BD36" i="26"/>
  <c r="CB36" i="26"/>
  <c r="AV39" i="26"/>
  <c r="BB39" i="26"/>
  <c r="BH39" i="26"/>
  <c r="BN39" i="26"/>
  <c r="BB41" i="26"/>
  <c r="BH41" i="26"/>
  <c r="BN45" i="26"/>
  <c r="AV40" i="26"/>
  <c r="BB51" i="26"/>
  <c r="BN51" i="26"/>
  <c r="BF3" i="26"/>
  <c r="AX3" i="26"/>
  <c r="BJ3" i="26"/>
  <c r="AX12" i="26"/>
  <c r="BD12" i="26"/>
  <c r="BJ12" i="26"/>
  <c r="BD13" i="26"/>
  <c r="AX15" i="26"/>
  <c r="BD15" i="26"/>
  <c r="BJ15" i="26"/>
  <c r="AX18" i="26"/>
  <c r="BJ18" i="26"/>
  <c r="BK80" i="26"/>
  <c r="AV19" i="26"/>
  <c r="BB15" i="26"/>
  <c r="AV41" i="26"/>
  <c r="AV51" i="26"/>
  <c r="AV45" i="26"/>
  <c r="CJ99"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BC66" i="26"/>
  <c r="BO66" i="26"/>
  <c r="AY79" i="26"/>
  <c r="BE79" i="26"/>
  <c r="BK79" i="26"/>
  <c r="AX98" i="26"/>
  <c r="AW18" i="26"/>
  <c r="BC18" i="26"/>
  <c r="BI18" i="26"/>
  <c r="BO18" i="26"/>
  <c r="AV36" i="26"/>
  <c r="BH36" i="26"/>
  <c r="BC43" i="26"/>
  <c r="BE66" i="26"/>
  <c r="BY66" i="26"/>
  <c r="AY69" i="26"/>
  <c r="BE69" i="26"/>
  <c r="BK69" i="26"/>
  <c r="BE82" i="26"/>
  <c r="BK82" i="26"/>
  <c r="AZ98" i="26"/>
  <c r="BU98" i="26"/>
  <c r="BI209" i="26"/>
  <c r="BI207"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AU17" i="26"/>
  <c r="BM7" i="26"/>
  <c r="BM36" i="26"/>
  <c r="AV37" i="26"/>
  <c r="BB37" i="26"/>
  <c r="BZ37" i="26" s="1"/>
  <c r="BH37" i="26"/>
  <c r="BN37" i="26"/>
  <c r="AY52" i="26"/>
  <c r="BE44" i="26"/>
  <c r="BK52" i="26"/>
  <c r="AX66" i="26"/>
  <c r="BJ66" i="26"/>
  <c r="AY73" i="26"/>
  <c r="BE73" i="26"/>
  <c r="BK73" i="26"/>
  <c r="AY80" i="26"/>
  <c r="BE80" i="26"/>
  <c r="AV71" i="26"/>
  <c r="BN71" i="26"/>
  <c r="AU177" i="26"/>
  <c r="AU169" i="26"/>
  <c r="AU167" i="26"/>
  <c r="BG175" i="26"/>
  <c r="BG167" i="26"/>
  <c r="BG162" i="26"/>
  <c r="BG177" i="26"/>
  <c r="BG169" i="26"/>
  <c r="BS193" i="26"/>
  <c r="AU193" i="26"/>
  <c r="CE193" i="26"/>
  <c r="BG193" i="26"/>
  <c r="CK193" i="26"/>
  <c r="BM193" i="26"/>
  <c r="AW208" i="26"/>
  <c r="BC208" i="26"/>
  <c r="BI208" i="26"/>
  <c r="BO208" i="26"/>
  <c r="AW209" i="26"/>
  <c r="BC209" i="26"/>
  <c r="BO209" i="26"/>
  <c r="BH17" i="26"/>
  <c r="BN19" i="26"/>
  <c r="BB36" i="26"/>
  <c r="BN36"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207" i="26"/>
  <c r="BC207" i="26"/>
  <c r="BO207" i="26"/>
  <c r="AZ103" i="26"/>
  <c r="BL105" i="26"/>
  <c r="AY105" i="26"/>
  <c r="BE101" i="26"/>
  <c r="BK101" i="26"/>
  <c r="AW161" i="26"/>
  <c r="BJ161" i="26"/>
  <c r="BZ161" i="26"/>
  <c r="BM164" i="26"/>
  <c r="AZ170" i="26"/>
  <c r="BF162" i="26"/>
  <c r="BL165" i="26"/>
  <c r="AY193" i="26"/>
  <c r="CM193" i="26"/>
  <c r="BF109" i="26"/>
  <c r="AY161" i="26"/>
  <c r="BN161" i="26"/>
  <c r="BM166" i="26"/>
  <c r="AU176" i="26"/>
  <c r="BA176" i="26"/>
  <c r="BG176" i="26"/>
  <c r="BM176" i="26"/>
  <c r="BC193" i="26"/>
  <c r="BX193" i="26"/>
  <c r="BI198" i="26"/>
  <c r="AW199" i="26"/>
  <c r="BC199" i="26"/>
  <c r="BI199" i="26"/>
  <c r="BO199" i="26"/>
  <c r="AX205" i="26"/>
  <c r="BD195" i="26"/>
  <c r="BJ202" i="26"/>
  <c r="BL108" i="26"/>
  <c r="BT161" i="26"/>
  <c r="AU165" i="26"/>
  <c r="BA165" i="26"/>
  <c r="BG165" i="26"/>
  <c r="BM165" i="26"/>
  <c r="BM167" i="26"/>
  <c r="AW194" i="26"/>
  <c r="BC194" i="26"/>
  <c r="CA194" i="26" s="1"/>
  <c r="BI194" i="26"/>
  <c r="CG194" i="26" s="1"/>
  <c r="BO194" i="26"/>
  <c r="CM194" i="26" s="1"/>
  <c r="AW202" i="26"/>
  <c r="BC202" i="26"/>
  <c r="BI202" i="26"/>
  <c r="BO202" i="26"/>
  <c r="BL113" i="26"/>
  <c r="BD161" i="26"/>
  <c r="AU168" i="26"/>
  <c r="BA168" i="26"/>
  <c r="BG168" i="26"/>
  <c r="BM168" i="26"/>
  <c r="AU170" i="26"/>
  <c r="BA170" i="26"/>
  <c r="BG170" i="26"/>
  <c r="BM170" i="26"/>
  <c r="BI193" i="26"/>
  <c r="CC193" i="26"/>
  <c r="AW204" i="26"/>
  <c r="BC204" i="26"/>
  <c r="BI204" i="26"/>
  <c r="BO204" i="26"/>
  <c r="AZ106" i="26"/>
  <c r="BL106" i="26"/>
  <c r="BL107" i="26"/>
  <c r="BL110" i="26"/>
  <c r="AZ112" i="26"/>
  <c r="BL112" i="26"/>
  <c r="AX110" i="26"/>
  <c r="BL193" i="26"/>
  <c r="CI193" i="26"/>
  <c r="BG202" i="26"/>
  <c r="BS16" i="28"/>
  <c r="BS5" i="28"/>
  <c r="BS12" i="28"/>
  <c r="BZ6" i="28"/>
  <c r="BZ5" i="28"/>
  <c r="BT4" i="28"/>
  <c r="AW6" i="28"/>
  <c r="BC6" i="28"/>
  <c r="BI6" i="28"/>
  <c r="BO6" i="28"/>
  <c r="AW8" i="28"/>
  <c r="BC8" i="28"/>
  <c r="BO8" i="28"/>
  <c r="AW15" i="28"/>
  <c r="BC15" i="28"/>
  <c r="BI15" i="28"/>
  <c r="BO15" i="28"/>
  <c r="AX20" i="28"/>
  <c r="BD4" i="28"/>
  <c r="AW5" i="28"/>
  <c r="BU7" i="28" s="1"/>
  <c r="BC5" i="28"/>
  <c r="BI5" i="28"/>
  <c r="BO5" i="28"/>
  <c r="CM5" i="28" s="1"/>
  <c r="AX6" i="28"/>
  <c r="BD6" i="28"/>
  <c r="BJ6" i="28"/>
  <c r="AW10" i="28"/>
  <c r="BC10" i="28"/>
  <c r="BI10" i="28"/>
  <c r="BO10" i="28"/>
  <c r="BJ14" i="28"/>
  <c r="AX15" i="28"/>
  <c r="BD15" i="28"/>
  <c r="BJ15" i="28"/>
  <c r="AY10" i="28"/>
  <c r="BA4" i="28"/>
  <c r="AX5" i="28"/>
  <c r="BV7" i="28" s="1"/>
  <c r="BD5" i="28"/>
  <c r="CB7" i="28" s="1"/>
  <c r="BJ5" i="28"/>
  <c r="AX10" i="28"/>
  <c r="BD10" i="28"/>
  <c r="BJ10" i="28"/>
  <c r="AW4" i="28"/>
  <c r="BI4" i="28"/>
  <c r="BZ7" i="28"/>
  <c r="CD8" i="28"/>
  <c r="AV19" i="28"/>
  <c r="BB14" i="28"/>
  <c r="BN19" i="28"/>
  <c r="BB21" i="31"/>
  <c r="CA6" i="31"/>
  <c r="CA5" i="31"/>
  <c r="CA13" i="31"/>
  <c r="CA8" i="31"/>
  <c r="BG4" i="31"/>
  <c r="CG4" i="31"/>
  <c r="BR4" i="31"/>
  <c r="BZ10" i="31"/>
  <c r="BZ9" i="31"/>
  <c r="BZ8" i="31"/>
  <c r="BZ7" i="31"/>
  <c r="CL10" i="31"/>
  <c r="CL9" i="31"/>
  <c r="CL8" i="31"/>
  <c r="CL7" i="31"/>
  <c r="CL5" i="31"/>
  <c r="BR21" i="31"/>
  <c r="CP5" i="31"/>
  <c r="CM6" i="31"/>
  <c r="CM5" i="31"/>
  <c r="CM10" i="31"/>
  <c r="CM7" i="31"/>
  <c r="CM14" i="31"/>
  <c r="CM8" i="31"/>
  <c r="CM11" i="31"/>
  <c r="CM12" i="31"/>
  <c r="CM13" i="31"/>
  <c r="BB4" i="31"/>
  <c r="BL4" i="31"/>
  <c r="BH21" i="31"/>
  <c r="CH7" i="31"/>
  <c r="CH11" i="31"/>
  <c r="CH16" i="31"/>
  <c r="CH14" i="31"/>
  <c r="CT19" i="31"/>
  <c r="CT18" i="31"/>
  <c r="CT16" i="31"/>
  <c r="CT11" i="31"/>
  <c r="CT6" i="31"/>
  <c r="CT5" i="31"/>
  <c r="CN6" i="31"/>
  <c r="CA7" i="31"/>
  <c r="CB18" i="31"/>
  <c r="CG6" i="31"/>
  <c r="CG5" i="31"/>
  <c r="CG14" i="31"/>
  <c r="CG8" i="31"/>
  <c r="CG9" i="31"/>
  <c r="CG7" i="31"/>
  <c r="CF8" i="31"/>
  <c r="BY5" i="31"/>
  <c r="BW8" i="31"/>
  <c r="CS8" i="31"/>
  <c r="CM9" i="31"/>
  <c r="BN4" i="31"/>
  <c r="CN4" i="31"/>
  <c r="CH4" i="31"/>
  <c r="AY4" i="31"/>
  <c r="BY4" i="31"/>
  <c r="BE4" i="31"/>
  <c r="CE4" i="31"/>
  <c r="CK4" i="31"/>
  <c r="BX5" i="31"/>
  <c r="CB20" i="31"/>
  <c r="CB17" i="31"/>
  <c r="CB7" i="31"/>
  <c r="CB19" i="31"/>
  <c r="CB15" i="31"/>
  <c r="CB12" i="31"/>
  <c r="CB6" i="31"/>
  <c r="CB5" i="31"/>
  <c r="CB9" i="31"/>
  <c r="CB16" i="31"/>
  <c r="CB13" i="31"/>
  <c r="CB10" i="31"/>
  <c r="CB11" i="31"/>
  <c r="BN21" i="31"/>
  <c r="CN19" i="31"/>
  <c r="CN20" i="31"/>
  <c r="CN7" i="31"/>
  <c r="CN14" i="31"/>
  <c r="CN18" i="31"/>
  <c r="CN11" i="31"/>
  <c r="CN15" i="31"/>
  <c r="CN12" i="31"/>
  <c r="CN17" i="31"/>
  <c r="CN9" i="31"/>
  <c r="CN16" i="31"/>
  <c r="CN10" i="31"/>
  <c r="CB8" i="31"/>
  <c r="CN13" i="31"/>
  <c r="CQ43" i="31"/>
  <c r="CQ41" i="31"/>
  <c r="CQ42" i="31"/>
  <c r="CS6" i="31"/>
  <c r="CS5" i="31"/>
  <c r="CS10" i="31"/>
  <c r="CS7" i="31"/>
  <c r="CS14" i="31"/>
  <c r="CS9" i="31"/>
  <c r="BZ4" i="31"/>
  <c r="AZ4" i="31"/>
  <c r="BF4" i="31"/>
  <c r="CF6" i="31"/>
  <c r="CB14" i="31"/>
  <c r="BB40" i="31"/>
  <c r="CB40" i="31"/>
  <c r="BN40" i="31"/>
  <c r="CN40" i="31"/>
  <c r="CA42" i="31"/>
  <c r="CA41" i="31"/>
  <c r="CA44" i="31"/>
  <c r="CA47" i="31"/>
  <c r="CA43" i="31"/>
  <c r="CG41" i="31"/>
  <c r="CG43" i="31"/>
  <c r="CG42" i="31"/>
  <c r="CM44" i="31"/>
  <c r="CM43" i="31"/>
  <c r="CM41" i="31"/>
  <c r="CM42" i="31"/>
  <c r="CS44" i="31"/>
  <c r="CS42" i="31"/>
  <c r="CS41" i="31"/>
  <c r="BW48" i="31"/>
  <c r="BW41" i="31"/>
  <c r="BZ41" i="31"/>
  <c r="CS47" i="31"/>
  <c r="BY43" i="31"/>
  <c r="BY44" i="31"/>
  <c r="BY45" i="31"/>
  <c r="BY41" i="31"/>
  <c r="BY42" i="31"/>
  <c r="CE43" i="31"/>
  <c r="CE41" i="31"/>
  <c r="CE44" i="31"/>
  <c r="CE42" i="31"/>
  <c r="CK47" i="31"/>
  <c r="CK43" i="31"/>
  <c r="CK44" i="31"/>
  <c r="CK42" i="31"/>
  <c r="BA19" i="31"/>
  <c r="CA20" i="31" s="1"/>
  <c r="DB5" i="31"/>
  <c r="BM19" i="31"/>
  <c r="DN5" i="31"/>
  <c r="CH41" i="31"/>
  <c r="CK41" i="31"/>
  <c r="CS43" i="31"/>
  <c r="AW40" i="31"/>
  <c r="BE40" i="31"/>
  <c r="BY40" i="31"/>
  <c r="CD41" i="31"/>
  <c r="CJ47" i="31"/>
  <c r="CJ42" i="31"/>
  <c r="CP42" i="31"/>
  <c r="CP41" i="31"/>
  <c r="CR41" i="31"/>
  <c r="CD46" i="31"/>
  <c r="CJ40" i="31"/>
  <c r="CL41" i="31"/>
  <c r="CT41" i="31"/>
  <c r="CB45" i="31"/>
  <c r="CN53" i="31"/>
  <c r="BC40" i="31"/>
  <c r="CD40" i="31"/>
  <c r="CN41" i="31"/>
  <c r="CF44" i="31"/>
  <c r="CF43" i="31"/>
  <c r="CP43" i="31"/>
  <c r="CJ44" i="31"/>
  <c r="CD48" i="31"/>
  <c r="BA55" i="31"/>
  <c r="BA52" i="31"/>
  <c r="AX47" i="31"/>
  <c r="BD47" i="31"/>
  <c r="BJ47" i="31"/>
  <c r="BP47" i="31"/>
  <c r="CB34" i="30"/>
  <c r="BA33" i="30"/>
  <c r="CA33" i="30"/>
  <c r="BG33" i="30"/>
  <c r="CG33" i="30"/>
  <c r="BM33" i="30"/>
  <c r="CM33" i="30"/>
  <c r="CT35" i="30"/>
  <c r="CT34" i="30"/>
  <c r="CT36" i="30"/>
  <c r="BW34" i="30"/>
  <c r="CC35" i="30"/>
  <c r="CC34" i="30"/>
  <c r="CI34" i="30"/>
  <c r="CO34" i="30"/>
  <c r="BX35" i="30"/>
  <c r="BX34" i="30"/>
  <c r="CP34" i="30"/>
  <c r="CN35" i="30"/>
  <c r="CN34" i="30"/>
  <c r="CL34" i="30"/>
  <c r="BY33" i="30"/>
  <c r="CE33" i="30"/>
  <c r="CK33" i="30"/>
  <c r="CQ33" i="30"/>
  <c r="DA34" i="30"/>
  <c r="DG34" i="30"/>
  <c r="DS34" i="30"/>
  <c r="AZ45" i="30"/>
  <c r="AZ46" i="30"/>
  <c r="BL46" i="30"/>
  <c r="BR46" i="30"/>
  <c r="BR48" i="30"/>
  <c r="BL48" i="30"/>
  <c r="BL45" i="30"/>
  <c r="BL42" i="30"/>
  <c r="BZ33" i="30"/>
  <c r="CF33" i="30"/>
  <c r="CL33" i="30"/>
  <c r="CR33" i="30"/>
  <c r="AZ43" i="30"/>
  <c r="BL43" i="30"/>
  <c r="BR43" i="30"/>
  <c r="AZ49" i="30"/>
  <c r="BL49" i="30"/>
  <c r="BR49" i="30"/>
  <c r="BF48" i="30"/>
  <c r="BF45" i="30"/>
  <c r="AZ41" i="30"/>
  <c r="BF41" i="30"/>
  <c r="AZ42" i="30"/>
  <c r="AZ44" i="30"/>
  <c r="BF44" i="30"/>
  <c r="BR44" i="30"/>
  <c r="AZ47" i="30"/>
  <c r="BF47" i="30"/>
  <c r="BL47" i="30"/>
  <c r="BR47" i="30"/>
  <c r="BN46" i="30"/>
  <c r="CA5" i="29"/>
  <c r="BZ5" i="29"/>
  <c r="CS7" i="29"/>
  <c r="BW16" i="29"/>
  <c r="BW6" i="29"/>
  <c r="BW5" i="29"/>
  <c r="CC15" i="29"/>
  <c r="CI7" i="29"/>
  <c r="CI5" i="29"/>
  <c r="CO9" i="29"/>
  <c r="CO6" i="29"/>
  <c r="CG5" i="29"/>
  <c r="BX7" i="29"/>
  <c r="CJ6" i="29"/>
  <c r="BY6" i="29"/>
  <c r="BY5" i="29"/>
  <c r="BY9" i="29"/>
  <c r="BY7" i="29"/>
  <c r="BY8" i="29"/>
  <c r="CE11" i="29"/>
  <c r="CE10" i="29"/>
  <c r="CE6" i="29"/>
  <c r="CE9" i="29"/>
  <c r="CE8" i="29"/>
  <c r="CE16" i="29"/>
  <c r="CQ6" i="29"/>
  <c r="CD7" i="29"/>
  <c r="BG4" i="29"/>
  <c r="CL4" i="29"/>
  <c r="BB5" i="29"/>
  <c r="BH5" i="29"/>
  <c r="BN5" i="29"/>
  <c r="BT5" i="29"/>
  <c r="BB6" i="29"/>
  <c r="BH6" i="29"/>
  <c r="BN6" i="29"/>
  <c r="CN8" i="29" s="1"/>
  <c r="BT6" i="29"/>
  <c r="BB10" i="29"/>
  <c r="BH10" i="29"/>
  <c r="BN10" i="29"/>
  <c r="BT10" i="29"/>
  <c r="BN14" i="29"/>
  <c r="BN17" i="29"/>
  <c r="BH19" i="29"/>
  <c r="BN19" i="29"/>
  <c r="CD9" i="29"/>
  <c r="BB4" i="29"/>
  <c r="BZ4" i="29"/>
  <c r="CK7" i="29"/>
  <c r="CR7" i="29"/>
  <c r="BB11" i="29"/>
  <c r="BH11" i="29"/>
  <c r="BN11" i="29"/>
  <c r="BT11" i="29"/>
  <c r="BB17" i="29"/>
  <c r="BN20" i="29"/>
  <c r="CD5" i="29"/>
  <c r="CK5" i="29"/>
  <c r="CR5" i="29"/>
  <c r="CD6" i="29"/>
  <c r="CK6" i="29"/>
  <c r="CR6" i="29"/>
  <c r="CD10" i="29"/>
  <c r="BB20" i="29"/>
  <c r="DC5" i="29"/>
  <c r="BT20" i="29"/>
  <c r="BT17" i="29"/>
  <c r="DU5" i="29"/>
  <c r="CK18" i="29"/>
  <c r="BM4" i="29"/>
  <c r="CD8" i="29"/>
  <c r="AX11" i="29"/>
  <c r="BD11" i="29"/>
  <c r="CD17" i="29" s="1"/>
  <c r="BJ11" i="29"/>
  <c r="BP11" i="29"/>
  <c r="AY13" i="29"/>
  <c r="BQ13" i="29"/>
  <c r="AY16" i="29"/>
  <c r="BQ16" i="29"/>
  <c r="CE19" i="28"/>
  <c r="CE17" i="28"/>
  <c r="CE15" i="28"/>
  <c r="CE13" i="28"/>
  <c r="DD6" i="28" s="1"/>
  <c r="CE11" i="28"/>
  <c r="CE18" i="28"/>
  <c r="CE12" i="28"/>
  <c r="CE9" i="28"/>
  <c r="CE16" i="28"/>
  <c r="CE7" i="28"/>
  <c r="CE20" i="28"/>
  <c r="CE5" i="28"/>
  <c r="CE14" i="28"/>
  <c r="CE10" i="28"/>
  <c r="CE6" i="28"/>
  <c r="CE8" i="28"/>
  <c r="CK19" i="28"/>
  <c r="CK17" i="28"/>
  <c r="CK15" i="28"/>
  <c r="CK13" i="28"/>
  <c r="CK11" i="28"/>
  <c r="CK14" i="28"/>
  <c r="CK10" i="28"/>
  <c r="CK18" i="28"/>
  <c r="CK7" i="28"/>
  <c r="CK16" i="28"/>
  <c r="CK9" i="28"/>
  <c r="CK5" i="28"/>
  <c r="CK12" i="28"/>
  <c r="CK6" i="28"/>
  <c r="CK8" i="28"/>
  <c r="BY12" i="28"/>
  <c r="CL5" i="28"/>
  <c r="CL7" i="28"/>
  <c r="CL6" i="28"/>
  <c r="CI6" i="28"/>
  <c r="BX10" i="28"/>
  <c r="CJ14" i="28"/>
  <c r="CJ10" i="28"/>
  <c r="DI6" i="28" s="1"/>
  <c r="CJ9" i="28"/>
  <c r="AU4" i="28"/>
  <c r="BB4" i="28"/>
  <c r="BX9" i="28"/>
  <c r="BX7" i="28"/>
  <c r="BX12" i="28"/>
  <c r="BX6" i="28"/>
  <c r="BX5" i="28"/>
  <c r="BY5" i="28"/>
  <c r="CF5" i="28"/>
  <c r="BY6" i="28"/>
  <c r="BS8" i="28"/>
  <c r="CD9" i="28"/>
  <c r="AV10" i="28"/>
  <c r="BB10" i="28"/>
  <c r="BH10" i="28"/>
  <c r="BN10" i="28"/>
  <c r="BB12" i="28"/>
  <c r="BH14" i="28"/>
  <c r="BN17" i="28"/>
  <c r="CC4" i="28"/>
  <c r="CJ4" i="28"/>
  <c r="BS19" i="28"/>
  <c r="BS17" i="28"/>
  <c r="BS15" i="28"/>
  <c r="BS13" i="28"/>
  <c r="BS11" i="28"/>
  <c r="BS14" i="28"/>
  <c r="BS10" i="28"/>
  <c r="BS18" i="28"/>
  <c r="BS7" i="28"/>
  <c r="BS6" i="28"/>
  <c r="BY10" i="28"/>
  <c r="CJ12" i="28"/>
  <c r="BY14" i="28"/>
  <c r="BH19" i="28"/>
  <c r="BH13" i="28"/>
  <c r="BH18" i="28"/>
  <c r="BH17" i="28"/>
  <c r="BK4" i="28"/>
  <c r="BM4" i="28"/>
  <c r="BW4" i="28"/>
  <c r="CD4" i="28"/>
  <c r="AV5" i="28"/>
  <c r="AV8" i="28"/>
  <c r="BB8" i="28"/>
  <c r="BH8" i="28"/>
  <c r="BN8" i="28"/>
  <c r="BX8" i="28"/>
  <c r="AV9" i="28"/>
  <c r="BB9" i="28"/>
  <c r="BH9" i="28"/>
  <c r="BN9" i="28"/>
  <c r="AV13" i="28"/>
  <c r="AV15" i="28"/>
  <c r="BB15" i="28"/>
  <c r="BN15" i="28"/>
  <c r="AV16" i="28"/>
  <c r="BB16" i="28"/>
  <c r="BN16" i="28"/>
  <c r="AV18" i="28"/>
  <c r="BN18" i="28"/>
  <c r="BB19" i="28"/>
  <c r="BY19" i="28"/>
  <c r="BY17" i="28"/>
  <c r="BY15" i="28"/>
  <c r="BY13" i="28"/>
  <c r="BY11" i="28"/>
  <c r="BY16" i="28"/>
  <c r="BY20" i="28"/>
  <c r="BY9" i="28"/>
  <c r="BY7" i="28"/>
  <c r="BN4" i="28"/>
  <c r="BX4" i="28"/>
  <c r="CJ15" i="28"/>
  <c r="CJ13" i="28"/>
  <c r="CJ11" i="28"/>
  <c r="CJ7" i="28"/>
  <c r="CJ6" i="28"/>
  <c r="CJ5" i="28"/>
  <c r="CC5" i="28"/>
  <c r="BY8" i="28"/>
  <c r="AV17" i="28"/>
  <c r="BH4" i="28"/>
  <c r="BW8" i="28"/>
  <c r="CD7" i="28"/>
  <c r="CD10" i="28"/>
  <c r="CD6" i="28"/>
  <c r="CD5" i="28"/>
  <c r="CF6" i="28"/>
  <c r="CF7" i="28"/>
  <c r="CJ8" i="28"/>
  <c r="BS9" i="28"/>
  <c r="BN12" i="28"/>
  <c r="BH15" i="28"/>
  <c r="BY18" i="28"/>
  <c r="BK9" i="28"/>
  <c r="AX11" i="28"/>
  <c r="BD11" i="28"/>
  <c r="BJ11" i="28"/>
  <c r="BC12" i="28"/>
  <c r="BI14" i="28"/>
  <c r="AW16" i="28"/>
  <c r="BO16" i="28"/>
  <c r="AX17" i="28"/>
  <c r="BD17" i="28"/>
  <c r="BJ17" i="28"/>
  <c r="AX14" i="28"/>
  <c r="AW17" i="28"/>
  <c r="BC17" i="28"/>
  <c r="BI17" i="28"/>
  <c r="BO17" i="28"/>
  <c r="CB5" i="27"/>
  <c r="CH8" i="27"/>
  <c r="BW15" i="27"/>
  <c r="CW7" i="27" s="1"/>
  <c r="BW8" i="27"/>
  <c r="BW16" i="27"/>
  <c r="BW14" i="27"/>
  <c r="BW6" i="27"/>
  <c r="BW12" i="27"/>
  <c r="BW7" i="27"/>
  <c r="BW10" i="27"/>
  <c r="BW11" i="27"/>
  <c r="BW13" i="27"/>
  <c r="BW9" i="27"/>
  <c r="BW5" i="27"/>
  <c r="CI13" i="27"/>
  <c r="CI8" i="27"/>
  <c r="CI6" i="27"/>
  <c r="CI14" i="27"/>
  <c r="CI16" i="27"/>
  <c r="CI10" i="27"/>
  <c r="CI17" i="27"/>
  <c r="CI11" i="27"/>
  <c r="CI5" i="27"/>
  <c r="CI15" i="27"/>
  <c r="CI12" i="27"/>
  <c r="CI9" i="27"/>
  <c r="CI7" i="27"/>
  <c r="CO12" i="27"/>
  <c r="CO8" i="27"/>
  <c r="CO16" i="27"/>
  <c r="CO15" i="27"/>
  <c r="CO6" i="27"/>
  <c r="CO13" i="27"/>
  <c r="CO11" i="27"/>
  <c r="CO14" i="27"/>
  <c r="CO7" i="27"/>
  <c r="CO9" i="27"/>
  <c r="CO10" i="27"/>
  <c r="CO5" i="27"/>
  <c r="CI4" i="27"/>
  <c r="BN4" i="27"/>
  <c r="BA4" i="27"/>
  <c r="BH4" i="27"/>
  <c r="CO4" i="27"/>
  <c r="CL9" i="27"/>
  <c r="CL7" i="27"/>
  <c r="CL11" i="27"/>
  <c r="DL7" i="27" s="1"/>
  <c r="CC15" i="27"/>
  <c r="AV4" i="27"/>
  <c r="CC4" i="27"/>
  <c r="CK8" i="27"/>
  <c r="CF5" i="27"/>
  <c r="CF6" i="27"/>
  <c r="BW4" i="27"/>
  <c r="CK4" i="27"/>
  <c r="CC14" i="27"/>
  <c r="CC8" i="27"/>
  <c r="CC13" i="27"/>
  <c r="DC7" i="27" s="1"/>
  <c r="CC10" i="27"/>
  <c r="CC9" i="27"/>
  <c r="CC7" i="27"/>
  <c r="CC6" i="27"/>
  <c r="CC12" i="27"/>
  <c r="CC11" i="27"/>
  <c r="BM4" i="27"/>
  <c r="CE4" i="27"/>
  <c r="CG5" i="27"/>
  <c r="BZ5" i="27"/>
  <c r="BZ6" i="27"/>
  <c r="CC16" i="27"/>
  <c r="BG4" i="27"/>
  <c r="BY4" i="27"/>
  <c r="CC5" i="27"/>
  <c r="BF8" i="27"/>
  <c r="AY10" i="27"/>
  <c r="BE10" i="27"/>
  <c r="BK10" i="27"/>
  <c r="BQ10" i="27"/>
  <c r="BE14" i="27"/>
  <c r="BM14" i="27"/>
  <c r="BF15" i="27"/>
  <c r="BG16" i="27"/>
  <c r="BA17" i="27"/>
  <c r="AZ17" i="27"/>
  <c r="AZ18" i="27"/>
  <c r="AZ19" i="27"/>
  <c r="BL19" i="27"/>
  <c r="AZ20" i="27"/>
  <c r="BF20" i="27"/>
  <c r="BL20" i="27"/>
  <c r="AY15" i="27"/>
  <c r="AZ16" i="27"/>
  <c r="BM16" i="27"/>
  <c r="CC11" i="26"/>
  <c r="DB5" i="26" s="1"/>
  <c r="CC9" i="26"/>
  <c r="CC4" i="26"/>
  <c r="CJ4" i="26"/>
  <c r="BW4" i="26"/>
  <c r="CI4" i="26"/>
  <c r="BV38" i="26"/>
  <c r="BV39" i="26"/>
  <c r="BV37" i="26"/>
  <c r="BS3" i="26"/>
  <c r="CA3" i="26"/>
  <c r="BG3" i="26"/>
  <c r="AV3" i="26"/>
  <c r="BB3" i="26"/>
  <c r="BN3" i="26"/>
  <c r="BT4" i="26"/>
  <c r="AW3" i="26"/>
  <c r="BI3" i="26"/>
  <c r="BO3" i="26"/>
  <c r="BA10" i="26"/>
  <c r="BG12" i="26"/>
  <c r="AW38" i="26"/>
  <c r="BC38" i="26"/>
  <c r="BI38" i="26"/>
  <c r="BO38" i="26"/>
  <c r="AW44" i="26"/>
  <c r="BC44" i="26"/>
  <c r="BI44" i="26"/>
  <c r="BO44" i="26"/>
  <c r="CF3" i="26"/>
  <c r="CD36" i="26"/>
  <c r="CK3" i="26"/>
  <c r="CH36" i="26"/>
  <c r="AW43" i="26"/>
  <c r="AW47" i="26"/>
  <c r="AW52" i="26"/>
  <c r="AW50" i="26"/>
  <c r="AW41" i="26"/>
  <c r="BC52" i="26"/>
  <c r="BC50" i="26"/>
  <c r="BC45" i="26"/>
  <c r="BC41" i="26"/>
  <c r="BI47" i="26"/>
  <c r="BI41" i="26"/>
  <c r="BI45" i="26"/>
  <c r="BI52" i="26"/>
  <c r="BI50" i="26"/>
  <c r="BO52" i="26"/>
  <c r="BO50" i="26"/>
  <c r="BO48" i="26"/>
  <c r="BO43" i="26"/>
  <c r="BO47" i="26"/>
  <c r="BO41" i="26"/>
  <c r="BY3" i="26"/>
  <c r="BY67" i="26"/>
  <c r="AY36" i="26"/>
  <c r="BW36" i="26"/>
  <c r="BE36" i="26"/>
  <c r="CC36" i="26"/>
  <c r="BV36" i="26"/>
  <c r="CI36" i="26"/>
  <c r="CK67" i="26"/>
  <c r="BX36" i="26"/>
  <c r="CJ36" i="26"/>
  <c r="AV10" i="26"/>
  <c r="BB10" i="26"/>
  <c r="BH10" i="26"/>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AZ66" i="26"/>
  <c r="BX66" i="26"/>
  <c r="BF66" i="26"/>
  <c r="CD66" i="26"/>
  <c r="BL66" i="26"/>
  <c r="CJ66" i="26"/>
  <c r="CA67" i="26"/>
  <c r="CM67" i="26"/>
  <c r="CB100" i="26"/>
  <c r="CB99" i="26"/>
  <c r="AY43" i="26"/>
  <c r="BE43" i="26"/>
  <c r="BK43" i="26"/>
  <c r="BK46" i="26"/>
  <c r="AY48" i="26"/>
  <c r="BK48" i="26"/>
  <c r="AY50" i="26"/>
  <c r="BK50" i="26"/>
  <c r="CF66" i="26"/>
  <c r="BS68" i="26"/>
  <c r="BS67" i="26"/>
  <c r="CI99" i="26"/>
  <c r="BT69" i="26"/>
  <c r="BT67" i="26"/>
  <c r="BT70" i="26"/>
  <c r="CF67" i="26"/>
  <c r="BM71" i="26"/>
  <c r="AZ73" i="26"/>
  <c r="AZ74" i="26"/>
  <c r="BF74" i="26"/>
  <c r="BL74" i="26"/>
  <c r="BF75" i="26"/>
  <c r="BL77" i="26"/>
  <c r="AZ79" i="26"/>
  <c r="AZ80" i="26"/>
  <c r="BF80" i="26"/>
  <c r="BL80" i="26"/>
  <c r="AV98" i="26"/>
  <c r="CE98" i="26"/>
  <c r="CJ100" i="26"/>
  <c r="BA73" i="26"/>
  <c r="AU74" i="26"/>
  <c r="BA74" i="26"/>
  <c r="BG74" i="26"/>
  <c r="BM74" i="26"/>
  <c r="BG75" i="26"/>
  <c r="AU77" i="26"/>
  <c r="BM77" i="26"/>
  <c r="BA79" i="26"/>
  <c r="AU80" i="26"/>
  <c r="BA80" i="26"/>
  <c r="BG80" i="26"/>
  <c r="BM80" i="26"/>
  <c r="BG81" i="26"/>
  <c r="CF98" i="26"/>
  <c r="CM99" i="26"/>
  <c r="AU98" i="26"/>
  <c r="BS98" i="26"/>
  <c r="BY98" i="26"/>
  <c r="CK98" i="26"/>
  <c r="AU82" i="26"/>
  <c r="BG82" i="26"/>
  <c r="BB98" i="26"/>
  <c r="BZ98" i="26"/>
  <c r="CL98" i="26"/>
  <c r="AU75" i="26"/>
  <c r="BM75" i="26"/>
  <c r="AU78" i="26"/>
  <c r="BA78" i="26"/>
  <c r="BG78" i="26"/>
  <c r="BM78" i="26"/>
  <c r="CD99" i="26"/>
  <c r="CI162" i="26"/>
  <c r="CG98" i="26"/>
  <c r="BK100" i="26"/>
  <c r="BK102" i="26"/>
  <c r="AY102" i="26"/>
  <c r="BL111" i="26"/>
  <c r="AZ111" i="26"/>
  <c r="BE114" i="26"/>
  <c r="BK114" i="26"/>
  <c r="AY114" i="26"/>
  <c r="CD161" i="26"/>
  <c r="BJ98" i="26"/>
  <c r="CA98" i="26"/>
  <c r="AZ101" i="26"/>
  <c r="AZ102" i="26"/>
  <c r="AZ104" i="26"/>
  <c r="BF104" i="26"/>
  <c r="BE105" i="26"/>
  <c r="BK105" i="26"/>
  <c r="AZ109" i="26"/>
  <c r="BL114" i="26"/>
  <c r="CE161" i="26"/>
  <c r="CJ161" i="26"/>
  <c r="AU161" i="26"/>
  <c r="BS161" i="26"/>
  <c r="BA161" i="26"/>
  <c r="BY161" i="26"/>
  <c r="BX161" i="26"/>
  <c r="CK161" i="26"/>
  <c r="CC162" i="26"/>
  <c r="AY104" i="26"/>
  <c r="AY101" i="26"/>
  <c r="BE111" i="26"/>
  <c r="BK111" i="26"/>
  <c r="AY111" i="26"/>
  <c r="AZ113" i="26"/>
  <c r="AZ110" i="26"/>
  <c r="AZ107" i="26"/>
  <c r="BF113" i="26"/>
  <c r="BF110" i="26"/>
  <c r="BF107" i="26"/>
  <c r="BI161" i="26"/>
  <c r="BL169" i="26"/>
  <c r="AZ171" i="26"/>
  <c r="BF171" i="26"/>
  <c r="BL171" i="26"/>
  <c r="AY103" i="26"/>
  <c r="BE103" i="26"/>
  <c r="BK103" i="26"/>
  <c r="BC161" i="26"/>
  <c r="AZ162" i="26"/>
  <c r="AZ168" i="26"/>
  <c r="BF168" i="26"/>
  <c r="BL170" i="26"/>
  <c r="BF175" i="26"/>
  <c r="AZ176" i="26"/>
  <c r="AZ174" i="26"/>
  <c r="AZ173" i="26"/>
  <c r="AZ169" i="26"/>
  <c r="BF177" i="26"/>
  <c r="BF170" i="26"/>
  <c r="BF176" i="26"/>
  <c r="BF173" i="26"/>
  <c r="BL175" i="26"/>
  <c r="BL172" i="26"/>
  <c r="AX193" i="26"/>
  <c r="BV193" i="26"/>
  <c r="BD193" i="26"/>
  <c r="CB193" i="26"/>
  <c r="CE195" i="26"/>
  <c r="CJ194" i="26"/>
  <c r="BJ108" i="26"/>
  <c r="AX111" i="26"/>
  <c r="BD111" i="26"/>
  <c r="BJ111" i="26"/>
  <c r="BH161" i="26"/>
  <c r="BO161" i="26"/>
  <c r="BG171" i="26"/>
  <c r="AU172" i="26"/>
  <c r="BA172" i="26"/>
  <c r="BG172" i="26"/>
  <c r="BM172" i="26"/>
  <c r="BC174" i="26"/>
  <c r="AZ175" i="26"/>
  <c r="CF193" i="26"/>
  <c r="BJ199" i="26"/>
  <c r="BL176" i="26"/>
  <c r="BI177" i="26"/>
  <c r="AV193" i="26"/>
  <c r="BT194" i="26"/>
  <c r="BF193" i="26"/>
  <c r="BN193" i="26"/>
  <c r="AZ172" i="26"/>
  <c r="BZ193" i="26"/>
  <c r="BB193" i="26"/>
  <c r="BD198" i="26"/>
  <c r="BD207" i="26"/>
  <c r="BJ205" i="26"/>
  <c r="BJ195" i="26"/>
  <c r="BJ209" i="26"/>
  <c r="CH193" i="26"/>
  <c r="BD201" i="26"/>
  <c r="BJ201" i="26"/>
  <c r="BD206" i="26"/>
  <c r="CE194" i="26"/>
  <c r="AX197" i="26"/>
  <c r="BD197" i="26"/>
  <c r="BJ197" i="26"/>
  <c r="AX200" i="26"/>
  <c r="BJ200" i="26"/>
  <c r="BG197" i="26"/>
  <c r="AU205" i="26"/>
  <c r="BM205" i="26"/>
  <c r="AX199" i="26"/>
  <c r="BJ207" i="26"/>
  <c r="AX209" i="26"/>
  <c r="AW200" i="26"/>
  <c r="BC200" i="26"/>
  <c r="BI200" i="26"/>
  <c r="BO200" i="26"/>
  <c r="AW206" i="26"/>
  <c r="BC206" i="26"/>
  <c r="BI206" i="26"/>
  <c r="BO206" i="26"/>
  <c r="BX38" i="30" l="1"/>
  <c r="CY35" i="30" s="1"/>
  <c r="CK35" i="30"/>
  <c r="CC36" i="30"/>
  <c r="CK34" i="30"/>
  <c r="CH44" i="30"/>
  <c r="CP45" i="30"/>
  <c r="CD38" i="30"/>
  <c r="CH41" i="30"/>
  <c r="DI35" i="30" s="1"/>
  <c r="CD34" i="30"/>
  <c r="CF36" i="30"/>
  <c r="CP35" i="30"/>
  <c r="CJ34" i="30"/>
  <c r="CK11" i="29"/>
  <c r="CQ5" i="29"/>
  <c r="CQ10" i="29"/>
  <c r="CE5" i="29"/>
  <c r="CE15" i="29"/>
  <c r="BW10" i="29"/>
  <c r="BZ15" i="29"/>
  <c r="CL10" i="29"/>
  <c r="CA12" i="29"/>
  <c r="BW17" i="29"/>
  <c r="BX6" i="29"/>
  <c r="CP6" i="29"/>
  <c r="BY17" i="29"/>
  <c r="CK15" i="29"/>
  <c r="CQ8" i="29"/>
  <c r="BW11" i="29"/>
  <c r="CQ12" i="29"/>
  <c r="CQ9" i="29"/>
  <c r="CE7" i="29"/>
  <c r="CE13" i="29"/>
  <c r="CS13" i="29"/>
  <c r="CQ14" i="29"/>
  <c r="CQ7" i="29"/>
  <c r="CE14" i="29"/>
  <c r="DF6" i="29" s="1"/>
  <c r="CR10" i="29"/>
  <c r="CI18" i="29"/>
  <c r="CO16" i="29"/>
  <c r="BC21" i="29"/>
  <c r="CE17" i="29"/>
  <c r="BK21" i="29"/>
  <c r="BY11" i="29"/>
  <c r="CB195" i="26"/>
  <c r="CK9" i="27"/>
  <c r="BZ9" i="27"/>
  <c r="CL13" i="27"/>
  <c r="BY7" i="27"/>
  <c r="CG19" i="27"/>
  <c r="BZ10" i="27"/>
  <c r="CL10" i="27"/>
  <c r="CL6" i="27"/>
  <c r="CG6" i="27"/>
  <c r="CN17" i="27"/>
  <c r="CL8" i="27"/>
  <c r="CO20" i="27"/>
  <c r="BU11" i="27"/>
  <c r="CH17" i="27"/>
  <c r="CA20" i="27"/>
  <c r="CA5" i="27"/>
  <c r="AW21" i="27"/>
  <c r="CK13" i="27"/>
  <c r="CP7" i="27"/>
  <c r="AX21" i="27"/>
  <c r="CM7" i="27"/>
  <c r="CD8" i="27"/>
  <c r="CA17" i="27"/>
  <c r="BY8" i="27"/>
  <c r="CF10" i="27"/>
  <c r="CG18" i="27"/>
  <c r="CL12" i="27"/>
  <c r="BZ7" i="27"/>
  <c r="BW100" i="26"/>
  <c r="CA101" i="26"/>
  <c r="CD101" i="26"/>
  <c r="CA102" i="26"/>
  <c r="CM106" i="26"/>
  <c r="CC99" i="26"/>
  <c r="BS106" i="26"/>
  <c r="CM102" i="26"/>
  <c r="BU68" i="26"/>
  <c r="CC68" i="26"/>
  <c r="CM70" i="26"/>
  <c r="BS69" i="26"/>
  <c r="CL69" i="26"/>
  <c r="CH42" i="26"/>
  <c r="CH37" i="26"/>
  <c r="CJ38" i="26"/>
  <c r="CF51" i="31"/>
  <c r="CH49" i="31"/>
  <c r="CN47" i="31"/>
  <c r="BX45" i="31"/>
  <c r="CH51" i="31"/>
  <c r="BN57" i="31"/>
  <c r="CI52" i="31"/>
  <c r="CC56" i="31"/>
  <c r="CO48" i="31"/>
  <c r="CE55" i="31"/>
  <c r="BW43" i="31"/>
  <c r="BX44" i="31"/>
  <c r="BX41" i="31"/>
  <c r="BW44" i="31"/>
  <c r="CR49" i="31"/>
  <c r="DS42" i="31" s="1"/>
  <c r="CE45" i="31"/>
  <c r="CC50" i="31"/>
  <c r="CF46" i="31"/>
  <c r="CT46" i="31"/>
  <c r="BY47" i="31"/>
  <c r="CD44" i="31"/>
  <c r="CQ53" i="31"/>
  <c r="CI6" i="31"/>
  <c r="CI7" i="31"/>
  <c r="CS16" i="31"/>
  <c r="CH9" i="31"/>
  <c r="CT13" i="31"/>
  <c r="CT8" i="31"/>
  <c r="CT17" i="31"/>
  <c r="CH17" i="31"/>
  <c r="CR12" i="31"/>
  <c r="CA17" i="31"/>
  <c r="CF13" i="31"/>
  <c r="CT14" i="31"/>
  <c r="CT20" i="31"/>
  <c r="CH13" i="31"/>
  <c r="CH19" i="31"/>
  <c r="CR9" i="31"/>
  <c r="CA12" i="31"/>
  <c r="CP9" i="31"/>
  <c r="BT21" i="31"/>
  <c r="CJ8" i="31"/>
  <c r="CS20" i="31"/>
  <c r="DT8" i="31" s="1"/>
  <c r="CS19" i="31"/>
  <c r="CI9" i="31"/>
  <c r="CT12" i="31"/>
  <c r="CT10" i="31"/>
  <c r="CH12" i="31"/>
  <c r="CH18" i="31"/>
  <c r="CI14" i="31"/>
  <c r="CC9" i="31"/>
  <c r="CS11" i="31"/>
  <c r="CS13" i="31"/>
  <c r="CT15" i="31"/>
  <c r="CH8" i="31"/>
  <c r="CH15" i="31"/>
  <c r="CM20" i="31"/>
  <c r="CA18" i="31"/>
  <c r="CE12" i="31"/>
  <c r="BG21" i="31"/>
  <c r="CD8" i="31"/>
  <c r="CM18" i="31"/>
  <c r="BZ18" i="31"/>
  <c r="CR20" i="31"/>
  <c r="CL14" i="31"/>
  <c r="BY8" i="31"/>
  <c r="CS15" i="31"/>
  <c r="CL18" i="31"/>
  <c r="BZ6" i="31"/>
  <c r="BW9" i="26"/>
  <c r="BW5" i="26"/>
  <c r="BT6" i="26"/>
  <c r="BW7" i="26"/>
  <c r="BW15" i="26"/>
  <c r="BW14" i="26"/>
  <c r="BW6" i="26"/>
  <c r="CK6" i="26"/>
  <c r="CB10" i="26"/>
  <c r="BK21" i="28"/>
  <c r="CI8" i="28"/>
  <c r="BM21" i="28"/>
  <c r="BH21" i="28"/>
  <c r="BU11" i="28"/>
  <c r="CM15" i="28"/>
  <c r="BX20" i="28"/>
  <c r="CC19" i="28"/>
  <c r="BW9" i="28"/>
  <c r="CI7" i="28"/>
  <c r="CJ35" i="30"/>
  <c r="BX36" i="30"/>
  <c r="CS37" i="30"/>
  <c r="CG37" i="30"/>
  <c r="BZ39" i="30"/>
  <c r="CK38" i="30"/>
  <c r="DL35" i="30" s="1"/>
  <c r="CT45" i="30"/>
  <c r="CC39" i="30"/>
  <c r="CJ45" i="30"/>
  <c r="CH34" i="30"/>
  <c r="CD36" i="30"/>
  <c r="BZ35" i="30"/>
  <c r="CD37" i="30"/>
  <c r="CN38" i="30"/>
  <c r="CB37" i="30"/>
  <c r="CN36" i="30"/>
  <c r="CT39" i="30"/>
  <c r="DU35" i="30" s="1"/>
  <c r="CH40" i="30"/>
  <c r="CS19" i="29"/>
  <c r="CA8" i="29"/>
  <c r="CG14" i="29"/>
  <c r="CL20" i="29"/>
  <c r="CK14" i="29"/>
  <c r="CK20" i="29"/>
  <c r="BY10" i="29"/>
  <c r="CJ12" i="29"/>
  <c r="CC19" i="29"/>
  <c r="CI16" i="29"/>
  <c r="CP20" i="29"/>
  <c r="BO21" i="29"/>
  <c r="BE21" i="29"/>
  <c r="CI8" i="29"/>
  <c r="CK16" i="29"/>
  <c r="CK10" i="29"/>
  <c r="BY12" i="29"/>
  <c r="BJ21" i="29"/>
  <c r="CI9" i="29"/>
  <c r="BZ7" i="29"/>
  <c r="CR12" i="29"/>
  <c r="DS6" i="29" s="1"/>
  <c r="CJ7" i="29"/>
  <c r="BW20" i="29"/>
  <c r="CK12" i="29"/>
  <c r="CK19" i="29"/>
  <c r="CI12" i="29"/>
  <c r="BF21" i="29"/>
  <c r="AZ21" i="29"/>
  <c r="CI20" i="29"/>
  <c r="DJ8" i="29" s="1"/>
  <c r="CK13" i="29"/>
  <c r="CA7" i="29"/>
  <c r="CL18" i="29"/>
  <c r="CG18" i="29"/>
  <c r="CM18" i="29"/>
  <c r="CA18" i="29"/>
  <c r="BZ14" i="29"/>
  <c r="BS200" i="26"/>
  <c r="BS198" i="26"/>
  <c r="BU197" i="26"/>
  <c r="BV196" i="26"/>
  <c r="BS195" i="26"/>
  <c r="BY195" i="26"/>
  <c r="BS199" i="26"/>
  <c r="CJ13" i="27"/>
  <c r="CM12" i="27"/>
  <c r="CJ9" i="27"/>
  <c r="CB15" i="27"/>
  <c r="BY6" i="27"/>
  <c r="CD12" i="27"/>
  <c r="DD6" i="27" s="1"/>
  <c r="CJ5" i="27"/>
  <c r="BY5" i="27"/>
  <c r="BY9" i="27"/>
  <c r="CF7" i="27"/>
  <c r="CH5" i="27"/>
  <c r="CB11" i="27"/>
  <c r="CM10" i="27"/>
  <c r="CF8" i="27"/>
  <c r="CD6" i="27"/>
  <c r="CF9" i="27"/>
  <c r="CO17" i="27"/>
  <c r="CN5" i="27"/>
  <c r="CB12" i="27"/>
  <c r="BP21" i="27"/>
  <c r="CM16" i="27"/>
  <c r="BB21" i="27"/>
  <c r="CH12" i="27"/>
  <c r="DH6" i="27" s="1"/>
  <c r="BV17" i="27"/>
  <c r="CN9" i="27"/>
  <c r="BZ19" i="27"/>
  <c r="CM9" i="27"/>
  <c r="CD7" i="27"/>
  <c r="CB6" i="27"/>
  <c r="BY14" i="27"/>
  <c r="BX8" i="27"/>
  <c r="CI20" i="27"/>
  <c r="BW18" i="27"/>
  <c r="CN10" i="27"/>
  <c r="CA12" i="27"/>
  <c r="BC21" i="27"/>
  <c r="CN19" i="27"/>
  <c r="DC8" i="27"/>
  <c r="BX6" i="27"/>
  <c r="CJ7" i="27"/>
  <c r="CL171" i="26"/>
  <c r="CK163" i="26"/>
  <c r="CF165" i="26"/>
  <c r="CC165" i="26"/>
  <c r="CA171" i="26"/>
  <c r="CM101" i="26"/>
  <c r="CM100" i="26"/>
  <c r="BW101" i="26"/>
  <c r="CC102" i="26"/>
  <c r="CA108" i="26"/>
  <c r="CG105" i="26"/>
  <c r="BU103" i="26"/>
  <c r="BV100" i="26"/>
  <c r="BY100" i="26"/>
  <c r="CM107" i="26"/>
  <c r="CA100" i="26"/>
  <c r="CG74" i="26"/>
  <c r="CM69" i="26"/>
  <c r="CH73" i="26"/>
  <c r="CM68" i="26"/>
  <c r="CH52" i="26"/>
  <c r="CK38" i="26"/>
  <c r="AX53" i="26"/>
  <c r="CL47" i="31"/>
  <c r="CL42" i="31"/>
  <c r="CC44" i="31"/>
  <c r="CT43" i="31"/>
  <c r="CD49" i="31"/>
  <c r="CD42" i="31"/>
  <c r="CH43" i="31"/>
  <c r="CK48" i="31"/>
  <c r="BW54" i="31"/>
  <c r="CS55" i="31"/>
  <c r="CQ47" i="31"/>
  <c r="CQ50" i="31"/>
  <c r="CR51" i="31"/>
  <c r="BZ52" i="31"/>
  <c r="CF47" i="31"/>
  <c r="CF45" i="31"/>
  <c r="CJ43" i="31"/>
  <c r="BW52" i="31"/>
  <c r="CO49" i="31"/>
  <c r="CE49" i="31"/>
  <c r="CK55" i="31"/>
  <c r="CT47" i="31"/>
  <c r="BC57" i="31"/>
  <c r="CH56" i="31"/>
  <c r="CI56" i="31"/>
  <c r="CC45" i="31"/>
  <c r="CF41" i="31"/>
  <c r="CT44" i="31"/>
  <c r="CT45" i="31"/>
  <c r="DU42" i="31" s="1"/>
  <c r="CJ45" i="31"/>
  <c r="BX43" i="31"/>
  <c r="CK46" i="31"/>
  <c r="BY46" i="31"/>
  <c r="CO41" i="31"/>
  <c r="CL44" i="31"/>
  <c r="CQ46" i="31"/>
  <c r="CL46" i="31"/>
  <c r="CA50" i="31"/>
  <c r="CS52" i="31"/>
  <c r="CG47" i="31"/>
  <c r="CN42" i="31"/>
  <c r="CO52" i="31"/>
  <c r="BY52" i="31"/>
  <c r="CQ51" i="31"/>
  <c r="CR43" i="31"/>
  <c r="CA55" i="31"/>
  <c r="CN55" i="31"/>
  <c r="CD45" i="31"/>
  <c r="CF48" i="31"/>
  <c r="BX46" i="31"/>
  <c r="CH42" i="31"/>
  <c r="CK49" i="31"/>
  <c r="CO42" i="31"/>
  <c r="BY50" i="31"/>
  <c r="BM21" i="31"/>
  <c r="BY9" i="31"/>
  <c r="CF16" i="31"/>
  <c r="CF9" i="31"/>
  <c r="CF19" i="31"/>
  <c r="CG12" i="31"/>
  <c r="CG17" i="31"/>
  <c r="CL15" i="31"/>
  <c r="CM15" i="31"/>
  <c r="CM16" i="31"/>
  <c r="CM19" i="31"/>
  <c r="CR15" i="31"/>
  <c r="CR10" i="31"/>
  <c r="CR18" i="31"/>
  <c r="CL16" i="31"/>
  <c r="CL11" i="31"/>
  <c r="BZ20" i="31"/>
  <c r="BZ13" i="31"/>
  <c r="AX21" i="31"/>
  <c r="CP7" i="31"/>
  <c r="CL17" i="31"/>
  <c r="BS21" i="31"/>
  <c r="CD10" i="31"/>
  <c r="BY7" i="31"/>
  <c r="CF12" i="31"/>
  <c r="CF10" i="31"/>
  <c r="BF21" i="31"/>
  <c r="CG15" i="31"/>
  <c r="CA10" i="31"/>
  <c r="CA9" i="31"/>
  <c r="CR14" i="31"/>
  <c r="CR11" i="31"/>
  <c r="CL13" i="31"/>
  <c r="BL21" i="31"/>
  <c r="BZ12" i="31"/>
  <c r="BZ11" i="31"/>
  <c r="CA15" i="31"/>
  <c r="BC21" i="31"/>
  <c r="BW15" i="31"/>
  <c r="CQ15" i="31"/>
  <c r="CJ13" i="31"/>
  <c r="CK10" i="31"/>
  <c r="BP21" i="31"/>
  <c r="CG16" i="31"/>
  <c r="CD7" i="31"/>
  <c r="CD9" i="31"/>
  <c r="CS17" i="31"/>
  <c r="CG13" i="31"/>
  <c r="CJ6" i="31"/>
  <c r="CF15" i="31"/>
  <c r="CF11" i="31"/>
  <c r="CG11" i="31"/>
  <c r="CI18" i="31"/>
  <c r="CI8" i="31"/>
  <c r="CR16" i="31"/>
  <c r="CL6" i="31"/>
  <c r="CL20" i="31"/>
  <c r="BZ15" i="31"/>
  <c r="BZ19" i="31"/>
  <c r="CA14" i="31"/>
  <c r="CA11" i="31"/>
  <c r="BY17" i="31"/>
  <c r="CD20" i="31"/>
  <c r="CO8" i="31"/>
  <c r="BZ16" i="31"/>
  <c r="CD5" i="31"/>
  <c r="CD15" i="31"/>
  <c r="CD6" i="31"/>
  <c r="CR5" i="31"/>
  <c r="CR6" i="31"/>
  <c r="BY14" i="31"/>
  <c r="CF14" i="31"/>
  <c r="CF18" i="31"/>
  <c r="CG10" i="31"/>
  <c r="CG20" i="31"/>
  <c r="CG19" i="31"/>
  <c r="CR13" i="31"/>
  <c r="DS6" i="31" s="1"/>
  <c r="CL19" i="31"/>
  <c r="BZ14" i="31"/>
  <c r="AZ21" i="31"/>
  <c r="BD21" i="31"/>
  <c r="BW13" i="31"/>
  <c r="CF7" i="31"/>
  <c r="CF17" i="31"/>
  <c r="DU8" i="31"/>
  <c r="CR8" i="31"/>
  <c r="CR19" i="31"/>
  <c r="CR7" i="31"/>
  <c r="CI15" i="31"/>
  <c r="CC13" i="31"/>
  <c r="DD7" i="31" s="1"/>
  <c r="CC16" i="26"/>
  <c r="CA4" i="26"/>
  <c r="BT8" i="26"/>
  <c r="BW10" i="26"/>
  <c r="CV5" i="26" s="1"/>
  <c r="BW13" i="26"/>
  <c r="BW12" i="26"/>
  <c r="BW16" i="26"/>
  <c r="BW11" i="26"/>
  <c r="CI14" i="26"/>
  <c r="CD12" i="28"/>
  <c r="AZ21" i="28"/>
  <c r="CH13" i="28"/>
  <c r="CB17" i="28"/>
  <c r="BU19" i="28"/>
  <c r="BV20" i="28"/>
  <c r="BW11" i="28"/>
  <c r="CJ17" i="28"/>
  <c r="BX13" i="28"/>
  <c r="BU9" i="28"/>
  <c r="CG14" i="28"/>
  <c r="BL21" i="28"/>
  <c r="BW7" i="28"/>
  <c r="BW13" i="28"/>
  <c r="CI20" i="28"/>
  <c r="CC14" i="28"/>
  <c r="CD16" i="28"/>
  <c r="CD11" i="28"/>
  <c r="CD13" i="28"/>
  <c r="CJ19" i="28"/>
  <c r="BX15" i="28"/>
  <c r="CI13" i="28"/>
  <c r="CD20" i="28"/>
  <c r="CD15" i="28"/>
  <c r="CC17" i="28"/>
  <c r="CF17" i="28"/>
  <c r="CJ18" i="28"/>
  <c r="BW14" i="28"/>
  <c r="BX16" i="28"/>
  <c r="BX17" i="28"/>
  <c r="BV6" i="28"/>
  <c r="BW6" i="28"/>
  <c r="CD19" i="28"/>
  <c r="BF21" i="28"/>
  <c r="CD14" i="28"/>
  <c r="DC6" i="28" s="1"/>
  <c r="BW12" i="28"/>
  <c r="BX18" i="28"/>
  <c r="BV5" i="28"/>
  <c r="BW5" i="28"/>
  <c r="CD18" i="28"/>
  <c r="BX19" i="28"/>
  <c r="BV10" i="28"/>
  <c r="CG10" i="28"/>
  <c r="CM11" i="28"/>
  <c r="CH46" i="30"/>
  <c r="BJ50" i="30"/>
  <c r="CS35" i="30"/>
  <c r="CB35" i="30"/>
  <c r="CH36" i="30"/>
  <c r="CH38" i="30"/>
  <c r="CQ39" i="30"/>
  <c r="CN45" i="30"/>
  <c r="CP38" i="30"/>
  <c r="DQ35" i="30" s="1"/>
  <c r="BX48" i="30"/>
  <c r="CB36" i="30"/>
  <c r="CH37" i="30"/>
  <c r="CH39" i="30"/>
  <c r="CT38" i="30"/>
  <c r="CD46" i="30"/>
  <c r="CN39" i="30"/>
  <c r="CN37" i="30"/>
  <c r="CO17" i="29"/>
  <c r="CC6" i="29"/>
  <c r="CP11" i="29"/>
  <c r="CP9" i="29"/>
  <c r="DQ6" i="29" s="1"/>
  <c r="CE18" i="29"/>
  <c r="CJ18" i="29"/>
  <c r="CO14" i="29"/>
  <c r="CJ11" i="29"/>
  <c r="DK7" i="29" s="1"/>
  <c r="CR9" i="29"/>
  <c r="CP10" i="29"/>
  <c r="DQ7" i="29" s="1"/>
  <c r="CE19" i="29"/>
  <c r="CJ13" i="29"/>
  <c r="CJ19" i="29"/>
  <c r="BX10" i="29"/>
  <c r="CO8" i="29"/>
  <c r="CO15" i="29"/>
  <c r="CI11" i="29"/>
  <c r="DJ7" i="29" s="1"/>
  <c r="CI17" i="29"/>
  <c r="CC11" i="29"/>
  <c r="CC14" i="29"/>
  <c r="CC20" i="29"/>
  <c r="BW8" i="29"/>
  <c r="CX6" i="29" s="1"/>
  <c r="BW15" i="29"/>
  <c r="AW21" i="29"/>
  <c r="CM20" i="29"/>
  <c r="DN8" i="29" s="1"/>
  <c r="CF5" i="29"/>
  <c r="BZ13" i="29"/>
  <c r="BZ18" i="29"/>
  <c r="CR13" i="29"/>
  <c r="CM15" i="29"/>
  <c r="CS17" i="29"/>
  <c r="BG21" i="29"/>
  <c r="BL21" i="29"/>
  <c r="CF18" i="29"/>
  <c r="CO20" i="29"/>
  <c r="CI13" i="29"/>
  <c r="CC16" i="29"/>
  <c r="CG19" i="29"/>
  <c r="CP12" i="29"/>
  <c r="CR11" i="29"/>
  <c r="CJ10" i="29"/>
  <c r="CJ9" i="29"/>
  <c r="BX8" i="29"/>
  <c r="CG6" i="29"/>
  <c r="CO12" i="29"/>
  <c r="CO18" i="29"/>
  <c r="CI14" i="29"/>
  <c r="CC5" i="29"/>
  <c r="CC10" i="29"/>
  <c r="CC17" i="29"/>
  <c r="BW12" i="29"/>
  <c r="BW18" i="29"/>
  <c r="BZ6" i="29"/>
  <c r="BZ9" i="29"/>
  <c r="CA9" i="29"/>
  <c r="CA19" i="29"/>
  <c r="CA17" i="29"/>
  <c r="CR8" i="29"/>
  <c r="CA16" i="29"/>
  <c r="CC9" i="29"/>
  <c r="CP8" i="29"/>
  <c r="CP15" i="29"/>
  <c r="BX5" i="29"/>
  <c r="CG11" i="29"/>
  <c r="CO7" i="29"/>
  <c r="CO13" i="29"/>
  <c r="CO19" i="29"/>
  <c r="CI15" i="29"/>
  <c r="CC12" i="29"/>
  <c r="CC18" i="29"/>
  <c r="BW13" i="29"/>
  <c r="BW19" i="29"/>
  <c r="CM7" i="29"/>
  <c r="DN6" i="29" s="1"/>
  <c r="CF13" i="29"/>
  <c r="BZ12" i="29"/>
  <c r="BX18" i="29"/>
  <c r="CP7" i="29"/>
  <c r="CE20" i="29"/>
  <c r="DF8" i="29" s="1"/>
  <c r="BX9" i="29"/>
  <c r="CO10" i="29"/>
  <c r="CI19" i="29"/>
  <c r="BZ17" i="29"/>
  <c r="CG8" i="29"/>
  <c r="CO11" i="29"/>
  <c r="DP6" i="29" s="1"/>
  <c r="CI10" i="29"/>
  <c r="CC7" i="29"/>
  <c r="CC13" i="29"/>
  <c r="BW7" i="29"/>
  <c r="BW14" i="29"/>
  <c r="CM14" i="29"/>
  <c r="CF8" i="29"/>
  <c r="BZ10" i="29"/>
  <c r="BZ20" i="29"/>
  <c r="BS197" i="26"/>
  <c r="BS202" i="26"/>
  <c r="BS201" i="26"/>
  <c r="BS204" i="26"/>
  <c r="BS209" i="26"/>
  <c r="BS203" i="26"/>
  <c r="CR195" i="26" s="1"/>
  <c r="CK204" i="26"/>
  <c r="BS196" i="26"/>
  <c r="BV195" i="26"/>
  <c r="CC195" i="26"/>
  <c r="CK200" i="26"/>
  <c r="BY202" i="26"/>
  <c r="BY201" i="26"/>
  <c r="CJ196" i="26"/>
  <c r="CG10" i="27"/>
  <c r="CM13" i="27"/>
  <c r="CN14" i="27"/>
  <c r="BN21" i="27"/>
  <c r="BV5" i="27"/>
  <c r="CI18" i="27"/>
  <c r="CB17" i="27"/>
  <c r="BV20" i="27"/>
  <c r="CA6" i="27"/>
  <c r="CM11" i="27"/>
  <c r="CG14" i="27"/>
  <c r="CG16" i="27"/>
  <c r="CC18" i="27"/>
  <c r="CA13" i="27"/>
  <c r="CM5" i="27"/>
  <c r="BX9" i="27"/>
  <c r="CK14" i="27"/>
  <c r="BV10" i="27"/>
  <c r="BV18" i="27"/>
  <c r="CA8" i="27"/>
  <c r="CA18" i="27"/>
  <c r="CO19" i="27"/>
  <c r="BW19" i="27"/>
  <c r="CN7" i="27"/>
  <c r="CN16" i="27"/>
  <c r="CN11" i="27"/>
  <c r="CH16" i="27"/>
  <c r="CH18" i="27"/>
  <c r="CB9" i="27"/>
  <c r="CB20" i="27"/>
  <c r="BU6" i="27"/>
  <c r="BU15" i="27"/>
  <c r="BU9" i="27"/>
  <c r="CA10" i="27"/>
  <c r="BV12" i="27"/>
  <c r="BV19" i="27"/>
  <c r="CH7" i="27"/>
  <c r="CH19" i="27"/>
  <c r="BU16" i="27"/>
  <c r="BU12" i="27"/>
  <c r="BU13" i="27"/>
  <c r="CG8" i="27"/>
  <c r="CG12" i="27"/>
  <c r="CJ8" i="27"/>
  <c r="BH21" i="27"/>
  <c r="CG11" i="27"/>
  <c r="BD21" i="27"/>
  <c r="BV11" i="27"/>
  <c r="CM19" i="27"/>
  <c r="CM20" i="27"/>
  <c r="BV15" i="27"/>
  <c r="BV8" i="27"/>
  <c r="CA15" i="27"/>
  <c r="CA14" i="27"/>
  <c r="DA7" i="27" s="1"/>
  <c r="CO18" i="27"/>
  <c r="BJ21" i="27"/>
  <c r="CN8" i="27"/>
  <c r="CN12" i="27"/>
  <c r="CN18" i="27"/>
  <c r="CH9" i="27"/>
  <c r="CH13" i="27"/>
  <c r="CH20" i="27"/>
  <c r="CB14" i="27"/>
  <c r="CB16" i="27"/>
  <c r="CB13" i="27"/>
  <c r="BU8" i="27"/>
  <c r="BU18" i="27"/>
  <c r="BU19" i="27"/>
  <c r="CF14" i="27"/>
  <c r="BY13" i="27"/>
  <c r="CG17" i="27"/>
  <c r="BV16" i="27"/>
  <c r="BW17" i="27"/>
  <c r="CN13" i="27"/>
  <c r="CN20" i="27"/>
  <c r="BO21" i="27"/>
  <c r="CH11" i="27"/>
  <c r="BI21" i="27"/>
  <c r="CB10" i="27"/>
  <c r="CB19" i="27"/>
  <c r="BU7" i="27"/>
  <c r="AV21" i="27"/>
  <c r="BU20" i="27"/>
  <c r="CM6" i="27"/>
  <c r="CG9" i="27"/>
  <c r="CG13" i="27"/>
  <c r="BV7" i="27"/>
  <c r="CH10" i="27"/>
  <c r="CA19" i="27"/>
  <c r="CA16" i="27"/>
  <c r="CA9" i="27"/>
  <c r="CM17" i="27"/>
  <c r="BV14" i="27"/>
  <c r="CA11" i="27"/>
  <c r="CP9" i="27"/>
  <c r="CL17" i="27"/>
  <c r="CG7" i="27"/>
  <c r="CG15" i="27"/>
  <c r="CG20" i="27"/>
  <c r="CC19" i="27"/>
  <c r="CM15" i="27"/>
  <c r="CM18" i="27"/>
  <c r="CA7" i="27"/>
  <c r="BV9" i="27"/>
  <c r="CM8" i="27"/>
  <c r="BW20" i="27"/>
  <c r="CW8" i="27" s="1"/>
  <c r="CN6" i="27"/>
  <c r="CN15" i="27"/>
  <c r="CH14" i="27"/>
  <c r="CH15" i="27"/>
  <c r="CB7" i="27"/>
  <c r="CB18" i="27"/>
  <c r="BU14" i="27"/>
  <c r="CF171" i="26"/>
  <c r="CE164" i="26"/>
  <c r="CF162" i="26"/>
  <c r="BY163" i="26"/>
  <c r="CC163" i="26"/>
  <c r="CF167" i="26"/>
  <c r="CF164" i="26"/>
  <c r="BY103" i="26"/>
  <c r="BU100" i="26"/>
  <c r="CK100" i="26"/>
  <c r="CM105" i="26"/>
  <c r="CF102" i="26"/>
  <c r="CM104" i="26"/>
  <c r="CH68" i="26"/>
  <c r="CD70" i="26"/>
  <c r="CF70" i="26"/>
  <c r="BX41" i="26"/>
  <c r="CB44" i="26"/>
  <c r="DA38" i="26" s="1"/>
  <c r="CH46" i="26"/>
  <c r="BU40" i="26"/>
  <c r="CH41" i="26"/>
  <c r="BV47" i="26"/>
  <c r="CH39" i="26"/>
  <c r="CB38" i="26"/>
  <c r="CH40" i="26"/>
  <c r="CT50" i="31"/>
  <c r="CH55" i="31"/>
  <c r="CI41" i="31"/>
  <c r="BW49" i="31"/>
  <c r="BJ57" i="31"/>
  <c r="CC47" i="31"/>
  <c r="CB48" i="31"/>
  <c r="CT48" i="31"/>
  <c r="CB44" i="31"/>
  <c r="CN52" i="31"/>
  <c r="CF52" i="31"/>
  <c r="CC49" i="31"/>
  <c r="DD43" i="31" s="1"/>
  <c r="CC55" i="31"/>
  <c r="CN54" i="31"/>
  <c r="CT56" i="31"/>
  <c r="BL57" i="31"/>
  <c r="BB57" i="31"/>
  <c r="CR48" i="31"/>
  <c r="CL49" i="31"/>
  <c r="CB42" i="31"/>
  <c r="CH46" i="31"/>
  <c r="CB51" i="31"/>
  <c r="CK56" i="31"/>
  <c r="CE52" i="31"/>
  <c r="CE53" i="31"/>
  <c r="CE48" i="31"/>
  <c r="BY54" i="31"/>
  <c r="BY55" i="31"/>
  <c r="CO43" i="31"/>
  <c r="CO46" i="31"/>
  <c r="CO55" i="31"/>
  <c r="CI44" i="31"/>
  <c r="CI51" i="31"/>
  <c r="BI57" i="31"/>
  <c r="BW46" i="31"/>
  <c r="BW53" i="31"/>
  <c r="CS46" i="31"/>
  <c r="CM48" i="31"/>
  <c r="CG55" i="31"/>
  <c r="CQ48" i="31"/>
  <c r="CQ44" i="31"/>
  <c r="CF50" i="31"/>
  <c r="BZ51" i="31"/>
  <c r="CF42" i="31"/>
  <c r="CS50" i="31"/>
  <c r="CN45" i="31"/>
  <c r="CB46" i="31"/>
  <c r="CK50" i="31"/>
  <c r="CE54" i="31"/>
  <c r="BW55" i="31"/>
  <c r="CT51" i="31"/>
  <c r="CT53" i="31"/>
  <c r="CN56" i="31"/>
  <c r="CC46" i="31"/>
  <c r="CC52" i="31"/>
  <c r="CB54" i="31"/>
  <c r="CT55" i="31"/>
  <c r="CB50" i="31"/>
  <c r="BH57" i="31"/>
  <c r="CH50" i="31"/>
  <c r="CK52" i="31"/>
  <c r="CK51" i="31"/>
  <c r="CE56" i="31"/>
  <c r="BE57" i="31"/>
  <c r="BY51" i="31"/>
  <c r="BY56" i="31"/>
  <c r="CB55" i="31"/>
  <c r="BZ42" i="31"/>
  <c r="CO47" i="31"/>
  <c r="CO50" i="31"/>
  <c r="CI43" i="31"/>
  <c r="CI48" i="31"/>
  <c r="CI54" i="31"/>
  <c r="BW50" i="31"/>
  <c r="BW56" i="31"/>
  <c r="CL45" i="31"/>
  <c r="CM56" i="31"/>
  <c r="CQ49" i="31"/>
  <c r="DR42" i="31" s="1"/>
  <c r="CQ54" i="31"/>
  <c r="CQ56" i="31"/>
  <c r="CC43" i="31"/>
  <c r="BG57" i="31"/>
  <c r="CB49" i="31"/>
  <c r="CR52" i="31"/>
  <c r="CF55" i="31"/>
  <c r="CD50" i="31"/>
  <c r="CS54" i="31"/>
  <c r="BM57" i="31"/>
  <c r="CA49" i="31"/>
  <c r="CC51" i="31"/>
  <c r="CT52" i="31"/>
  <c r="BZ44" i="31"/>
  <c r="CI53" i="31"/>
  <c r="CN50" i="31"/>
  <c r="CB53" i="31"/>
  <c r="CH45" i="31"/>
  <c r="CH53" i="31"/>
  <c r="CK54" i="31"/>
  <c r="BY49" i="31"/>
  <c r="CZ42" i="31" s="1"/>
  <c r="CH47" i="31"/>
  <c r="BZ43" i="31"/>
  <c r="CO44" i="31"/>
  <c r="CO51" i="31"/>
  <c r="CI47" i="31"/>
  <c r="CI49" i="31"/>
  <c r="CI55" i="31"/>
  <c r="BW51" i="31"/>
  <c r="AW57" i="31"/>
  <c r="CG46" i="31"/>
  <c r="CG45" i="31"/>
  <c r="CQ55" i="31"/>
  <c r="CQ45" i="31"/>
  <c r="BQ57" i="31"/>
  <c r="CR45" i="31"/>
  <c r="CH54" i="31"/>
  <c r="CO53" i="31"/>
  <c r="CG48" i="31"/>
  <c r="BY53" i="31"/>
  <c r="CC42" i="31"/>
  <c r="CT42" i="31"/>
  <c r="CB52" i="31"/>
  <c r="CH44" i="31"/>
  <c r="BK57" i="31"/>
  <c r="CE47" i="31"/>
  <c r="CI46" i="31"/>
  <c r="CM46" i="31"/>
  <c r="BW47" i="31"/>
  <c r="CH52" i="31"/>
  <c r="CC53" i="31"/>
  <c r="BT57" i="31"/>
  <c r="CT54" i="31"/>
  <c r="CK53" i="31"/>
  <c r="CD54" i="31"/>
  <c r="CN48" i="31"/>
  <c r="CN49" i="31"/>
  <c r="CC48" i="31"/>
  <c r="CC54" i="31"/>
  <c r="CB47" i="31"/>
  <c r="CB56" i="31"/>
  <c r="CN51" i="31"/>
  <c r="CJ48" i="31"/>
  <c r="CD47" i="31"/>
  <c r="CH48" i="31"/>
  <c r="CE50" i="31"/>
  <c r="BY48" i="31"/>
  <c r="CO45" i="31"/>
  <c r="CI42" i="31"/>
  <c r="CI50" i="31"/>
  <c r="BW45" i="31"/>
  <c r="CN46" i="31"/>
  <c r="CG50" i="31"/>
  <c r="CL51" i="31"/>
  <c r="BZ47" i="31"/>
  <c r="CL56" i="31"/>
  <c r="CN44" i="31"/>
  <c r="CQ13" i="31"/>
  <c r="DR6" i="31" s="1"/>
  <c r="CD16" i="31"/>
  <c r="CC15" i="31"/>
  <c r="CC16" i="31"/>
  <c r="CE6" i="31"/>
  <c r="CQ14" i="31"/>
  <c r="BW10" i="31"/>
  <c r="CI16" i="31"/>
  <c r="CI17" i="31"/>
  <c r="CP17" i="31"/>
  <c r="CO16" i="31"/>
  <c r="BW6" i="31"/>
  <c r="AY21" i="31"/>
  <c r="CJ20" i="31"/>
  <c r="CP14" i="31"/>
  <c r="CC8" i="31"/>
  <c r="AW21" i="31"/>
  <c r="CI19" i="31"/>
  <c r="CD18" i="31"/>
  <c r="CO13" i="31"/>
  <c r="CC5" i="31"/>
  <c r="CC14" i="31"/>
  <c r="BE21" i="31"/>
  <c r="BX15" i="31"/>
  <c r="BY19" i="31"/>
  <c r="CI11" i="31"/>
  <c r="CI20" i="31"/>
  <c r="CP6" i="31"/>
  <c r="CD11" i="31"/>
  <c r="BW12" i="31"/>
  <c r="CK16" i="31"/>
  <c r="CO17" i="31"/>
  <c r="CC6" i="31"/>
  <c r="CC10" i="31"/>
  <c r="CK17" i="31"/>
  <c r="CE18" i="31"/>
  <c r="CQ5" i="31"/>
  <c r="BW9" i="31"/>
  <c r="CI10" i="31"/>
  <c r="CI12" i="31"/>
  <c r="BI21" i="31"/>
  <c r="CP19" i="31"/>
  <c r="CC11" i="31"/>
  <c r="BX19" i="31"/>
  <c r="CP16" i="31"/>
  <c r="CC18" i="31"/>
  <c r="CC12" i="31"/>
  <c r="CQ19" i="31"/>
  <c r="BY11" i="31"/>
  <c r="BW11" i="31"/>
  <c r="CI13" i="31"/>
  <c r="BW7" i="31"/>
  <c r="CI15" i="26"/>
  <c r="CI13" i="26"/>
  <c r="BW17" i="26"/>
  <c r="CC6" i="26"/>
  <c r="CC10" i="26"/>
  <c r="CA7" i="26"/>
  <c r="CC17" i="26"/>
  <c r="CB6" i="26"/>
  <c r="BZ7" i="26"/>
  <c r="CF8" i="26"/>
  <c r="CI5" i="26"/>
  <c r="CM5" i="26"/>
  <c r="CI6" i="26"/>
  <c r="CI10" i="26"/>
  <c r="CC8" i="26"/>
  <c r="CC12" i="26"/>
  <c r="CA6" i="26"/>
  <c r="CD7" i="26"/>
  <c r="CK5" i="26"/>
  <c r="CI9" i="26"/>
  <c r="CI7" i="26"/>
  <c r="CI12" i="26"/>
  <c r="CC5" i="26"/>
  <c r="CC14" i="26"/>
  <c r="CI11" i="26"/>
  <c r="CC13" i="26"/>
  <c r="CC7" i="26"/>
  <c r="CG5" i="28"/>
  <c r="CM7" i="28"/>
  <c r="CC18" i="28"/>
  <c r="CC20" i="28"/>
  <c r="DB8" i="28" s="1"/>
  <c r="CM10" i="28"/>
  <c r="CM9" i="28"/>
  <c r="CA11" i="28"/>
  <c r="CG7" i="28"/>
  <c r="BO21" i="28"/>
  <c r="CC15" i="28"/>
  <c r="AY21" i="28"/>
  <c r="BW17" i="28"/>
  <c r="CC7" i="28"/>
  <c r="BE21" i="28"/>
  <c r="CC10" i="28"/>
  <c r="AU21" i="28"/>
  <c r="CM13" i="28"/>
  <c r="CG6" i="28"/>
  <c r="BU13" i="28"/>
  <c r="CI14" i="28"/>
  <c r="CH9" i="28"/>
  <c r="BV8" i="28"/>
  <c r="CB12" i="28"/>
  <c r="DA6" i="28" s="1"/>
  <c r="BU20" i="28"/>
  <c r="CM8" i="28"/>
  <c r="CM12" i="28"/>
  <c r="CI19" i="28"/>
  <c r="CM20" i="28"/>
  <c r="CC6" i="28"/>
  <c r="CM16" i="28"/>
  <c r="CC12" i="28"/>
  <c r="DB6" i="28" s="1"/>
  <c r="BW16" i="28"/>
  <c r="BW10" i="28"/>
  <c r="CC13" i="28"/>
  <c r="CA6" i="28"/>
  <c r="CC11" i="28"/>
  <c r="CI11" i="28"/>
  <c r="DH7" i="28" s="1"/>
  <c r="BV11" i="28"/>
  <c r="CC16" i="28"/>
  <c r="BW15" i="28"/>
  <c r="BW18" i="28"/>
  <c r="BW19" i="28"/>
  <c r="CM6" i="28"/>
  <c r="CF12" i="28"/>
  <c r="BZ17" i="28"/>
  <c r="CM14" i="28"/>
  <c r="CI15" i="28"/>
  <c r="CC8" i="28"/>
  <c r="BV9" i="28"/>
  <c r="BW20" i="28"/>
  <c r="CE199" i="26"/>
  <c r="CG100" i="26"/>
  <c r="BU104" i="26"/>
  <c r="BU101" i="26"/>
  <c r="CF6" i="26"/>
  <c r="CB39" i="26"/>
  <c r="BJ53" i="26"/>
  <c r="CB9" i="26"/>
  <c r="BY198" i="26"/>
  <c r="CB45" i="26"/>
  <c r="CK199" i="26"/>
  <c r="CK198" i="26"/>
  <c r="DJ195" i="26" s="1"/>
  <c r="CK203" i="26"/>
  <c r="BU107" i="26"/>
  <c r="CA103" i="26"/>
  <c r="CK69" i="26"/>
  <c r="CB41" i="26"/>
  <c r="CK209" i="26"/>
  <c r="DJ197" i="26" s="1"/>
  <c r="CK202" i="26"/>
  <c r="BY208" i="26"/>
  <c r="BY197" i="26"/>
  <c r="CB196" i="26"/>
  <c r="CK195" i="26"/>
  <c r="CC167" i="26"/>
  <c r="CG104" i="26"/>
  <c r="CD68" i="26"/>
  <c r="BU99" i="26"/>
  <c r="CA104" i="26"/>
  <c r="CA106" i="26"/>
  <c r="CZ100" i="26" s="1"/>
  <c r="BY104" i="26"/>
  <c r="BV101" i="26"/>
  <c r="CL70" i="26"/>
  <c r="CB48" i="26"/>
  <c r="CB47" i="26"/>
  <c r="CH48" i="26"/>
  <c r="CB5" i="26"/>
  <c r="BY194" i="26"/>
  <c r="CG165" i="26"/>
  <c r="BT101" i="26"/>
  <c r="BT200" i="26"/>
  <c r="CF169" i="26"/>
  <c r="DE163" i="26" s="1"/>
  <c r="CM113" i="26"/>
  <c r="CH70" i="26"/>
  <c r="CB7" i="26"/>
  <c r="CI164" i="26"/>
  <c r="BT195" i="26"/>
  <c r="CH13" i="26"/>
  <c r="BZ5" i="26"/>
  <c r="CD73" i="26"/>
  <c r="BX42" i="26"/>
  <c r="BT7" i="26"/>
  <c r="CH50" i="26"/>
  <c r="CB46" i="26"/>
  <c r="CA110" i="26"/>
  <c r="BX195" i="26"/>
  <c r="BY206" i="26"/>
  <c r="CJ197" i="26"/>
  <c r="CG102" i="26"/>
  <c r="CA105" i="26"/>
  <c r="BY101" i="26"/>
  <c r="CH69" i="26"/>
  <c r="BZ12" i="26"/>
  <c r="CB43" i="26"/>
  <c r="CB42" i="26"/>
  <c r="CH43" i="26"/>
  <c r="CH45" i="26"/>
  <c r="BV40" i="26"/>
  <c r="CC166" i="26"/>
  <c r="BU106" i="26"/>
  <c r="BY204" i="26"/>
  <c r="CJ195" i="26"/>
  <c r="CH51" i="26"/>
  <c r="BY200" i="26"/>
  <c r="CX195" i="26" s="1"/>
  <c r="BY207" i="26"/>
  <c r="BY196" i="26"/>
  <c r="CK196" i="26"/>
  <c r="BU105" i="26"/>
  <c r="BY199" i="26"/>
  <c r="CG103" i="26"/>
  <c r="BU102" i="26"/>
  <c r="CG101" i="26"/>
  <c r="BY102" i="26"/>
  <c r="CM71" i="26"/>
  <c r="CC39" i="26"/>
  <c r="CH47" i="26"/>
  <c r="CH44" i="26"/>
  <c r="DG38" i="26" s="1"/>
  <c r="CB4" i="26"/>
  <c r="CD166" i="26"/>
  <c r="CK8" i="26"/>
  <c r="DJ5" i="26" s="1"/>
  <c r="CK201" i="26"/>
  <c r="CE100" i="26"/>
  <c r="CK197" i="26"/>
  <c r="BY203" i="26"/>
  <c r="CI19" i="26"/>
  <c r="CD13" i="26"/>
  <c r="DC5" i="26" s="1"/>
  <c r="CH173" i="26"/>
  <c r="CL167" i="26"/>
  <c r="BZ173" i="26"/>
  <c r="CC200" i="26"/>
  <c r="CD204" i="26"/>
  <c r="BU108" i="26"/>
  <c r="CT100" i="26" s="1"/>
  <c r="CE104" i="26"/>
  <c r="BV71" i="26"/>
  <c r="CH8" i="26"/>
  <c r="CJ39" i="26"/>
  <c r="CM195" i="26"/>
  <c r="BT196" i="26"/>
  <c r="CM111" i="26"/>
  <c r="CH106" i="26"/>
  <c r="DG100" i="26" s="1"/>
  <c r="CD71" i="26"/>
  <c r="CD38" i="26"/>
  <c r="CL6" i="26"/>
  <c r="BV50" i="26"/>
  <c r="CK113" i="26"/>
  <c r="BY105" i="26"/>
  <c r="CX100" i="26" s="1"/>
  <c r="BW201" i="26"/>
  <c r="CJ164" i="26"/>
  <c r="CG68" i="26"/>
  <c r="BU70" i="26"/>
  <c r="BY209" i="26"/>
  <c r="CX197" i="26" s="1"/>
  <c r="BS100" i="26"/>
  <c r="BZ201" i="26"/>
  <c r="CK114" i="26"/>
  <c r="CI195" i="26"/>
  <c r="CJ163" i="26"/>
  <c r="BY106" i="26"/>
  <c r="CG195" i="26"/>
  <c r="CA196" i="26"/>
  <c r="CJ162" i="26"/>
  <c r="BZ195" i="26"/>
  <c r="CJ169" i="26"/>
  <c r="CJ167" i="26"/>
  <c r="DI163" i="26" s="1"/>
  <c r="BU110" i="26"/>
  <c r="BU67" i="26"/>
  <c r="CH49" i="26"/>
  <c r="BV41" i="26"/>
  <c r="BV52" i="26"/>
  <c r="CD5" i="26"/>
  <c r="CD69" i="26"/>
  <c r="CM17" i="26"/>
  <c r="CJ6" i="26"/>
  <c r="BS44" i="26"/>
  <c r="CC76" i="26"/>
  <c r="BS99" i="26"/>
  <c r="CM176" i="26"/>
  <c r="BS102" i="26"/>
  <c r="BU71" i="26"/>
  <c r="BT15" i="26"/>
  <c r="BS101" i="26"/>
  <c r="BV43" i="26"/>
  <c r="BV51" i="26"/>
  <c r="CI16" i="26"/>
  <c r="CG199" i="26"/>
  <c r="BW197" i="26"/>
  <c r="BA210" i="26"/>
  <c r="CJ165" i="26"/>
  <c r="BV49" i="26"/>
  <c r="CD12" i="26"/>
  <c r="CG196" i="26"/>
  <c r="CF170" i="26"/>
  <c r="BT5" i="26"/>
  <c r="CD16" i="26"/>
  <c r="BU69" i="26"/>
  <c r="BV45" i="26"/>
  <c r="BV48" i="26"/>
  <c r="CI18" i="26"/>
  <c r="CD9" i="26"/>
  <c r="CL78" i="26"/>
  <c r="BV102" i="26"/>
  <c r="BV177" i="26"/>
  <c r="CH170" i="26"/>
  <c r="BT163" i="26"/>
  <c r="CC203" i="26"/>
  <c r="CI200" i="26"/>
  <c r="BZ196" i="26"/>
  <c r="BS163" i="26"/>
  <c r="CM109" i="26"/>
  <c r="CK109" i="26"/>
  <c r="CD72" i="26"/>
  <c r="BV78" i="26"/>
  <c r="CH17" i="26"/>
  <c r="CA77" i="26"/>
  <c r="CJ103" i="26"/>
  <c r="CG70" i="26"/>
  <c r="CJ50" i="26"/>
  <c r="BU74" i="26"/>
  <c r="CG198" i="26"/>
  <c r="CE107" i="26"/>
  <c r="BS107" i="26"/>
  <c r="BV14" i="26"/>
  <c r="CH100" i="26"/>
  <c r="CL8" i="26"/>
  <c r="CF7" i="26"/>
  <c r="CB68" i="26"/>
  <c r="CD39" i="26"/>
  <c r="CF114" i="26"/>
  <c r="BV44" i="26"/>
  <c r="CH9" i="26"/>
  <c r="BV46" i="26"/>
  <c r="CU38" i="26" s="1"/>
  <c r="CJ166" i="26"/>
  <c r="BV42" i="26"/>
  <c r="BU6" i="26"/>
  <c r="BE20" i="26"/>
  <c r="CJ12" i="26"/>
  <c r="CE9" i="26"/>
  <c r="BS15" i="26"/>
  <c r="BS51" i="26"/>
  <c r="CK41" i="26"/>
  <c r="DJ38" i="26" s="1"/>
  <c r="BY42" i="26"/>
  <c r="CH72" i="26"/>
  <c r="BS72" i="26"/>
  <c r="BZ79" i="26"/>
  <c r="CB175" i="26"/>
  <c r="CF177" i="26"/>
  <c r="CC197" i="26"/>
  <c r="BT197" i="26"/>
  <c r="CG112" i="26"/>
  <c r="CE103" i="26"/>
  <c r="CH71" i="26"/>
  <c r="CB8" i="26"/>
  <c r="CD102" i="26"/>
  <c r="CM76" i="26"/>
  <c r="CA75" i="26"/>
  <c r="CI177" i="26"/>
  <c r="BY107" i="26"/>
  <c r="CH7" i="26"/>
  <c r="BT9" i="26"/>
  <c r="BV73" i="26"/>
  <c r="BX39" i="26"/>
  <c r="BZ6" i="26"/>
  <c r="BX9" i="26"/>
  <c r="CH99" i="26"/>
  <c r="CK103" i="26"/>
  <c r="DJ100" i="26" s="1"/>
  <c r="CL4" i="26"/>
  <c r="AY20" i="26"/>
  <c r="CD195" i="26"/>
  <c r="CK164" i="26"/>
  <c r="CD197" i="26"/>
  <c r="BW177" i="26"/>
  <c r="CL172" i="26"/>
  <c r="CD103" i="26"/>
  <c r="CJ101" i="26"/>
  <c r="BU113" i="26"/>
  <c r="CD196" i="26"/>
  <c r="BX200" i="26"/>
  <c r="CW195" i="26" s="1"/>
  <c r="CG197" i="26"/>
  <c r="BS166" i="26"/>
  <c r="CL166" i="26"/>
  <c r="CJ102" i="26"/>
  <c r="AW115" i="26"/>
  <c r="BS110" i="26"/>
  <c r="CE101" i="26"/>
  <c r="CC101" i="26"/>
  <c r="CM108" i="26"/>
  <c r="CM110" i="26"/>
  <c r="CM112" i="26"/>
  <c r="CK102" i="26"/>
  <c r="CK108" i="26"/>
  <c r="CK111" i="26"/>
  <c r="BA115" i="26"/>
  <c r="CF74" i="26"/>
  <c r="DE68" i="26" s="1"/>
  <c r="BV70" i="26"/>
  <c r="BV103" i="26"/>
  <c r="CM82" i="26"/>
  <c r="CG72" i="26"/>
  <c r="CG71" i="26"/>
  <c r="BU80" i="26"/>
  <c r="CF10" i="26"/>
  <c r="CL7" i="26"/>
  <c r="BX40" i="26"/>
  <c r="BZ9" i="26"/>
  <c r="BX38" i="26"/>
  <c r="BZ8" i="26"/>
  <c r="CH5" i="26"/>
  <c r="CH14" i="26"/>
  <c r="CF9" i="26"/>
  <c r="CD43" i="26"/>
  <c r="CE41" i="26"/>
  <c r="BY70" i="26"/>
  <c r="BV68" i="26"/>
  <c r="CF76" i="26"/>
  <c r="BZ81" i="26"/>
  <c r="BV81" i="26"/>
  <c r="CB101" i="26"/>
  <c r="BV106" i="26"/>
  <c r="CJ104" i="26"/>
  <c r="DI100" i="26" s="1"/>
  <c r="CB168" i="26"/>
  <c r="BT175" i="26"/>
  <c r="BZ170" i="26"/>
  <c r="CC177" i="26"/>
  <c r="BV174" i="26"/>
  <c r="CD14" i="26"/>
  <c r="AZ210" i="26"/>
  <c r="BK210" i="26"/>
  <c r="CJ199" i="26"/>
  <c r="DI195" i="26" s="1"/>
  <c r="CF197" i="26"/>
  <c r="BY164" i="26"/>
  <c r="CG113" i="26"/>
  <c r="BS114" i="26"/>
  <c r="CB71" i="26"/>
  <c r="BY46" i="26"/>
  <c r="BV7" i="26"/>
  <c r="CD164" i="26"/>
  <c r="CM114" i="26"/>
  <c r="CA109" i="26"/>
  <c r="CD42" i="26"/>
  <c r="CH16" i="26"/>
  <c r="CF199" i="26"/>
  <c r="BY13" i="26"/>
  <c r="BX197" i="26"/>
  <c r="BS165" i="26"/>
  <c r="CI163" i="26"/>
  <c r="BU109" i="26"/>
  <c r="BU111" i="26"/>
  <c r="CE102" i="26"/>
  <c r="CK112" i="26"/>
  <c r="CK104" i="26"/>
  <c r="CK105" i="26"/>
  <c r="BC115" i="26"/>
  <c r="CA112" i="26"/>
  <c r="CA114" i="26"/>
  <c r="CF72" i="26"/>
  <c r="CH76" i="26"/>
  <c r="BV80" i="26"/>
  <c r="CM73" i="26"/>
  <c r="CM72" i="26"/>
  <c r="CG73" i="26"/>
  <c r="CA69" i="26"/>
  <c r="CA76" i="26"/>
  <c r="CD40" i="26"/>
  <c r="CD41" i="26"/>
  <c r="CD51" i="26"/>
  <c r="BX46" i="26"/>
  <c r="CF5" i="26"/>
  <c r="CF4" i="26"/>
  <c r="CH6" i="26"/>
  <c r="BV5" i="26"/>
  <c r="BS171" i="26"/>
  <c r="CR163" i="26" s="1"/>
  <c r="BX43" i="26"/>
  <c r="CW38" i="26" s="1"/>
  <c r="BG115" i="26"/>
  <c r="BU76" i="26"/>
  <c r="CT68" i="26" s="1"/>
  <c r="CD48" i="26"/>
  <c r="BX194" i="26"/>
  <c r="CK110" i="26"/>
  <c r="CF69" i="26"/>
  <c r="CG78" i="26"/>
  <c r="DF68" i="26" s="1"/>
  <c r="CD46" i="26"/>
  <c r="DC38" i="26" s="1"/>
  <c r="CL112" i="26"/>
  <c r="CG6" i="26"/>
  <c r="BX196" i="26"/>
  <c r="BU112" i="26"/>
  <c r="BU114" i="26"/>
  <c r="CK106" i="26"/>
  <c r="BO115" i="26"/>
  <c r="CA113" i="26"/>
  <c r="BM115" i="26"/>
  <c r="CK107" i="26"/>
  <c r="CA107" i="26"/>
  <c r="CF68" i="26"/>
  <c r="CF77" i="26"/>
  <c r="BV69" i="26"/>
  <c r="CG75" i="26"/>
  <c r="CA70" i="26"/>
  <c r="BU72" i="26"/>
  <c r="CD52" i="26"/>
  <c r="DC40" i="26" s="1"/>
  <c r="CM39" i="26"/>
  <c r="BS8" i="26"/>
  <c r="CH10" i="26"/>
  <c r="CH11" i="26"/>
  <c r="DG5" i="26" s="1"/>
  <c r="BV4" i="26"/>
  <c r="BJ20" i="26"/>
  <c r="CI170" i="26"/>
  <c r="CG81" i="26"/>
  <c r="BC83" i="26"/>
  <c r="CJ49" i="26"/>
  <c r="CM196" i="26"/>
  <c r="BW165" i="26"/>
  <c r="BY112" i="26"/>
  <c r="CM81" i="26"/>
  <c r="BX50" i="26"/>
  <c r="CB11" i="26"/>
  <c r="DA5" i="26" s="1"/>
  <c r="CL43" i="26"/>
  <c r="CA111" i="26"/>
  <c r="BU11" i="26"/>
  <c r="BS164" i="26"/>
  <c r="CL103" i="26"/>
  <c r="BX199" i="26"/>
  <c r="CE114" i="26"/>
  <c r="CK101" i="26"/>
  <c r="CF73" i="26"/>
  <c r="CG69" i="26"/>
  <c r="BU73" i="26"/>
  <c r="CL11" i="26"/>
  <c r="CL5" i="26"/>
  <c r="CL9" i="26"/>
  <c r="CH12" i="26"/>
  <c r="BT80" i="26"/>
  <c r="CF40" i="26"/>
  <c r="CH15" i="26"/>
  <c r="BL210" i="26"/>
  <c r="BZ176" i="26"/>
  <c r="CE109" i="26"/>
  <c r="BS112" i="26"/>
  <c r="BY110" i="26"/>
  <c r="CF75" i="26"/>
  <c r="CB69" i="26"/>
  <c r="CG77" i="26"/>
  <c r="AW83" i="26"/>
  <c r="CL79" i="26"/>
  <c r="CD45" i="26"/>
  <c r="BX49" i="26"/>
  <c r="BZ205" i="26"/>
  <c r="BW194" i="26"/>
  <c r="BX204" i="26"/>
  <c r="BW199" i="26"/>
  <c r="CD162" i="26"/>
  <c r="BU205" i="26"/>
  <c r="BZ202" i="26"/>
  <c r="BX205" i="26"/>
  <c r="BW200" i="26"/>
  <c r="CV195" i="26" s="1"/>
  <c r="CJ200" i="26"/>
  <c r="CM197" i="26"/>
  <c r="BZ165" i="26"/>
  <c r="BZ175" i="26"/>
  <c r="CD163" i="26"/>
  <c r="BT173" i="26"/>
  <c r="CC173" i="26"/>
  <c r="BW167" i="26"/>
  <c r="CB170" i="26"/>
  <c r="BU177" i="26"/>
  <c r="CG109" i="26"/>
  <c r="CG114" i="26"/>
  <c r="CE105" i="26"/>
  <c r="BS103" i="26"/>
  <c r="BS105" i="26"/>
  <c r="BY73" i="26"/>
  <c r="CX68" i="26" s="1"/>
  <c r="BT100" i="26"/>
  <c r="CF78" i="26"/>
  <c r="CB72" i="26"/>
  <c r="BV108" i="26"/>
  <c r="CU100" i="26" s="1"/>
  <c r="CM75" i="26"/>
  <c r="CM74" i="26"/>
  <c r="CG79" i="26"/>
  <c r="CG76" i="26"/>
  <c r="CA72" i="26"/>
  <c r="CA74" i="26"/>
  <c r="CZ68" i="26" s="1"/>
  <c r="BU79" i="26"/>
  <c r="BU81" i="26"/>
  <c r="BU78" i="26"/>
  <c r="CL75" i="26"/>
  <c r="CL73" i="26"/>
  <c r="BZ72" i="26"/>
  <c r="CL44" i="26"/>
  <c r="CF39" i="26"/>
  <c r="CJ48" i="26"/>
  <c r="CJ43" i="26"/>
  <c r="CJ51" i="26"/>
  <c r="CD44" i="26"/>
  <c r="CD50" i="26"/>
  <c r="CD49" i="26"/>
  <c r="BX52" i="26"/>
  <c r="CE39" i="26"/>
  <c r="BV12" i="26"/>
  <c r="BV8" i="26"/>
  <c r="CJ10" i="26"/>
  <c r="BS168" i="26"/>
  <c r="CM199" i="26"/>
  <c r="BY38" i="26"/>
  <c r="CH105" i="26"/>
  <c r="CJ201" i="26"/>
  <c r="BW209" i="26"/>
  <c r="CC205" i="26"/>
  <c r="CD202" i="26"/>
  <c r="CI209" i="26"/>
  <c r="CI204" i="26"/>
  <c r="CM198" i="26"/>
  <c r="CB166" i="26"/>
  <c r="BV175" i="26"/>
  <c r="BT102" i="26"/>
  <c r="CG80" i="26"/>
  <c r="CA78" i="26"/>
  <c r="BU82" i="26"/>
  <c r="AZ53" i="26"/>
  <c r="BV13" i="26"/>
  <c r="CU5" i="26" s="1"/>
  <c r="CE108" i="26"/>
  <c r="CJ198" i="26"/>
  <c r="BU196" i="26"/>
  <c r="BZ169" i="26"/>
  <c r="CD167" i="26"/>
  <c r="BW163" i="26"/>
  <c r="CB167" i="26"/>
  <c r="CG111" i="26"/>
  <c r="BT103" i="26"/>
  <c r="BI115" i="26"/>
  <c r="CE111" i="26"/>
  <c r="BS104" i="26"/>
  <c r="BS111" i="26"/>
  <c r="CG110" i="26"/>
  <c r="DF100" i="26" s="1"/>
  <c r="BY111" i="26"/>
  <c r="CB70" i="26"/>
  <c r="CB104" i="26"/>
  <c r="CM79" i="26"/>
  <c r="CM80" i="26"/>
  <c r="BI83" i="26"/>
  <c r="CA71" i="26"/>
  <c r="CA73" i="26"/>
  <c r="CA80" i="26"/>
  <c r="BU77" i="26"/>
  <c r="CL76" i="26"/>
  <c r="BN83" i="26"/>
  <c r="CJ47" i="26"/>
  <c r="BX44" i="26"/>
  <c r="BX45" i="26"/>
  <c r="BX51" i="26"/>
  <c r="BY49" i="26"/>
  <c r="CB12" i="26"/>
  <c r="BV6" i="26"/>
  <c r="BV10" i="26"/>
  <c r="CJ7" i="26"/>
  <c r="BZ164" i="26"/>
  <c r="CJ45" i="26"/>
  <c r="BZ197" i="26"/>
  <c r="CK70" i="26"/>
  <c r="BW204" i="26"/>
  <c r="BX208" i="26"/>
  <c r="CC201" i="26"/>
  <c r="DB195" i="26" s="1"/>
  <c r="BZ203" i="26"/>
  <c r="BX209" i="26"/>
  <c r="BW203" i="26"/>
  <c r="BU199" i="26"/>
  <c r="CB165" i="26"/>
  <c r="CA81" i="26"/>
  <c r="CL72" i="26"/>
  <c r="CJ52" i="26"/>
  <c r="DI40" i="26" s="1"/>
  <c r="BV17" i="26"/>
  <c r="BX207" i="26"/>
  <c r="BS175" i="26"/>
  <c r="CB162" i="26"/>
  <c r="BW164" i="26"/>
  <c r="CB173" i="26"/>
  <c r="CE113" i="26"/>
  <c r="AU115" i="26"/>
  <c r="BS113" i="26"/>
  <c r="CG108" i="26"/>
  <c r="BY108" i="26"/>
  <c r="BY113" i="26"/>
  <c r="CB81" i="26"/>
  <c r="CB106" i="26"/>
  <c r="DA100" i="26" s="1"/>
  <c r="BO83" i="26"/>
  <c r="CG82" i="26"/>
  <c r="CA79" i="26"/>
  <c r="CL68" i="26"/>
  <c r="CL77" i="26"/>
  <c r="CL71" i="26"/>
  <c r="CJ46" i="26"/>
  <c r="CJ44" i="26"/>
  <c r="CJ42" i="26"/>
  <c r="DI38" i="26" s="1"/>
  <c r="BF53" i="26"/>
  <c r="BY72" i="26"/>
  <c r="CD47" i="26"/>
  <c r="BX48" i="26"/>
  <c r="CE48" i="26"/>
  <c r="BV11" i="26"/>
  <c r="BV9" i="26"/>
  <c r="CJ9" i="26"/>
  <c r="DI5" i="26" s="1"/>
  <c r="CB163" i="26"/>
  <c r="CJ40" i="26"/>
  <c r="CL200" i="26"/>
  <c r="BT107" i="26"/>
  <c r="CL104" i="26"/>
  <c r="BZ105" i="26"/>
  <c r="BX47" i="26"/>
  <c r="BW196" i="26"/>
  <c r="CD165" i="26"/>
  <c r="CC168" i="26"/>
  <c r="BW166" i="26"/>
  <c r="CE106" i="26"/>
  <c r="DD100" i="26" s="1"/>
  <c r="CE110" i="26"/>
  <c r="BS109" i="26"/>
  <c r="BY109" i="26"/>
  <c r="BV104" i="26"/>
  <c r="CM78" i="26"/>
  <c r="CA82" i="26"/>
  <c r="CZ70" i="26" s="1"/>
  <c r="BW198" i="26"/>
  <c r="BZ172" i="26"/>
  <c r="CB164" i="26"/>
  <c r="CC169" i="26"/>
  <c r="DB163" i="26" s="1"/>
  <c r="BZ200" i="26"/>
  <c r="BZ163" i="26"/>
  <c r="CG107" i="26"/>
  <c r="CG106" i="26"/>
  <c r="CE112" i="26"/>
  <c r="BS108" i="26"/>
  <c r="CR100" i="26" s="1"/>
  <c r="BY114" i="26"/>
  <c r="CF38" i="26"/>
  <c r="CM77" i="26"/>
  <c r="BU75" i="26"/>
  <c r="CL74" i="26"/>
  <c r="CJ41" i="26"/>
  <c r="BL53" i="26"/>
  <c r="CE40" i="26"/>
  <c r="BY167" i="26"/>
  <c r="CF203" i="26"/>
  <c r="CI199" i="26"/>
  <c r="CP13" i="27"/>
  <c r="CP6" i="27"/>
  <c r="CP8" i="27"/>
  <c r="BF21" i="27"/>
  <c r="BX10" i="27"/>
  <c r="BZ13" i="27"/>
  <c r="CK18" i="27"/>
  <c r="CE16" i="27"/>
  <c r="CP46" i="30"/>
  <c r="CJ46" i="30"/>
  <c r="BY46" i="30"/>
  <c r="BI50" i="30"/>
  <c r="CT42" i="30"/>
  <c r="CK46" i="30"/>
  <c r="CQ38" i="30"/>
  <c r="CB48" i="30"/>
  <c r="CI38" i="30"/>
  <c r="BW46" i="30"/>
  <c r="BH50" i="30"/>
  <c r="BY45" i="30"/>
  <c r="CO40" i="30"/>
  <c r="DP35" i="30" s="1"/>
  <c r="CD41" i="30"/>
  <c r="CP40" i="30"/>
  <c r="CO46" i="30"/>
  <c r="CJ37" i="30"/>
  <c r="CO39" i="30"/>
  <c r="CD47" i="30"/>
  <c r="BX43" i="30"/>
  <c r="CO47" i="30"/>
  <c r="CJ47" i="30"/>
  <c r="BY35" i="30"/>
  <c r="CC45" i="30"/>
  <c r="CL36" i="30"/>
  <c r="CJ43" i="30"/>
  <c r="BY36" i="30"/>
  <c r="CA38" i="30"/>
  <c r="CD40" i="30"/>
  <c r="CH45" i="30"/>
  <c r="CH42" i="30"/>
  <c r="CH43" i="30"/>
  <c r="CP42" i="30"/>
  <c r="CP43" i="30"/>
  <c r="CJ44" i="30"/>
  <c r="CJ40" i="30"/>
  <c r="DK35" i="30" s="1"/>
  <c r="CJ48" i="30"/>
  <c r="CD39" i="30"/>
  <c r="CD44" i="30"/>
  <c r="BX40" i="30"/>
  <c r="AX50" i="30"/>
  <c r="BY43" i="30"/>
  <c r="CO35" i="30"/>
  <c r="CI44" i="30"/>
  <c r="CH47" i="30"/>
  <c r="CH49" i="30"/>
  <c r="CE42" i="30"/>
  <c r="BP50" i="30"/>
  <c r="CP49" i="30"/>
  <c r="CD45" i="30"/>
  <c r="BX42" i="30"/>
  <c r="BX46" i="30"/>
  <c r="CO49" i="30"/>
  <c r="BW36" i="30"/>
  <c r="CG45" i="30"/>
  <c r="DH35" i="30" s="1"/>
  <c r="CK47" i="30"/>
  <c r="CC46" i="30"/>
  <c r="BO50" i="30"/>
  <c r="BZ37" i="30"/>
  <c r="CE38" i="30"/>
  <c r="CP37" i="30"/>
  <c r="CP44" i="30"/>
  <c r="CP39" i="30"/>
  <c r="DQ36" i="30" s="1"/>
  <c r="CJ41" i="30"/>
  <c r="CJ49" i="30"/>
  <c r="CD42" i="30"/>
  <c r="CD48" i="30"/>
  <c r="BX41" i="30"/>
  <c r="BX49" i="30"/>
  <c r="CY37" i="30" s="1"/>
  <c r="BY37" i="30"/>
  <c r="CO36" i="30"/>
  <c r="CO41" i="30"/>
  <c r="CC37" i="30"/>
  <c r="CT41" i="30"/>
  <c r="CG42" i="30"/>
  <c r="CB45" i="30"/>
  <c r="CK48" i="30"/>
  <c r="CH48" i="30"/>
  <c r="CE45" i="30"/>
  <c r="CP48" i="30"/>
  <c r="CP47" i="30"/>
  <c r="CJ38" i="30"/>
  <c r="CJ42" i="30"/>
  <c r="CD43" i="30"/>
  <c r="BD50" i="30"/>
  <c r="BX39" i="30"/>
  <c r="BX44" i="30"/>
  <c r="BX45" i="30"/>
  <c r="BY41" i="30"/>
  <c r="CO37" i="30"/>
  <c r="CO43" i="30"/>
  <c r="BW40" i="30"/>
  <c r="CS39" i="30"/>
  <c r="CA46" i="30"/>
  <c r="BN50" i="30"/>
  <c r="CP41" i="30"/>
  <c r="CJ39" i="30"/>
  <c r="CD49" i="30"/>
  <c r="BX47" i="30"/>
  <c r="BY38" i="30"/>
  <c r="CO45" i="30"/>
  <c r="CS41" i="30"/>
  <c r="CG47" i="30"/>
  <c r="CM42" i="30"/>
  <c r="CE46" i="30"/>
  <c r="CB49" i="30"/>
  <c r="CK44" i="30"/>
  <c r="CI48" i="30"/>
  <c r="AW50" i="30"/>
  <c r="BY49" i="30"/>
  <c r="CT49" i="30"/>
  <c r="CC49" i="30"/>
  <c r="CQ35" i="30"/>
  <c r="CG46" i="30"/>
  <c r="CR44" i="30"/>
  <c r="BZ47" i="30"/>
  <c r="CQ37" i="30"/>
  <c r="CQ49" i="30"/>
  <c r="CQ47" i="30"/>
  <c r="CL38" i="30"/>
  <c r="CN42" i="30"/>
  <c r="CE35" i="30"/>
  <c r="CE47" i="30"/>
  <c r="CE49" i="30"/>
  <c r="BY40" i="30"/>
  <c r="BY47" i="30"/>
  <c r="BY42" i="30"/>
  <c r="CO42" i="30"/>
  <c r="CO48" i="30"/>
  <c r="CI43" i="30"/>
  <c r="CI49" i="30"/>
  <c r="CC38" i="30"/>
  <c r="CC44" i="30"/>
  <c r="BC50" i="30"/>
  <c r="BW39" i="30"/>
  <c r="BW45" i="30"/>
  <c r="CM37" i="30"/>
  <c r="CB42" i="30"/>
  <c r="CB39" i="30"/>
  <c r="CK45" i="30"/>
  <c r="CQ44" i="30"/>
  <c r="CQ42" i="30"/>
  <c r="DR35" i="30" s="1"/>
  <c r="CL37" i="30"/>
  <c r="CN41" i="30"/>
  <c r="CE36" i="30"/>
  <c r="CE39" i="30"/>
  <c r="CE48" i="30"/>
  <c r="BY44" i="30"/>
  <c r="BY39" i="30"/>
  <c r="BY48" i="30"/>
  <c r="CO38" i="30"/>
  <c r="CO44" i="30"/>
  <c r="CI39" i="30"/>
  <c r="CI45" i="30"/>
  <c r="CC40" i="30"/>
  <c r="BW37" i="30"/>
  <c r="BW41" i="30"/>
  <c r="BW47" i="30"/>
  <c r="CT40" i="30"/>
  <c r="CM39" i="30"/>
  <c r="CB41" i="30"/>
  <c r="CB40" i="30"/>
  <c r="CK40" i="30"/>
  <c r="CK37" i="30"/>
  <c r="BK50" i="30"/>
  <c r="CQ41" i="30"/>
  <c r="CQ40" i="30"/>
  <c r="CQ45" i="30"/>
  <c r="CL40" i="30"/>
  <c r="DM35" i="30" s="1"/>
  <c r="CN44" i="30"/>
  <c r="CE37" i="30"/>
  <c r="CE40" i="30"/>
  <c r="BE50" i="30"/>
  <c r="AY50" i="30"/>
  <c r="CI36" i="30"/>
  <c r="CI40" i="30"/>
  <c r="DJ35" i="30" s="1"/>
  <c r="CI46" i="30"/>
  <c r="CC41" i="30"/>
  <c r="CC47" i="30"/>
  <c r="BW42" i="30"/>
  <c r="BW48" i="30"/>
  <c r="CT43" i="30"/>
  <c r="CT48" i="30"/>
  <c r="CB44" i="30"/>
  <c r="CB43" i="30"/>
  <c r="BB50" i="30"/>
  <c r="CK49" i="30"/>
  <c r="DL37" i="30" s="1"/>
  <c r="CK43" i="30"/>
  <c r="CK41" i="30"/>
  <c r="BZ42" i="30"/>
  <c r="CS49" i="30"/>
  <c r="CR41" i="30"/>
  <c r="CM46" i="30"/>
  <c r="CA40" i="30"/>
  <c r="CF38" i="30"/>
  <c r="CQ43" i="30"/>
  <c r="CQ48" i="30"/>
  <c r="CL35" i="30"/>
  <c r="CN40" i="30"/>
  <c r="DO35" i="30" s="1"/>
  <c r="CE41" i="30"/>
  <c r="CE43" i="30"/>
  <c r="DF35" i="30" s="1"/>
  <c r="CI37" i="30"/>
  <c r="CI41" i="30"/>
  <c r="CI47" i="30"/>
  <c r="CC42" i="30"/>
  <c r="CC48" i="30"/>
  <c r="BW35" i="30"/>
  <c r="BW43" i="30"/>
  <c r="BW49" i="30"/>
  <c r="CT47" i="30"/>
  <c r="CT46" i="30"/>
  <c r="CB46" i="30"/>
  <c r="CB47" i="30"/>
  <c r="CK42" i="30"/>
  <c r="CL41" i="30"/>
  <c r="CF42" i="30"/>
  <c r="BS50" i="30"/>
  <c r="CG41" i="30"/>
  <c r="BT50" i="30"/>
  <c r="CQ36" i="30"/>
  <c r="CQ46" i="30"/>
  <c r="BQ50" i="30"/>
  <c r="CN43" i="30"/>
  <c r="CE44" i="30"/>
  <c r="CI42" i="30"/>
  <c r="CC43" i="30"/>
  <c r="BW38" i="30"/>
  <c r="BW44" i="30"/>
  <c r="CT44" i="30"/>
  <c r="CS36" i="30"/>
  <c r="CS46" i="30"/>
  <c r="CG38" i="30"/>
  <c r="CA34" i="30"/>
  <c r="CK39" i="30"/>
  <c r="CF37" i="30"/>
  <c r="CM47" i="30"/>
  <c r="CA39" i="30"/>
  <c r="BZ44" i="30"/>
  <c r="CR47" i="30"/>
  <c r="CR42" i="30"/>
  <c r="DS35" i="30" s="1"/>
  <c r="CF39" i="30"/>
  <c r="BZ40" i="30"/>
  <c r="CS42" i="30"/>
  <c r="DT35" i="30" s="1"/>
  <c r="CS43" i="30"/>
  <c r="CM36" i="30"/>
  <c r="DN35" i="30" s="1"/>
  <c r="CM38" i="30"/>
  <c r="CM49" i="30"/>
  <c r="CG36" i="30"/>
  <c r="CG43" i="30"/>
  <c r="CG44" i="30"/>
  <c r="CA45" i="30"/>
  <c r="BA50" i="30"/>
  <c r="CA43" i="30"/>
  <c r="CR38" i="30"/>
  <c r="BZ43" i="30"/>
  <c r="CM44" i="30"/>
  <c r="CA35" i="30"/>
  <c r="CR40" i="30"/>
  <c r="CF34" i="30"/>
  <c r="CF40" i="30"/>
  <c r="DG35" i="30" s="1"/>
  <c r="BZ36" i="30"/>
  <c r="BZ41" i="30"/>
  <c r="CS38" i="30"/>
  <c r="CS44" i="30"/>
  <c r="CS45" i="30"/>
  <c r="CM41" i="30"/>
  <c r="CM48" i="30"/>
  <c r="CG39" i="30"/>
  <c r="CG48" i="30"/>
  <c r="CG49" i="30"/>
  <c r="CA42" i="30"/>
  <c r="CA44" i="30"/>
  <c r="BF50" i="30"/>
  <c r="CR37" i="30"/>
  <c r="AZ50" i="30"/>
  <c r="CR35" i="30"/>
  <c r="CR39" i="30"/>
  <c r="CF35" i="30"/>
  <c r="CF43" i="30"/>
  <c r="BZ38" i="30"/>
  <c r="CS47" i="30"/>
  <c r="CS48" i="30"/>
  <c r="CM35" i="30"/>
  <c r="CM43" i="30"/>
  <c r="BM50" i="30"/>
  <c r="BG50" i="30"/>
  <c r="CA36" i="30"/>
  <c r="CA48" i="30"/>
  <c r="CA47" i="30"/>
  <c r="BL50" i="30"/>
  <c r="CM45" i="30"/>
  <c r="CA49" i="30"/>
  <c r="CF46" i="30"/>
  <c r="CR43" i="30"/>
  <c r="CF41" i="30"/>
  <c r="CS40" i="30"/>
  <c r="CM40" i="30"/>
  <c r="CG40" i="30"/>
  <c r="CG35" i="30"/>
  <c r="CA37" i="30"/>
  <c r="CA41" i="30"/>
  <c r="CS5" i="29"/>
  <c r="CM10" i="29"/>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203" i="26"/>
  <c r="DC195" i="26" s="1"/>
  <c r="CD206" i="26"/>
  <c r="BW205" i="26"/>
  <c r="BT203" i="26"/>
  <c r="CS195" i="26" s="1"/>
  <c r="CL207" i="26"/>
  <c r="CJ202" i="26"/>
  <c r="CI202" i="26"/>
  <c r="CI201" i="26"/>
  <c r="CA197" i="26"/>
  <c r="BW202" i="26"/>
  <c r="BZ207" i="26"/>
  <c r="BZ204" i="26"/>
  <c r="BX201" i="26"/>
  <c r="CD205" i="26"/>
  <c r="BF210" i="26"/>
  <c r="CD208" i="26"/>
  <c r="BX203" i="26"/>
  <c r="BX202" i="26"/>
  <c r="BW208" i="26"/>
  <c r="BW207" i="26"/>
  <c r="CL204" i="26"/>
  <c r="CF207" i="26"/>
  <c r="CJ207" i="26"/>
  <c r="CJ203" i="26"/>
  <c r="CJ204" i="26"/>
  <c r="CI196" i="26"/>
  <c r="CI203" i="26"/>
  <c r="CC199" i="26"/>
  <c r="CC207" i="26"/>
  <c r="CA195" i="26"/>
  <c r="BU195" i="26"/>
  <c r="BZ206" i="26"/>
  <c r="CD199" i="26"/>
  <c r="CF194" i="26"/>
  <c r="CF200" i="26"/>
  <c r="CJ209" i="26"/>
  <c r="CJ205" i="26"/>
  <c r="CJ206" i="26"/>
  <c r="CI208" i="26"/>
  <c r="CI205" i="26"/>
  <c r="CC196" i="26"/>
  <c r="CC202" i="26"/>
  <c r="CC209" i="26"/>
  <c r="CA198" i="26"/>
  <c r="BU198" i="26"/>
  <c r="CE207" i="26"/>
  <c r="BZ198" i="26"/>
  <c r="CD200" i="26"/>
  <c r="CI198" i="26"/>
  <c r="DH195" i="26" s="1"/>
  <c r="CC208" i="26"/>
  <c r="BU194" i="26"/>
  <c r="CD198" i="26"/>
  <c r="CD201" i="26"/>
  <c r="CD207" i="26"/>
  <c r="BX206" i="26"/>
  <c r="BW206" i="26"/>
  <c r="AY210" i="26"/>
  <c r="CF196" i="26"/>
  <c r="CJ208" i="26"/>
  <c r="CI207" i="26"/>
  <c r="CC198" i="26"/>
  <c r="BE210" i="26"/>
  <c r="CA205" i="26"/>
  <c r="BZ199" i="26"/>
  <c r="CD209" i="26"/>
  <c r="BX198" i="26"/>
  <c r="CF195" i="26"/>
  <c r="CC206" i="26"/>
  <c r="CI197" i="26"/>
  <c r="CI206" i="26"/>
  <c r="CC204"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CP12" i="27"/>
  <c r="BY19" i="27"/>
  <c r="CL20" i="27"/>
  <c r="DL8" i="27" s="1"/>
  <c r="BY12" i="27"/>
  <c r="CP18" i="27"/>
  <c r="BX19" i="27"/>
  <c r="CK7" i="27"/>
  <c r="CK12" i="27"/>
  <c r="CP20" i="27"/>
  <c r="BB210" i="26"/>
  <c r="CF206" i="26"/>
  <c r="BT208" i="26"/>
  <c r="BT113" i="26"/>
  <c r="CK51" i="26"/>
  <c r="CB107" i="26"/>
  <c r="BD178" i="26"/>
  <c r="CC176" i="26"/>
  <c r="CL170" i="26"/>
  <c r="CL46" i="26"/>
  <c r="CA15" i="26"/>
  <c r="BY19" i="26"/>
  <c r="BS17" i="26"/>
  <c r="BX8" i="26"/>
  <c r="BV107" i="26"/>
  <c r="CB205" i="26"/>
  <c r="CD171" i="26"/>
  <c r="DC163" i="26" s="1"/>
  <c r="CD82" i="26"/>
  <c r="CG9" i="26"/>
  <c r="BF20" i="26"/>
  <c r="BY5" i="26"/>
  <c r="CH78" i="26"/>
  <c r="BT81" i="26"/>
  <c r="CE73" i="26"/>
  <c r="CD74" i="26"/>
  <c r="CA8" i="26"/>
  <c r="BK20" i="26"/>
  <c r="CD8" i="26"/>
  <c r="CB80" i="26"/>
  <c r="CF81" i="26"/>
  <c r="BZ80" i="26"/>
  <c r="BZ177" i="26"/>
  <c r="BH178" i="26"/>
  <c r="BT174" i="26"/>
  <c r="CL15" i="26"/>
  <c r="CC79" i="26"/>
  <c r="CH18" i="26"/>
  <c r="BV16" i="26"/>
  <c r="CJ69" i="26"/>
  <c r="BX77" i="26"/>
  <c r="BV76" i="26"/>
  <c r="CU68" i="26" s="1"/>
  <c r="CH74" i="26"/>
  <c r="DG68" i="26" s="1"/>
  <c r="CL82" i="26"/>
  <c r="BT82" i="26"/>
  <c r="BS73" i="26"/>
  <c r="CK166" i="26"/>
  <c r="DJ163" i="26" s="1"/>
  <c r="CE170" i="26"/>
  <c r="CC82" i="26"/>
  <c r="CG170" i="26"/>
  <c r="CA164" i="26"/>
  <c r="CJ70" i="26"/>
  <c r="BW38" i="26"/>
  <c r="BU174" i="26"/>
  <c r="BI20" i="26"/>
  <c r="CJ8" i="26"/>
  <c r="BA53" i="26"/>
  <c r="CK52" i="26"/>
  <c r="CB177" i="26"/>
  <c r="BV172" i="26"/>
  <c r="CC174" i="26"/>
  <c r="CH167" i="26"/>
  <c r="CI172" i="26"/>
  <c r="BT176" i="26"/>
  <c r="CL175" i="26"/>
  <c r="BW176" i="26"/>
  <c r="BT165" i="26"/>
  <c r="BY165" i="26"/>
  <c r="BE178" i="26"/>
  <c r="BV176" i="26"/>
  <c r="CL177" i="26"/>
  <c r="BK178" i="26"/>
  <c r="BU173" i="26"/>
  <c r="BZ174" i="26"/>
  <c r="BT170" i="26"/>
  <c r="CC170" i="26"/>
  <c r="BW174" i="26"/>
  <c r="CF166" i="26"/>
  <c r="CF173" i="26"/>
  <c r="BS167" i="26"/>
  <c r="CH166" i="26"/>
  <c r="CH175" i="26"/>
  <c r="CH174" i="26"/>
  <c r="CB171" i="26"/>
  <c r="CB172" i="26"/>
  <c r="BV167" i="26"/>
  <c r="BV173" i="26"/>
  <c r="CH164" i="26"/>
  <c r="CA165" i="26"/>
  <c r="CL164" i="26"/>
  <c r="BN178" i="26"/>
  <c r="CL168" i="26"/>
  <c r="CI168" i="26"/>
  <c r="CI169" i="26"/>
  <c r="BT166" i="26"/>
  <c r="AY178" i="26"/>
  <c r="CH172" i="26"/>
  <c r="BV171" i="26"/>
  <c r="CU163" i="26" s="1"/>
  <c r="CA167" i="26"/>
  <c r="CL176" i="26"/>
  <c r="CI175" i="26"/>
  <c r="CE167" i="26"/>
  <c r="CA170" i="26"/>
  <c r="CG172" i="26"/>
  <c r="CE162" i="26"/>
  <c r="CC164" i="26"/>
  <c r="BZ168" i="26"/>
  <c r="BZ167" i="26"/>
  <c r="BY169" i="26"/>
  <c r="CG163" i="26"/>
  <c r="AV178" i="26"/>
  <c r="CC175" i="26"/>
  <c r="BW173" i="26"/>
  <c r="CF163" i="26"/>
  <c r="CE163" i="26"/>
  <c r="BZ171" i="26"/>
  <c r="CY163" i="26" s="1"/>
  <c r="BB178" i="26"/>
  <c r="BY166" i="26"/>
  <c r="CG164" i="26"/>
  <c r="BT172" i="26"/>
  <c r="CC171" i="26"/>
  <c r="BW168" i="26"/>
  <c r="CV163" i="26" s="1"/>
  <c r="BW175" i="26"/>
  <c r="CF168" i="26"/>
  <c r="CF172" i="26"/>
  <c r="CH169" i="26"/>
  <c r="DG163" i="26" s="1"/>
  <c r="CH171" i="26"/>
  <c r="CH176" i="26"/>
  <c r="CB169" i="26"/>
  <c r="DA163" i="26" s="1"/>
  <c r="CB174" i="26"/>
  <c r="BV162" i="26"/>
  <c r="BV168" i="26"/>
  <c r="CL165" i="26"/>
  <c r="CA163" i="26"/>
  <c r="CA166" i="26"/>
  <c r="CL169" i="26"/>
  <c r="CL173" i="26"/>
  <c r="CL174" i="26"/>
  <c r="CI165" i="26"/>
  <c r="CI171" i="26"/>
  <c r="CI174" i="26"/>
  <c r="BS170" i="26"/>
  <c r="CK171" i="26"/>
  <c r="CM173" i="26"/>
  <c r="BI178" i="26"/>
  <c r="BY168" i="26"/>
  <c r="CX163" i="26" s="1"/>
  <c r="BJ178" i="26"/>
  <c r="AX178" i="26"/>
  <c r="BV163" i="26"/>
  <c r="BT168" i="26"/>
  <c r="BT177" i="26"/>
  <c r="BW170" i="26"/>
  <c r="CV164" i="26" s="1"/>
  <c r="CV165" i="26" s="1"/>
  <c r="BW171" i="26"/>
  <c r="CH177" i="26"/>
  <c r="DG165" i="26" s="1"/>
  <c r="CB176" i="26"/>
  <c r="CI176" i="26"/>
  <c r="BV164" i="26"/>
  <c r="CE166" i="26"/>
  <c r="BW169" i="26"/>
  <c r="BV165" i="26"/>
  <c r="BV170" i="26"/>
  <c r="CM163" i="26"/>
  <c r="CI173" i="26"/>
  <c r="CI166" i="26"/>
  <c r="DH163" i="26" s="1"/>
  <c r="BY171" i="26"/>
  <c r="BT164" i="26"/>
  <c r="BZ166" i="26"/>
  <c r="CH163" i="26"/>
  <c r="BT169" i="26"/>
  <c r="BT171" i="26"/>
  <c r="CS163" i="26" s="1"/>
  <c r="BT167" i="26"/>
  <c r="CC172" i="26"/>
  <c r="BW172" i="26"/>
  <c r="CF174" i="26"/>
  <c r="CF176" i="26"/>
  <c r="CH165" i="26"/>
  <c r="CH168" i="26"/>
  <c r="BV166" i="26"/>
  <c r="BV169" i="26"/>
  <c r="BU172" i="26"/>
  <c r="CM164" i="26"/>
  <c r="CA168" i="26"/>
  <c r="CL163" i="26"/>
  <c r="CI167" i="26"/>
  <c r="CE165"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DG69" i="26" s="1"/>
  <c r="CB73" i="26"/>
  <c r="CB76" i="26"/>
  <c r="BV72" i="26"/>
  <c r="CL80" i="26"/>
  <c r="CL81" i="26"/>
  <c r="BZ82" i="26"/>
  <c r="CY70" i="26" s="1"/>
  <c r="BZ74" i="26"/>
  <c r="BY69" i="26"/>
  <c r="CF82" i="26"/>
  <c r="DE70" i="26" s="1"/>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DR8" i="31" s="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D11" i="26"/>
  <c r="CD10" i="26"/>
  <c r="CJ11" i="26"/>
  <c r="CC19" i="26"/>
  <c r="DB7" i="26" s="1"/>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BU16" i="26"/>
  <c r="CG17" i="26"/>
  <c r="CG205" i="26"/>
  <c r="DF195" i="26" s="1"/>
  <c r="CE197" i="26"/>
  <c r="BZ209" i="26"/>
  <c r="BT205" i="26"/>
  <c r="AV210" i="26"/>
  <c r="CL203" i="26"/>
  <c r="CL202" i="26"/>
  <c r="CF205" i="26"/>
  <c r="CF208" i="26"/>
  <c r="CG209" i="26"/>
  <c r="CG168" i="26"/>
  <c r="CG175" i="26"/>
  <c r="BS169" i="26"/>
  <c r="BU170" i="26"/>
  <c r="BU167" i="26"/>
  <c r="BU169" i="26"/>
  <c r="BZ110" i="26"/>
  <c r="CL110" i="26"/>
  <c r="CF104" i="26"/>
  <c r="CF109" i="26"/>
  <c r="BZ104" i="26"/>
  <c r="BT109" i="26"/>
  <c r="CM165" i="26"/>
  <c r="CM171"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96" i="26"/>
  <c r="BT199" i="26"/>
  <c r="BT202" i="26"/>
  <c r="CL194" i="26"/>
  <c r="CL209" i="26"/>
  <c r="CL206" i="26"/>
  <c r="CE171" i="26"/>
  <c r="CE168" i="26"/>
  <c r="CG166" i="26"/>
  <c r="CG173" i="26"/>
  <c r="DF163" i="26" s="1"/>
  <c r="AU178" i="26"/>
  <c r="BU165" i="26"/>
  <c r="AW178" i="26"/>
  <c r="BU176" i="26"/>
  <c r="BX109" i="26"/>
  <c r="CF107" i="26"/>
  <c r="CF103" i="26"/>
  <c r="CM167" i="26"/>
  <c r="CM168" i="26"/>
  <c r="CM172" i="26"/>
  <c r="CA173" i="26"/>
  <c r="CA172" i="26"/>
  <c r="BZ113" i="26"/>
  <c r="BZ111" i="26"/>
  <c r="BX68" i="26"/>
  <c r="BX70" i="26"/>
  <c r="CF105" i="26"/>
  <c r="CJ82" i="26"/>
  <c r="BH83" i="26"/>
  <c r="BW77" i="26"/>
  <c r="BW80" i="26"/>
  <c r="BW71" i="26"/>
  <c r="CF43" i="26"/>
  <c r="BT47" i="26"/>
  <c r="CM19" i="26"/>
  <c r="CG16" i="26"/>
  <c r="CA17" i="26"/>
  <c r="AW20" i="26"/>
  <c r="BW39" i="26"/>
  <c r="CA10" i="26"/>
  <c r="CG11" i="26"/>
  <c r="BX19" i="26"/>
  <c r="BX12" i="26"/>
  <c r="CJ16" i="26"/>
  <c r="CK170" i="26"/>
  <c r="CL105" i="26"/>
  <c r="BC210" i="26"/>
  <c r="CJ114" i="26"/>
  <c r="BU163" i="26"/>
  <c r="CI74" i="26"/>
  <c r="CF50" i="26"/>
  <c r="CC78" i="26"/>
  <c r="BT39" i="26"/>
  <c r="CL49" i="26"/>
  <c r="BZ101" i="26"/>
  <c r="BZ100" i="26"/>
  <c r="BZ99" i="26"/>
  <c r="BZ208" i="26"/>
  <c r="BT198" i="26"/>
  <c r="BT204" i="26"/>
  <c r="CL195" i="26"/>
  <c r="CL197" i="26"/>
  <c r="CL208" i="26"/>
  <c r="CF209" i="26"/>
  <c r="CF202" i="26"/>
  <c r="BC178" i="26"/>
  <c r="CE169" i="26"/>
  <c r="DD163" i="26" s="1"/>
  <c r="CG171" i="26"/>
  <c r="CG174" i="26"/>
  <c r="BU166" i="26"/>
  <c r="BU175" i="26"/>
  <c r="CF101" i="26"/>
  <c r="CF110" i="26"/>
  <c r="BZ106" i="26"/>
  <c r="BT108" i="26"/>
  <c r="CS100" i="26" s="1"/>
  <c r="CM166" i="26"/>
  <c r="CM170" i="26"/>
  <c r="CM174" i="26"/>
  <c r="CM175" i="26"/>
  <c r="CA169" i="26"/>
  <c r="CZ163" i="26" s="1"/>
  <c r="BZ108" i="26"/>
  <c r="CY100" i="26" s="1"/>
  <c r="CL109" i="26"/>
  <c r="CD79" i="26"/>
  <c r="AZ83" i="26"/>
  <c r="CE81" i="26"/>
  <c r="CI77" i="26"/>
  <c r="BW78" i="26"/>
  <c r="BW70" i="26"/>
  <c r="BW82" i="26"/>
  <c r="BZ46" i="26"/>
  <c r="CY38" i="26" s="1"/>
  <c r="BT44" i="26"/>
  <c r="CF45" i="26"/>
  <c r="BO20" i="26"/>
  <c r="CG8" i="26"/>
  <c r="CA19" i="26"/>
  <c r="BW40" i="26"/>
  <c r="CG18" i="26"/>
  <c r="CA14" i="26"/>
  <c r="CG4" i="26"/>
  <c r="CA18" i="26"/>
  <c r="CG13" i="26"/>
  <c r="AZ20" i="26"/>
  <c r="BX14" i="26"/>
  <c r="CM18" i="26"/>
  <c r="CJ19" i="26"/>
  <c r="CJ18" i="26"/>
  <c r="CL111" i="26"/>
  <c r="BZ107" i="26"/>
  <c r="BT207" i="26"/>
  <c r="BT206" i="26"/>
  <c r="CF201" i="26"/>
  <c r="DE195" i="26" s="1"/>
  <c r="CL199" i="26"/>
  <c r="CL198" i="26"/>
  <c r="BN210" i="26"/>
  <c r="BH210" i="26"/>
  <c r="CF204" i="26"/>
  <c r="CL205" i="26"/>
  <c r="CG167" i="26"/>
  <c r="CG169" i="26"/>
  <c r="BU168" i="26"/>
  <c r="BU171" i="26"/>
  <c r="CT163" i="26" s="1"/>
  <c r="BN115" i="26"/>
  <c r="CF113" i="26"/>
  <c r="BZ109" i="26"/>
  <c r="BT111" i="26"/>
  <c r="CM162" i="26"/>
  <c r="CM169" i="26"/>
  <c r="BO178"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98" i="26"/>
  <c r="BT201" i="26"/>
  <c r="BT209" i="26"/>
  <c r="CL201" i="26"/>
  <c r="CE173" i="26"/>
  <c r="BJ115" i="26"/>
  <c r="BU201" i="26"/>
  <c r="CG176" i="26"/>
  <c r="BU164" i="26"/>
  <c r="CD112" i="26"/>
  <c r="CL107" i="26"/>
  <c r="CF106" i="26"/>
  <c r="DE100" i="26" s="1"/>
  <c r="BT114" i="26"/>
  <c r="CM177" i="26"/>
  <c r="BX72" i="26"/>
  <c r="CD76" i="26"/>
  <c r="DC68" i="26" s="1"/>
  <c r="CF111" i="26"/>
  <c r="BX78" i="26"/>
  <c r="BW73" i="26"/>
  <c r="CV68" i="26" s="1"/>
  <c r="BW75" i="26"/>
  <c r="CF49" i="26"/>
  <c r="CF13" i="26"/>
  <c r="CG10" i="26"/>
  <c r="CG5" i="26"/>
  <c r="CB17" i="26"/>
  <c r="BZ39" i="26"/>
  <c r="BS206" i="26"/>
  <c r="CK177" i="26"/>
  <c r="CG207" i="26"/>
  <c r="CA202" i="26"/>
  <c r="CK168" i="26"/>
  <c r="CK169" i="26"/>
  <c r="CK165" i="26"/>
  <c r="BS177" i="26"/>
  <c r="BL115" i="26"/>
  <c r="CJ105" i="26"/>
  <c r="CD109" i="26"/>
  <c r="CC104" i="26"/>
  <c r="CE80" i="26"/>
  <c r="CJ106" i="26"/>
  <c r="CK77" i="26"/>
  <c r="CI69" i="26"/>
  <c r="CI79" i="26"/>
  <c r="CC74" i="26"/>
  <c r="DB68" i="26" s="1"/>
  <c r="CC75" i="26"/>
  <c r="CC72" i="26"/>
  <c r="CE76" i="26"/>
  <c r="CL48" i="26"/>
  <c r="CJ76" i="26"/>
  <c r="CL51" i="26"/>
  <c r="BZ47" i="26"/>
  <c r="BT45" i="26"/>
  <c r="CE13" i="26"/>
  <c r="BU51" i="26"/>
  <c r="CE12" i="26"/>
  <c r="CA48" i="26"/>
  <c r="CB49" i="26"/>
  <c r="CG41" i="26"/>
  <c r="CK14" i="26"/>
  <c r="DG40" i="26"/>
  <c r="BZ48" i="26"/>
  <c r="CF52" i="26"/>
  <c r="CH208" i="26"/>
  <c r="BY175" i="26"/>
  <c r="BU203" i="26"/>
  <c r="CT195" i="26" s="1"/>
  <c r="CK173" i="26"/>
  <c r="CA177" i="26"/>
  <c r="BW114" i="26"/>
  <c r="CJ112" i="26"/>
  <c r="CJ74" i="26"/>
  <c r="BS79" i="26"/>
  <c r="CD80" i="26"/>
  <c r="CI75" i="26"/>
  <c r="CI78" i="26"/>
  <c r="CI81" i="26"/>
  <c r="CC80" i="26"/>
  <c r="CC81" i="26"/>
  <c r="BZ52" i="26"/>
  <c r="BW46" i="26"/>
  <c r="AV53" i="26"/>
  <c r="BW52" i="26"/>
  <c r="BZ41" i="26"/>
  <c r="BZ51" i="26"/>
  <c r="BT49" i="26"/>
  <c r="CK11" i="26"/>
  <c r="CK10" i="26"/>
  <c r="CK19" i="26"/>
  <c r="CK7" i="26"/>
  <c r="CE15" i="26"/>
  <c r="CA47" i="26"/>
  <c r="CE18" i="26"/>
  <c r="CB15" i="26"/>
  <c r="CL38" i="26"/>
  <c r="CL37" i="26"/>
  <c r="CL42" i="26"/>
  <c r="BT52" i="26"/>
  <c r="CK208" i="26"/>
  <c r="CH200" i="26"/>
  <c r="CE208" i="26"/>
  <c r="BS208" i="26"/>
  <c r="CE203" i="26"/>
  <c r="CD173" i="26"/>
  <c r="CG200" i="26"/>
  <c r="CA201" i="26"/>
  <c r="CZ195" i="26" s="1"/>
  <c r="CK172" i="26"/>
  <c r="CK175" i="26"/>
  <c r="BY170" i="26"/>
  <c r="BS172"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207" i="26"/>
  <c r="CK207" i="26"/>
  <c r="CE200" i="26"/>
  <c r="CE175" i="26"/>
  <c r="CG206" i="26"/>
  <c r="CA199" i="26"/>
  <c r="CA203" i="26"/>
  <c r="BU200" i="26"/>
  <c r="CK167"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207" i="26"/>
  <c r="BV201" i="26"/>
  <c r="BS205" i="26"/>
  <c r="BV203" i="26"/>
  <c r="CU195" i="26" s="1"/>
  <c r="CE209" i="26"/>
  <c r="AU210" i="26"/>
  <c r="CA200" i="26"/>
  <c r="BL178" i="26"/>
  <c r="CJ174"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CP50" i="31"/>
  <c r="BX47" i="31"/>
  <c r="CZ43" i="31"/>
  <c r="BX49" i="31"/>
  <c r="CP49" i="31"/>
  <c r="BA57" i="31"/>
  <c r="CP54" i="31"/>
  <c r="CP48" i="31"/>
  <c r="CP53" i="31"/>
  <c r="CA54" i="31"/>
  <c r="CP51" i="31"/>
  <c r="CA19" i="31"/>
  <c r="BX55" i="31"/>
  <c r="CP56" i="31"/>
  <c r="BX48" i="31"/>
  <c r="CA52" i="31"/>
  <c r="DD8" i="31"/>
  <c r="BA21" i="31"/>
  <c r="BX52" i="31"/>
  <c r="CP55" i="31"/>
  <c r="BX51" i="31"/>
  <c r="BP57" i="31"/>
  <c r="CA53" i="31"/>
  <c r="DD44" i="31"/>
  <c r="CP52" i="31"/>
  <c r="BX56" i="31"/>
  <c r="BX50" i="31"/>
  <c r="CJ54" i="31"/>
  <c r="CJ53" i="31"/>
  <c r="CA56" i="31"/>
  <c r="CR45" i="30"/>
  <c r="CR46" i="30"/>
  <c r="CL43" i="30"/>
  <c r="CF49" i="30"/>
  <c r="CR48" i="30"/>
  <c r="CL49" i="30"/>
  <c r="CF47" i="30"/>
  <c r="CF45" i="30"/>
  <c r="BZ45" i="30"/>
  <c r="BZ46" i="30"/>
  <c r="CN47" i="30"/>
  <c r="CL46" i="30"/>
  <c r="BR50" i="30"/>
  <c r="CL42" i="30"/>
  <c r="CL44" i="30"/>
  <c r="CL45" i="30"/>
  <c r="CF48" i="30"/>
  <c r="BZ48" i="30"/>
  <c r="BZ49" i="30"/>
  <c r="CN46" i="30"/>
  <c r="CL47" i="30"/>
  <c r="CL48" i="30"/>
  <c r="CF44" i="30"/>
  <c r="CN48" i="30"/>
  <c r="CN49" i="30"/>
  <c r="CR49" i="30"/>
  <c r="CP18" i="29"/>
  <c r="DL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DO8" i="29" s="1"/>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DI8" i="28"/>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BV16" i="28"/>
  <c r="CL8" i="28"/>
  <c r="CL20" i="28"/>
  <c r="BV14" i="28"/>
  <c r="CL15" i="28"/>
  <c r="CG19" i="28"/>
  <c r="CA19" i="28"/>
  <c r="CA1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207" i="26"/>
  <c r="CK206" i="26"/>
  <c r="CE202" i="26"/>
  <c r="CE198" i="26"/>
  <c r="CH196" i="26"/>
  <c r="CH203" i="26"/>
  <c r="BV208" i="26"/>
  <c r="CB207" i="26"/>
  <c r="CE204" i="26"/>
  <c r="CM208" i="26"/>
  <c r="CM209" i="26"/>
  <c r="CG203" i="26"/>
  <c r="CA207" i="26"/>
  <c r="BU204" i="26"/>
  <c r="BU208" i="26"/>
  <c r="BU209" i="26"/>
  <c r="CE177" i="26"/>
  <c r="CK176" i="26"/>
  <c r="BM178" i="26"/>
  <c r="CD172" i="26"/>
  <c r="CD174" i="26"/>
  <c r="BY174" i="26"/>
  <c r="BY177" i="26"/>
  <c r="CX165" i="26" s="1"/>
  <c r="CJ176" i="26"/>
  <c r="CG177" i="26"/>
  <c r="BS176" i="26"/>
  <c r="BS173" i="26"/>
  <c r="CD106" i="26"/>
  <c r="CD113" i="26"/>
  <c r="BX108" i="26"/>
  <c r="BX101" i="26"/>
  <c r="BX102" i="26"/>
  <c r="BW104" i="26"/>
  <c r="CH109" i="26"/>
  <c r="CH112" i="26"/>
  <c r="CC106" i="26"/>
  <c r="DB100" i="26" s="1"/>
  <c r="CC114" i="26"/>
  <c r="CC113" i="26"/>
  <c r="CJ77" i="26"/>
  <c r="CD75" i="26"/>
  <c r="BF83"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210" i="26"/>
  <c r="BG210" i="26"/>
  <c r="CK205" i="26"/>
  <c r="BM210" i="26"/>
  <c r="CE206" i="26"/>
  <c r="CE201" i="26"/>
  <c r="DD195" i="26" s="1"/>
  <c r="BS207" i="26"/>
  <c r="CH209" i="26"/>
  <c r="CH195" i="26"/>
  <c r="BV200" i="26"/>
  <c r="BV199" i="26"/>
  <c r="CB198" i="26"/>
  <c r="CE205" i="26"/>
  <c r="BO210" i="26"/>
  <c r="CA204" i="26"/>
  <c r="CA209" i="26"/>
  <c r="BU206" i="26"/>
  <c r="AW210" i="26"/>
  <c r="CE176" i="26"/>
  <c r="BG178" i="26"/>
  <c r="CD168" i="26"/>
  <c r="CD176" i="26"/>
  <c r="BY176" i="26"/>
  <c r="BY172" i="26"/>
  <c r="BA178" i="26"/>
  <c r="CJ170" i="26"/>
  <c r="CJ172" i="26"/>
  <c r="BS174" i="26"/>
  <c r="CA175" i="26"/>
  <c r="CA174" i="26"/>
  <c r="BW105" i="26"/>
  <c r="CV100" i="26" s="1"/>
  <c r="CJ113" i="26"/>
  <c r="BF115" i="26"/>
  <c r="CD108" i="26"/>
  <c r="DC100" i="26" s="1"/>
  <c r="BX103" i="26"/>
  <c r="BX107" i="26"/>
  <c r="CJ80" i="26"/>
  <c r="BX76" i="26"/>
  <c r="BW106"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DH6" i="26"/>
  <c r="BZ16" i="26"/>
  <c r="BV202" i="26"/>
  <c r="CH197" i="26"/>
  <c r="CH199" i="26"/>
  <c r="CH205" i="26"/>
  <c r="BV209" i="26"/>
  <c r="CB201" i="26"/>
  <c r="DA195" i="26" s="1"/>
  <c r="CB202" i="26"/>
  <c r="CM206" i="26"/>
  <c r="CM201" i="26"/>
  <c r="AZ178" i="26"/>
  <c r="BX175" i="26"/>
  <c r="BX173" i="26"/>
  <c r="BX168" i="26"/>
  <c r="BX177" i="26"/>
  <c r="BX172" i="26"/>
  <c r="BX170" i="26"/>
  <c r="BX169" i="26"/>
  <c r="BX165" i="26"/>
  <c r="BX176" i="26"/>
  <c r="BX171" i="26"/>
  <c r="BX166" i="26"/>
  <c r="BX167" i="26"/>
  <c r="BX162" i="26"/>
  <c r="BX174" i="26"/>
  <c r="BX164" i="26"/>
  <c r="BX163" i="26"/>
  <c r="CM200" i="26"/>
  <c r="CD170" i="26"/>
  <c r="CJ177" i="26"/>
  <c r="DI165" i="26" s="1"/>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W5" i="26"/>
  <c r="CH202" i="26"/>
  <c r="CB197" i="26"/>
  <c r="CB206" i="26"/>
  <c r="CB204" i="26"/>
  <c r="CM204" i="26"/>
  <c r="CM203" i="26"/>
  <c r="CE174" i="26"/>
  <c r="CJ175" i="26"/>
  <c r="BX105" i="26"/>
  <c r="BX104" i="26"/>
  <c r="BW102" i="26"/>
  <c r="AY115" i="26"/>
  <c r="CI110" i="26"/>
  <c r="CI103" i="26"/>
  <c r="DH100" i="26" s="1"/>
  <c r="CI104" i="26"/>
  <c r="BG83" i="26"/>
  <c r="BS76" i="26"/>
  <c r="CR68" i="26" s="1"/>
  <c r="BS75" i="26"/>
  <c r="CB111" i="26"/>
  <c r="BV111" i="26"/>
  <c r="BV112" i="26"/>
  <c r="BW51" i="26"/>
  <c r="CK72" i="26"/>
  <c r="CK73" i="26"/>
  <c r="BY76" i="26"/>
  <c r="BY81" i="26"/>
  <c r="BT16" i="26"/>
  <c r="CC43" i="26"/>
  <c r="CC38" i="26"/>
  <c r="CC52" i="26"/>
  <c r="CM42" i="26"/>
  <c r="DL38" i="26" s="1"/>
  <c r="CG43" i="26"/>
  <c r="CG50" i="26"/>
  <c r="BU45" i="26"/>
  <c r="CL13" i="26"/>
  <c r="CF16" i="26"/>
  <c r="BH20" i="26"/>
  <c r="BT11" i="26"/>
  <c r="CB52" i="26"/>
  <c r="BY14" i="26"/>
  <c r="CF18" i="26"/>
  <c r="CG204" i="26"/>
  <c r="CG202" i="26"/>
  <c r="BV204" i="26"/>
  <c r="CH198" i="26"/>
  <c r="CH204" i="26"/>
  <c r="CH207" i="26"/>
  <c r="BV197" i="26"/>
  <c r="CB199" i="26"/>
  <c r="BD210" i="26"/>
  <c r="CB203" i="26"/>
  <c r="CM205" i="26"/>
  <c r="BI210" i="26"/>
  <c r="CE172" i="26"/>
  <c r="CD177" i="26"/>
  <c r="DC165" i="26" s="1"/>
  <c r="CD175" i="26"/>
  <c r="BY173" i="26"/>
  <c r="CJ171" i="26"/>
  <c r="CJ173" i="26"/>
  <c r="CA176" i="26"/>
  <c r="CC110" i="26"/>
  <c r="BX106" i="26"/>
  <c r="BW107" i="26"/>
  <c r="BW110" i="26"/>
  <c r="CH108" i="26"/>
  <c r="BX74" i="26"/>
  <c r="CC109" i="26"/>
  <c r="CC111" i="26"/>
  <c r="BL83" i="26"/>
  <c r="BX79" i="26"/>
  <c r="CI105" i="26"/>
  <c r="CI106" i="26"/>
  <c r="BW111" i="26"/>
  <c r="BS82" i="26"/>
  <c r="BS77" i="26"/>
  <c r="BW50" i="26"/>
  <c r="CB112" i="26"/>
  <c r="BV114" i="26"/>
  <c r="CU102" i="26" s="1"/>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201" i="26"/>
  <c r="DG195" i="26" s="1"/>
  <c r="CH206" i="26"/>
  <c r="BJ210" i="26"/>
  <c r="BV198" i="26"/>
  <c r="BV205" i="26"/>
  <c r="BV206" i="26"/>
  <c r="CB200" i="26"/>
  <c r="CB208" i="26"/>
  <c r="CB209" i="26"/>
  <c r="CM202" i="26"/>
  <c r="CG208" i="26"/>
  <c r="CG201" i="26"/>
  <c r="CA208" i="26"/>
  <c r="CA206" i="26"/>
  <c r="BU202" i="26"/>
  <c r="CK174" i="26"/>
  <c r="BF178" i="26"/>
  <c r="CD169"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V6" i="26"/>
  <c r="CV7" i="26" s="1"/>
  <c r="DI36" i="30" l="1"/>
  <c r="DN7" i="29"/>
  <c r="DP7" i="29"/>
  <c r="DH196" i="26"/>
  <c r="DC197" i="26"/>
  <c r="CU165" i="26"/>
  <c r="DE165" i="26"/>
  <c r="CW39" i="26"/>
  <c r="DT44" i="31"/>
  <c r="CZ44" i="31"/>
  <c r="DR44" i="31"/>
  <c r="CZ8" i="31"/>
  <c r="DA7" i="28"/>
  <c r="DC8" i="28"/>
  <c r="DU37" i="30"/>
  <c r="CX8" i="29"/>
  <c r="DK8" i="29"/>
  <c r="DG8" i="29"/>
  <c r="DB197" i="26"/>
  <c r="CR197" i="26"/>
  <c r="CV196" i="26"/>
  <c r="CV197" i="26" s="1"/>
  <c r="CX196" i="26"/>
  <c r="DD8" i="27"/>
  <c r="DE8" i="27"/>
  <c r="CX8" i="27"/>
  <c r="DF7" i="27"/>
  <c r="CY8" i="27"/>
  <c r="DH8" i="27"/>
  <c r="CR165" i="26"/>
  <c r="DJ165" i="26"/>
  <c r="CT102" i="26"/>
  <c r="DA101" i="26"/>
  <c r="CZ101" i="26"/>
  <c r="DI101" i="26"/>
  <c r="DF70" i="26"/>
  <c r="CZ69" i="26"/>
  <c r="DG39" i="26"/>
  <c r="CU40" i="26"/>
  <c r="DA39" i="26"/>
  <c r="DU44" i="31"/>
  <c r="DS8" i="31"/>
  <c r="CX7" i="26"/>
  <c r="DI37" i="30"/>
  <c r="DQ37" i="30"/>
  <c r="DH37" i="30"/>
  <c r="DP36" i="30"/>
  <c r="DK37" i="30"/>
  <c r="DP8" i="29"/>
  <c r="DU8" i="29"/>
  <c r="DQ8" i="29"/>
  <c r="CW196" i="26"/>
  <c r="DA8" i="27"/>
  <c r="DG101" i="26"/>
  <c r="DH7" i="26"/>
  <c r="CZ6" i="26"/>
  <c r="DA40" i="26"/>
  <c r="DD70" i="26"/>
  <c r="DG102" i="26"/>
  <c r="CX39" i="26"/>
  <c r="DA70" i="26"/>
  <c r="CS70" i="26"/>
  <c r="CY165" i="26"/>
  <c r="CR102" i="26"/>
  <c r="CW40" i="26"/>
  <c r="DG6" i="26"/>
  <c r="CX101" i="26"/>
  <c r="CX69" i="26"/>
  <c r="DJ102" i="26"/>
  <c r="CT70" i="26"/>
  <c r="DJ7" i="26"/>
  <c r="CZ165" i="26"/>
  <c r="DC7" i="26"/>
  <c r="DJ40" i="26"/>
  <c r="DI164" i="26"/>
  <c r="DE197" i="26"/>
  <c r="DH164" i="26"/>
  <c r="CX102" i="26"/>
  <c r="CW197" i="26"/>
  <c r="DH197" i="26"/>
  <c r="DF102" i="26"/>
  <c r="DI39" i="26"/>
  <c r="DA165" i="26"/>
  <c r="CT7" i="26"/>
  <c r="DB165" i="26"/>
  <c r="DD165" i="26"/>
  <c r="CS102" i="26"/>
  <c r="DI196" i="26"/>
  <c r="DE40" i="26"/>
  <c r="DG7" i="26"/>
  <c r="CS165" i="26"/>
  <c r="CX164" i="26"/>
  <c r="CV101" i="26"/>
  <c r="CV102" i="26" s="1"/>
  <c r="CS197" i="26"/>
  <c r="DI7" i="26"/>
  <c r="DF197" i="26"/>
  <c r="CU7" i="26"/>
  <c r="CZ102" i="26"/>
  <c r="CY102" i="26"/>
  <c r="DD197" i="26"/>
  <c r="CW6" i="26"/>
  <c r="DI197" i="26"/>
  <c r="DA69" i="26"/>
  <c r="DI70" i="26"/>
  <c r="DI6" i="26"/>
  <c r="CT197" i="26"/>
  <c r="DD102" i="26"/>
  <c r="CV69" i="26"/>
  <c r="CV70" i="26" s="1"/>
  <c r="DF37" i="30"/>
  <c r="DP37" i="30"/>
  <c r="DM37" i="30"/>
  <c r="DS37" i="30"/>
  <c r="DN36" i="30"/>
  <c r="DF36" i="30"/>
  <c r="DO37" i="30"/>
  <c r="DR37" i="30"/>
  <c r="DN37" i="30"/>
  <c r="DM36" i="30"/>
  <c r="DJ37" i="30"/>
  <c r="DG37" i="30"/>
  <c r="DT37" i="30"/>
  <c r="DI8" i="29"/>
  <c r="DT8" i="29"/>
  <c r="DM7" i="29"/>
  <c r="DM8" i="29"/>
  <c r="CU197" i="26"/>
  <c r="DP8" i="27"/>
  <c r="DK8" i="27"/>
  <c r="DF8" i="27"/>
  <c r="CT165" i="26"/>
  <c r="CW7" i="26"/>
  <c r="CW165" i="26"/>
  <c r="CR40" i="26"/>
  <c r="CX40" i="26"/>
  <c r="DH39" i="26"/>
  <c r="CV39" i="26"/>
  <c r="CV40" i="26" s="1"/>
  <c r="DC70" i="26"/>
  <c r="DG70" i="26"/>
  <c r="CU70" i="26"/>
  <c r="DH165" i="26"/>
  <c r="DF165" i="26"/>
  <c r="CZ164" i="26"/>
  <c r="DA164" i="26"/>
  <c r="DG164" i="26"/>
  <c r="DB102" i="26"/>
  <c r="DA102" i="26"/>
  <c r="CX70" i="26"/>
  <c r="DB70" i="26"/>
  <c r="DH69" i="26"/>
  <c r="CY40" i="26"/>
  <c r="DD40" i="26"/>
  <c r="CZ40" i="26"/>
  <c r="CZ7" i="31"/>
  <c r="DD7" i="26"/>
  <c r="DE7" i="26"/>
  <c r="DF7" i="26"/>
  <c r="DA7" i="26"/>
  <c r="CR7" i="26"/>
  <c r="CZ196" i="26"/>
  <c r="CW102" i="26"/>
  <c r="DI69" i="26"/>
  <c r="DE102" i="26"/>
  <c r="DA197" i="26"/>
  <c r="CZ7" i="26"/>
  <c r="DI102" i="26"/>
  <c r="CZ197" i="26"/>
  <c r="DB40" i="26"/>
  <c r="CW70" i="26"/>
  <c r="CS40" i="26"/>
  <c r="DH70" i="26"/>
  <c r="DE8" i="28"/>
  <c r="CZ8" i="28"/>
  <c r="CY8" i="29"/>
  <c r="DI7" i="29"/>
  <c r="DR8" i="29"/>
  <c r="CZ7" i="28"/>
  <c r="DG7" i="28"/>
  <c r="DA8" i="28"/>
  <c r="DH40" i="26"/>
  <c r="DL40" i="26"/>
  <c r="CR70" i="26"/>
  <c r="DA196" i="26"/>
  <c r="DH102" i="26"/>
  <c r="CZ39" i="26"/>
  <c r="CW69" i="26"/>
  <c r="CW68" i="26"/>
  <c r="DG197" i="26"/>
  <c r="CX6" i="26"/>
  <c r="DF40" i="26"/>
  <c r="CT40" i="26"/>
  <c r="CS7" i="26"/>
  <c r="DC102" i="26"/>
  <c r="DH101" i="26"/>
  <c r="DG196" i="26"/>
  <c r="CW163" i="26"/>
  <c r="CW164" i="26"/>
  <c r="DJ70" i="26"/>
  <c r="CW101" i="26"/>
  <c r="CW100" i="26"/>
  <c r="Z53" i="13" l="1"/>
  <c r="AS37" i="13" s="1"/>
  <c r="Z52" i="13"/>
  <c r="Z51" i="13"/>
  <c r="Z50" i="13"/>
  <c r="Z49" i="13"/>
  <c r="Z48" i="13"/>
  <c r="Z47" i="13"/>
  <c r="AF47" i="13" s="1"/>
  <c r="Z46" i="13"/>
  <c r="Z45" i="13"/>
  <c r="Z44" i="13"/>
  <c r="Z43" i="13"/>
  <c r="Z42" i="13"/>
  <c r="Z41" i="13"/>
  <c r="AF41" i="13" s="1"/>
  <c r="Z40" i="13"/>
  <c r="Z39" i="13"/>
  <c r="Z38" i="13"/>
  <c r="Z37" i="13"/>
  <c r="Z36" i="13"/>
  <c r="AF36" i="13" s="1"/>
  <c r="AF45" i="13" l="1"/>
  <c r="AF51" i="13"/>
  <c r="AF39" i="13"/>
  <c r="AF37" i="13"/>
  <c r="AL37" i="13" s="1"/>
  <c r="AF40" i="13"/>
  <c r="AF46" i="13"/>
  <c r="AF52" i="13"/>
  <c r="AF42" i="13"/>
  <c r="AF48" i="13"/>
  <c r="AF49" i="13"/>
  <c r="AF43" i="13"/>
  <c r="AF38" i="13"/>
  <c r="AF44" i="13"/>
  <c r="AF50" i="13"/>
  <c r="AL36" i="13"/>
  <c r="Z21" i="13"/>
  <c r="AS5" i="13" s="1"/>
  <c r="Z20" i="13"/>
  <c r="Z19" i="13"/>
  <c r="Z18" i="13"/>
  <c r="Z17" i="13"/>
  <c r="Z16" i="13"/>
  <c r="Z15" i="13"/>
  <c r="AF15" i="13" s="1"/>
  <c r="Z14" i="13"/>
  <c r="Z13" i="13"/>
  <c r="Z12" i="13"/>
  <c r="Z11" i="13"/>
  <c r="Z10" i="13"/>
  <c r="Z9" i="13"/>
  <c r="AF9" i="13" s="1"/>
  <c r="Z8" i="13"/>
  <c r="Z7" i="13"/>
  <c r="Z6" i="13"/>
  <c r="Z5" i="13"/>
  <c r="Z4" i="13"/>
  <c r="AF4" i="13" s="1"/>
  <c r="AL49" i="13" l="1"/>
  <c r="AL43" i="13"/>
  <c r="AL4" i="13"/>
  <c r="AF10" i="13"/>
  <c r="AF16" i="13"/>
  <c r="AF5" i="13"/>
  <c r="AL5" i="13" s="1"/>
  <c r="AF11" i="13"/>
  <c r="AF17" i="13"/>
  <c r="AF6" i="13"/>
  <c r="AF12" i="13"/>
  <c r="AF18" i="13"/>
  <c r="AF7" i="13"/>
  <c r="AF13" i="13"/>
  <c r="AF19" i="13"/>
  <c r="AF8" i="13"/>
  <c r="AF14" i="13"/>
  <c r="AF20" i="13"/>
  <c r="AL45" i="13"/>
  <c r="AL50" i="13"/>
  <c r="AL41" i="13"/>
  <c r="AL39" i="13"/>
  <c r="AS38" i="13" s="1"/>
  <c r="AL40" i="13"/>
  <c r="AL38" i="13"/>
  <c r="AL47" i="13"/>
  <c r="AL44" i="13"/>
  <c r="AL42" i="13"/>
  <c r="AL51" i="13"/>
  <c r="AL48" i="13"/>
  <c r="AL46" i="13"/>
  <c r="AF53" i="13"/>
  <c r="AL52" i="13"/>
  <c r="AL11" i="13" l="1"/>
  <c r="AL7" i="13"/>
  <c r="AL14" i="13"/>
  <c r="AL15" i="13"/>
  <c r="AL8" i="13"/>
  <c r="AL9" i="13"/>
  <c r="AS40" i="13"/>
  <c r="AL19" i="13"/>
  <c r="AL10" i="13"/>
  <c r="AL16" i="13"/>
  <c r="AL20" i="13"/>
  <c r="AL13" i="13"/>
  <c r="AL17" i="13"/>
  <c r="AL12" i="13"/>
  <c r="AL6" i="13"/>
  <c r="AS6" i="13" s="1"/>
  <c r="AF21" i="13"/>
  <c r="AL18" i="13"/>
  <c r="BR1" i="25"/>
  <c r="V1" i="25"/>
  <c r="AQ19" i="25"/>
  <c r="AP19" i="25"/>
  <c r="AO19" i="25"/>
  <c r="AN19" i="25"/>
  <c r="AM19" i="25"/>
  <c r="AL19" i="25"/>
  <c r="AK19" i="25"/>
  <c r="AJ19" i="25"/>
  <c r="AI19" i="25"/>
  <c r="AH19" i="25"/>
  <c r="AG19" i="25"/>
  <c r="AF19" i="25"/>
  <c r="AE19" i="25"/>
  <c r="AD19" i="25"/>
  <c r="AC19" i="25"/>
  <c r="AB19" i="25"/>
  <c r="AA19" i="25"/>
  <c r="Z19" i="25"/>
  <c r="Y19" i="25"/>
  <c r="X19" i="25"/>
  <c r="W19" i="25"/>
  <c r="AQ18" i="25"/>
  <c r="AP18" i="25"/>
  <c r="AO18" i="25"/>
  <c r="AN18" i="25"/>
  <c r="AM18" i="25"/>
  <c r="AL18" i="25"/>
  <c r="AK18" i="25"/>
  <c r="AJ18" i="25"/>
  <c r="AI18" i="25"/>
  <c r="AH18" i="25"/>
  <c r="AG18" i="25"/>
  <c r="AF18" i="25"/>
  <c r="AE18" i="25"/>
  <c r="AD18" i="25"/>
  <c r="AC18" i="25"/>
  <c r="AB18" i="25"/>
  <c r="AA18" i="25"/>
  <c r="Z18" i="25"/>
  <c r="Y18" i="25"/>
  <c r="X18" i="25"/>
  <c r="W18" i="25"/>
  <c r="AQ17" i="25"/>
  <c r="AP17" i="25"/>
  <c r="AO17" i="25"/>
  <c r="AN17" i="25"/>
  <c r="AM17" i="25"/>
  <c r="AL17" i="25"/>
  <c r="BJ17" i="25" s="1"/>
  <c r="AK17" i="25"/>
  <c r="AJ17" i="25"/>
  <c r="AI17" i="25"/>
  <c r="AH17" i="25"/>
  <c r="AG17" i="25"/>
  <c r="AF17" i="25"/>
  <c r="BD17" i="25" s="1"/>
  <c r="AE17" i="25"/>
  <c r="AD17" i="25"/>
  <c r="AC17" i="25"/>
  <c r="AB17" i="25"/>
  <c r="AZ17" i="25" s="1"/>
  <c r="AA17" i="25"/>
  <c r="Z17" i="25"/>
  <c r="Y17" i="25"/>
  <c r="X17" i="25"/>
  <c r="AV17" i="25" s="1"/>
  <c r="W17" i="25"/>
  <c r="AQ16" i="25"/>
  <c r="AP16" i="25"/>
  <c r="AO16" i="25"/>
  <c r="AN16" i="25"/>
  <c r="AM16" i="25"/>
  <c r="AL16" i="25"/>
  <c r="AK16" i="25"/>
  <c r="AJ16" i="25"/>
  <c r="AI16" i="25"/>
  <c r="AH16" i="25"/>
  <c r="AG16" i="25"/>
  <c r="AF16" i="25"/>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BL13" i="25" s="1"/>
  <c r="AM13" i="25"/>
  <c r="AL13" i="25"/>
  <c r="AK13" i="25"/>
  <c r="AJ13" i="25"/>
  <c r="AI13" i="25"/>
  <c r="AH13" i="25"/>
  <c r="BF13" i="25" s="1"/>
  <c r="AG13" i="25"/>
  <c r="AF13" i="25"/>
  <c r="AE13" i="25"/>
  <c r="AD13" i="25"/>
  <c r="BB13" i="25" s="1"/>
  <c r="AC13" i="25"/>
  <c r="AB13" i="25"/>
  <c r="AA13" i="25"/>
  <c r="Z13" i="25"/>
  <c r="Y13" i="25"/>
  <c r="X13" i="25"/>
  <c r="AV13" i="25" s="1"/>
  <c r="W13" i="25"/>
  <c r="AQ12" i="25"/>
  <c r="BO12" i="25" s="1"/>
  <c r="AP12" i="25"/>
  <c r="AO12" i="25"/>
  <c r="AN12" i="25"/>
  <c r="AM12" i="25"/>
  <c r="AL12" i="25"/>
  <c r="AK12" i="25"/>
  <c r="AJ12" i="25"/>
  <c r="AI12" i="25"/>
  <c r="AH12" i="25"/>
  <c r="AG12" i="25"/>
  <c r="AF12" i="25"/>
  <c r="AE12" i="25"/>
  <c r="AD12" i="25"/>
  <c r="AC12" i="25"/>
  <c r="AB12" i="25"/>
  <c r="AA12" i="25"/>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BO10" i="25" s="1"/>
  <c r="AP10" i="25"/>
  <c r="AO10" i="25"/>
  <c r="AN10" i="25"/>
  <c r="AM10" i="25"/>
  <c r="AL10" i="25"/>
  <c r="AK10" i="25"/>
  <c r="BI10" i="25" s="1"/>
  <c r="AJ10" i="25"/>
  <c r="AI10" i="25"/>
  <c r="AH10" i="25"/>
  <c r="AG10" i="25"/>
  <c r="AF10" i="25"/>
  <c r="AE10" i="25"/>
  <c r="BC10" i="25" s="1"/>
  <c r="AD10" i="25"/>
  <c r="AC10" i="25"/>
  <c r="AB10" i="25"/>
  <c r="AA10" i="25"/>
  <c r="Z10" i="25"/>
  <c r="Y10" i="25"/>
  <c r="AW10" i="25" s="1"/>
  <c r="X10" i="25"/>
  <c r="W10" i="25"/>
  <c r="AQ9" i="25"/>
  <c r="BO9" i="25" s="1"/>
  <c r="AP9" i="25"/>
  <c r="AO9" i="25"/>
  <c r="AN9" i="25"/>
  <c r="AM9" i="25"/>
  <c r="BK9" i="25" s="1"/>
  <c r="AL9" i="25"/>
  <c r="BJ9" i="25" s="1"/>
  <c r="AK9" i="25"/>
  <c r="BI9" i="25" s="1"/>
  <c r="AJ9" i="25"/>
  <c r="AI9" i="25"/>
  <c r="AH9" i="25"/>
  <c r="AG9" i="25"/>
  <c r="BE9" i="25" s="1"/>
  <c r="AF9" i="25"/>
  <c r="BD9" i="25" s="1"/>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AL6" i="25"/>
  <c r="AK6" i="25"/>
  <c r="AJ6" i="25"/>
  <c r="AI6" i="25"/>
  <c r="AH6" i="25"/>
  <c r="AG6" i="25"/>
  <c r="AF6" i="25"/>
  <c r="AE6" i="25"/>
  <c r="AD6" i="25"/>
  <c r="AC6" i="25"/>
  <c r="AB6" i="25"/>
  <c r="AA6" i="25"/>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AK4" i="25"/>
  <c r="AJ4" i="25"/>
  <c r="AI4" i="25"/>
  <c r="AH4" i="25"/>
  <c r="AG4" i="25"/>
  <c r="AF4" i="25"/>
  <c r="AE4" i="25"/>
  <c r="AD4" i="25"/>
  <c r="AC4" i="25"/>
  <c r="AB4" i="25"/>
  <c r="AA4" i="25"/>
  <c r="Z4" i="25"/>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AK3" i="25"/>
  <c r="AJ3" i="25"/>
  <c r="AI3" i="25"/>
  <c r="AH3" i="25"/>
  <c r="AG3" i="25"/>
  <c r="AF3" i="25"/>
  <c r="AE3" i="25"/>
  <c r="AD3" i="25"/>
  <c r="AC3" i="25"/>
  <c r="AB3" i="25"/>
  <c r="AA3" i="25"/>
  <c r="Z3" i="25"/>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AW6" i="25" l="1"/>
  <c r="BC6" i="25"/>
  <c r="BI6" i="25"/>
  <c r="BO6" i="25"/>
  <c r="AW8" i="25"/>
  <c r="AS8" i="13"/>
  <c r="BJ3" i="25"/>
  <c r="BJ4" i="25"/>
  <c r="AX3" i="25"/>
  <c r="BV3" i="25" s="1"/>
  <c r="BJ6" i="25"/>
  <c r="CH6" i="25" s="1"/>
  <c r="AX4" i="25"/>
  <c r="BD6" i="25"/>
  <c r="BE4" i="25"/>
  <c r="AY6" i="25"/>
  <c r="BE6" i="25"/>
  <c r="BK6" i="25"/>
  <c r="BE8" i="25"/>
  <c r="BD16" i="25"/>
  <c r="AX18" i="25"/>
  <c r="BD18" i="25"/>
  <c r="BJ18" i="25"/>
  <c r="AU16" i="25"/>
  <c r="BM14" i="25"/>
  <c r="BD3" i="25"/>
  <c r="BD4" i="25"/>
  <c r="AY10" i="25"/>
  <c r="BE10" i="25"/>
  <c r="BK10" i="25"/>
  <c r="AY12" i="25"/>
  <c r="BK16" i="25"/>
  <c r="AV14" i="25"/>
  <c r="BB14" i="25"/>
  <c r="BH14" i="25"/>
  <c r="BN14" i="25"/>
  <c r="CM2" i="25"/>
  <c r="AZ10" i="25"/>
  <c r="BL10" i="25"/>
  <c r="BL12" i="25"/>
  <c r="AV8" i="25"/>
  <c r="BB8" i="25"/>
  <c r="BH8" i="25"/>
  <c r="BN8" i="25"/>
  <c r="AU14" i="25"/>
  <c r="AV3" i="25"/>
  <c r="BB3" i="25"/>
  <c r="BH3" i="25"/>
  <c r="CF3" i="25" s="1"/>
  <c r="BN3" i="25"/>
  <c r="CL3" i="25" s="1"/>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D5" i="25"/>
  <c r="BJ5" i="25"/>
  <c r="AU6" i="25"/>
  <c r="BA6" i="25"/>
  <c r="BG6" i="25"/>
  <c r="BM6" i="25"/>
  <c r="BD7" i="25"/>
  <c r="AX10" i="25"/>
  <c r="BD10" i="25"/>
  <c r="CB11" i="25" s="1"/>
  <c r="BJ10" i="25"/>
  <c r="BD12" i="25"/>
  <c r="BC14" i="25"/>
  <c r="BI14" i="25"/>
  <c r="AV16" i="25"/>
  <c r="BH16" i="25"/>
  <c r="AV18" i="25"/>
  <c r="BB18" i="25"/>
  <c r="BH18" i="25"/>
  <c r="BN18" i="25"/>
  <c r="AZ5" i="25"/>
  <c r="BF5" i="25"/>
  <c r="BL5" i="25"/>
  <c r="AZ8" i="25"/>
  <c r="BF8" i="25"/>
  <c r="BL8" i="25"/>
  <c r="AY2" i="25"/>
  <c r="AU5" i="25"/>
  <c r="BA5" i="25"/>
  <c r="BG5" i="25"/>
  <c r="CE6" i="25" s="1"/>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CJ8" i="25" s="1"/>
  <c r="AY16" i="25"/>
  <c r="AZ16" i="25"/>
  <c r="BL16" i="25"/>
  <c r="BK2" i="25"/>
  <c r="AU3" i="25"/>
  <c r="AY3" i="25"/>
  <c r="BC3" i="25"/>
  <c r="CA10" i="25" s="1"/>
  <c r="BG3" i="25"/>
  <c r="BK3" i="25"/>
  <c r="BO3" i="25"/>
  <c r="CM3" i="25" s="1"/>
  <c r="AU4" i="25"/>
  <c r="AY4" i="25"/>
  <c r="BC4" i="25"/>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E3" i="25"/>
  <c r="BI3" i="25"/>
  <c r="BM3" i="25"/>
  <c r="AW4" i="25"/>
  <c r="BU4" i="25" s="1"/>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CB6"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A2" i="25"/>
  <c r="AW2" i="25"/>
  <c r="BV2" i="25"/>
  <c r="CL2" i="25"/>
  <c r="BD2" i="25"/>
  <c r="BI2" i="25"/>
  <c r="CH2" i="25"/>
  <c r="CB9" i="25"/>
  <c r="BT3" i="25"/>
  <c r="BM2" i="25"/>
  <c r="BZ4" i="25"/>
  <c r="AZ2" i="25"/>
  <c r="BE2" i="25"/>
  <c r="CD2" i="25"/>
  <c r="CE3" i="25"/>
  <c r="CH5" i="25"/>
  <c r="CH3" i="25"/>
  <c r="AZ12" i="25"/>
  <c r="BH13" i="25"/>
  <c r="BD15" i="25"/>
  <c r="AU13" i="25"/>
  <c r="AY13" i="25"/>
  <c r="BC13" i="25"/>
  <c r="BG13" i="25"/>
  <c r="BK13" i="25"/>
  <c r="BO13" i="25"/>
  <c r="AT8" i="22"/>
  <c r="AA20" i="22"/>
  <c r="Z20" i="22"/>
  <c r="Y20" i="22"/>
  <c r="X20" i="22"/>
  <c r="W20" i="22"/>
  <c r="AA19" i="22"/>
  <c r="Z19" i="22"/>
  <c r="Y19" i="22"/>
  <c r="X19" i="22"/>
  <c r="W19" i="22"/>
  <c r="AA18" i="22"/>
  <c r="Z18" i="22"/>
  <c r="Y18" i="22"/>
  <c r="X18" i="22"/>
  <c r="W18" i="22"/>
  <c r="AA17" i="22"/>
  <c r="Z17" i="22"/>
  <c r="Y17" i="22"/>
  <c r="X17" i="22"/>
  <c r="W17" i="22"/>
  <c r="AA16" i="22"/>
  <c r="Z16" i="22"/>
  <c r="Y16" i="22"/>
  <c r="X16" i="22"/>
  <c r="W16" i="22"/>
  <c r="AA15" i="22"/>
  <c r="Z15" i="22"/>
  <c r="Y15" i="22"/>
  <c r="X15" i="22"/>
  <c r="W15" i="22"/>
  <c r="AA14" i="22"/>
  <c r="Z14" i="22"/>
  <c r="AH14" i="22" s="1"/>
  <c r="Y14" i="22"/>
  <c r="AG14" i="22" s="1"/>
  <c r="X14" i="22"/>
  <c r="W14" i="22"/>
  <c r="AE14" i="22" s="1"/>
  <c r="AA13" i="22"/>
  <c r="Z13" i="22"/>
  <c r="Y13" i="22"/>
  <c r="X13" i="22"/>
  <c r="W13" i="22"/>
  <c r="AA12" i="22"/>
  <c r="Z12" i="22"/>
  <c r="Y12" i="22"/>
  <c r="X12" i="22"/>
  <c r="W12" i="22"/>
  <c r="AA11" i="22"/>
  <c r="Z11" i="22"/>
  <c r="Y11" i="22"/>
  <c r="X11" i="22"/>
  <c r="W11" i="22"/>
  <c r="AA10" i="22"/>
  <c r="Z10" i="22"/>
  <c r="Y10" i="22"/>
  <c r="X10" i="22"/>
  <c r="W10" i="22"/>
  <c r="AA9" i="22"/>
  <c r="Z9" i="22"/>
  <c r="Y9" i="22"/>
  <c r="X9" i="22"/>
  <c r="W9" i="22"/>
  <c r="AA8" i="22"/>
  <c r="Z8" i="22"/>
  <c r="AH8" i="22" s="1"/>
  <c r="Y8" i="22"/>
  <c r="AG8" i="22" s="1"/>
  <c r="X8" i="22"/>
  <c r="W8" i="22"/>
  <c r="AA7" i="22"/>
  <c r="Z7" i="22"/>
  <c r="Y7" i="22"/>
  <c r="X7" i="22"/>
  <c r="W7" i="22"/>
  <c r="AA6" i="22"/>
  <c r="Z6" i="22"/>
  <c r="Y6" i="22"/>
  <c r="X6" i="22"/>
  <c r="W6" i="22"/>
  <c r="AA5" i="22"/>
  <c r="Z5" i="22"/>
  <c r="Y5" i="22"/>
  <c r="X5" i="22"/>
  <c r="W5" i="22"/>
  <c r="AZ4" i="22"/>
  <c r="AY4" i="22"/>
  <c r="AX4" i="22"/>
  <c r="AW4" i="22"/>
  <c r="AV4" i="22"/>
  <c r="AA4" i="22"/>
  <c r="Z4" i="22"/>
  <c r="Y4" i="22"/>
  <c r="X4" i="22"/>
  <c r="W4" i="22"/>
  <c r="AA3" i="22"/>
  <c r="Z3" i="22"/>
  <c r="AH3" i="22" s="1"/>
  <c r="Y3" i="22"/>
  <c r="AG3" i="22" s="1"/>
  <c r="X3" i="22"/>
  <c r="AN3" i="22" s="1"/>
  <c r="W3" i="22"/>
  <c r="AM2" i="22"/>
  <c r="AD2" i="22"/>
  <c r="W2" i="22"/>
  <c r="CB4" i="25" l="1"/>
  <c r="CH4" i="25"/>
  <c r="AI4" i="22"/>
  <c r="CA7" i="25"/>
  <c r="CC4" i="25"/>
  <c r="BT5" i="25"/>
  <c r="BV5" i="25"/>
  <c r="CF5" i="25"/>
  <c r="CM12" i="25"/>
  <c r="BY4" i="25"/>
  <c r="CA5" i="25"/>
  <c r="CA8" i="25"/>
  <c r="CA12" i="25"/>
  <c r="BV4" i="25"/>
  <c r="CK14" i="25"/>
  <c r="CL4" i="25"/>
  <c r="BZ8" i="25"/>
  <c r="CA3" i="25"/>
  <c r="CM7" i="25"/>
  <c r="CA6" i="25"/>
  <c r="CG12" i="25"/>
  <c r="BU7" i="25"/>
  <c r="CI9" i="25"/>
  <c r="CD9" i="25"/>
  <c r="AF16" i="22"/>
  <c r="AE7" i="22"/>
  <c r="AH4" i="22"/>
  <c r="AP4" i="22" s="1"/>
  <c r="AH9" i="22"/>
  <c r="AH15"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4" i="22"/>
  <c r="AG9" i="22"/>
  <c r="AH10" i="22"/>
  <c r="AG15" i="22"/>
  <c r="AH16" i="22"/>
  <c r="AI17" i="22"/>
  <c r="AG13" i="22"/>
  <c r="AG6" i="22"/>
  <c r="AH7" i="22"/>
  <c r="AG12" i="22"/>
  <c r="AH13" i="22"/>
  <c r="AG18" i="22"/>
  <c r="AH19" i="22"/>
  <c r="AG19" i="22"/>
  <c r="AG5" i="22"/>
  <c r="AH6" i="22"/>
  <c r="AG11" i="22"/>
  <c r="AH12" i="22"/>
  <c r="AG17" i="22"/>
  <c r="AH18" i="22"/>
  <c r="AG7" i="22"/>
  <c r="AH5" i="22"/>
  <c r="AG10" i="22"/>
  <c r="AH11" i="22"/>
  <c r="AG16"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3" i="22"/>
  <c r="AE4" i="22"/>
  <c r="AM4" i="22" s="1"/>
  <c r="AE17" i="22"/>
  <c r="AI7" i="22"/>
  <c r="AF10" i="22"/>
  <c r="AI14" i="22"/>
  <c r="AF14"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8" i="22"/>
  <c r="AE18" i="22"/>
  <c r="AE5" i="22"/>
  <c r="AI5" i="22"/>
  <c r="AE9" i="22"/>
  <c r="AI9" i="22"/>
  <c r="AE12" i="22"/>
  <c r="AI12" i="22"/>
  <c r="AF18" i="22"/>
  <c r="AI8" i="22"/>
  <c r="AI18" i="22"/>
  <c r="AE6" i="22"/>
  <c r="AI6" i="22"/>
  <c r="AF9" i="22"/>
  <c r="AE10" i="22"/>
  <c r="AI10" i="22"/>
  <c r="AF12" i="22"/>
  <c r="AE13" i="22"/>
  <c r="AI13" i="22"/>
  <c r="AE16" i="22"/>
  <c r="AI16"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3" i="22"/>
  <c r="AH17" i="22"/>
  <c r="AF4" i="22"/>
  <c r="AN4" i="22" s="1"/>
  <c r="AF11" i="22"/>
  <c r="AF15" i="22"/>
  <c r="AF19" i="22"/>
  <c r="AO3" i="22"/>
  <c r="AF5" i="22"/>
  <c r="AF6" i="22"/>
  <c r="AF7" i="22"/>
  <c r="AF8" i="22"/>
  <c r="AF13" i="22"/>
  <c r="AF17" i="22"/>
  <c r="AE19" i="22"/>
  <c r="AI19" i="22"/>
  <c r="AE3" i="22"/>
  <c r="AM3" i="22"/>
  <c r="AI3" i="22"/>
  <c r="AQ3" i="22"/>
  <c r="AE11" i="22"/>
  <c r="AI11" i="22"/>
  <c r="AE15" i="22"/>
  <c r="AI15" i="22"/>
  <c r="AQ4" i="22"/>
  <c r="DG6" i="25" l="1"/>
  <c r="AP11" i="22"/>
  <c r="AO6" i="22"/>
  <c r="AO9" i="22"/>
  <c r="AQ7" i="22"/>
  <c r="AO5" i="22"/>
  <c r="AO4" i="22"/>
  <c r="AO8" i="22"/>
  <c r="AO14" i="22"/>
  <c r="AP12" i="22"/>
  <c r="AO18" i="22"/>
  <c r="AP16" i="22"/>
  <c r="AP14" i="22"/>
  <c r="AO12" i="22"/>
  <c r="AO16" i="22"/>
  <c r="AP15" i="22"/>
  <c r="AP18" i="22"/>
  <c r="AO17" i="22"/>
  <c r="AP5" i="22"/>
  <c r="AO13" i="22"/>
  <c r="AO10" i="22"/>
  <c r="AP10" i="22"/>
  <c r="AY5" i="22" s="1"/>
  <c r="AO19" i="22"/>
  <c r="AO15" i="22"/>
  <c r="AP8" i="22"/>
  <c r="AO11" i="22"/>
  <c r="AO7" i="22"/>
  <c r="AX5" i="22" s="1"/>
  <c r="AP13" i="22"/>
  <c r="AP6" i="22"/>
  <c r="AM8" i="22"/>
  <c r="AG20" i="22"/>
  <c r="AP9" i="22"/>
  <c r="AP7" i="22"/>
  <c r="AQ18" i="22"/>
  <c r="AM5" i="22"/>
  <c r="AN8" i="22"/>
  <c r="AM9" i="22"/>
  <c r="AQ8" i="22"/>
  <c r="AN12" i="22"/>
  <c r="AM7" i="22"/>
  <c r="AQ6" i="22"/>
  <c r="AZ5" i="22" s="1"/>
  <c r="AQ10" i="22"/>
  <c r="AQ16" i="22"/>
  <c r="AQ12" i="22"/>
  <c r="AQ5" i="22"/>
  <c r="AQ9" i="22"/>
  <c r="AQ11" i="22"/>
  <c r="AM10" i="22"/>
  <c r="AV5" i="22" s="1"/>
  <c r="AM6" i="22"/>
  <c r="AM11" i="22"/>
  <c r="AM14" i="22"/>
  <c r="AN19" i="22"/>
  <c r="AP17" i="22"/>
  <c r="AN18" i="22"/>
  <c r="AN14" i="22"/>
  <c r="AM15" i="22"/>
  <c r="AN5" i="22"/>
  <c r="AN13" i="22"/>
  <c r="AN16" i="22"/>
  <c r="AN9" i="22"/>
  <c r="AI20" i="22"/>
  <c r="AH20" i="22"/>
  <c r="AN6" i="22"/>
  <c r="AN17" i="22"/>
  <c r="AN11" i="22"/>
  <c r="AN10" i="22"/>
  <c r="AW5" i="22" s="1"/>
  <c r="AQ13" i="22"/>
  <c r="AQ14" i="22"/>
  <c r="AQ19" i="22"/>
  <c r="AP19" i="22"/>
  <c r="AY7" i="22" s="1"/>
  <c r="AM13" i="22"/>
  <c r="AN7" i="22"/>
  <c r="AF20" i="22"/>
  <c r="AN15" i="22"/>
  <c r="AM12" i="22"/>
  <c r="AM19" i="22"/>
  <c r="AM17" i="22"/>
  <c r="AM16" i="22"/>
  <c r="AM18" i="22"/>
  <c r="AE20" i="22"/>
  <c r="AQ17" i="22"/>
  <c r="AQ15" i="22"/>
  <c r="AY6" i="22" l="1"/>
  <c r="AX7" i="22"/>
  <c r="AZ7" i="22"/>
  <c r="AV7" i="22"/>
  <c r="AW7"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I35" i="13" l="1"/>
  <c r="W35" i="13"/>
  <c r="AI3" i="13" l="1"/>
  <c r="W3" i="13"/>
  <c r="Y53" i="13"/>
  <c r="X53" i="13"/>
  <c r="AQ37" i="13" s="1"/>
  <c r="W53" i="13"/>
  <c r="Y52" i="13"/>
  <c r="X52" i="13"/>
  <c r="W52" i="13"/>
  <c r="Y51" i="13"/>
  <c r="X51" i="13"/>
  <c r="W51" i="13"/>
  <c r="Y50" i="13"/>
  <c r="X50" i="13"/>
  <c r="W50" i="13"/>
  <c r="Y49" i="13"/>
  <c r="X49" i="13"/>
  <c r="W49" i="13"/>
  <c r="Y48" i="13"/>
  <c r="X48" i="13"/>
  <c r="W48" i="13"/>
  <c r="Y47" i="13"/>
  <c r="X47" i="13"/>
  <c r="W47" i="13"/>
  <c r="Y46" i="13"/>
  <c r="X46" i="13"/>
  <c r="W46" i="13"/>
  <c r="Y45" i="13"/>
  <c r="X45" i="13"/>
  <c r="W45" i="13"/>
  <c r="Y44" i="13"/>
  <c r="X44" i="13"/>
  <c r="W44" i="13"/>
  <c r="AP43" i="13"/>
  <c r="Y43" i="13"/>
  <c r="X43" i="13"/>
  <c r="W43" i="13"/>
  <c r="Y42" i="13"/>
  <c r="X42" i="13"/>
  <c r="W42" i="13"/>
  <c r="Y41" i="13"/>
  <c r="X41" i="13"/>
  <c r="W41" i="13"/>
  <c r="Y40" i="13"/>
  <c r="X40" i="13"/>
  <c r="W40" i="13"/>
  <c r="Y39" i="13"/>
  <c r="X39" i="13"/>
  <c r="W39" i="13"/>
  <c r="Y38" i="13"/>
  <c r="X38" i="13"/>
  <c r="W38" i="13"/>
  <c r="Y37" i="13"/>
  <c r="X37" i="13"/>
  <c r="W37" i="13"/>
  <c r="Y36" i="13"/>
  <c r="AK36" i="13" s="1"/>
  <c r="X36" i="13"/>
  <c r="AJ36" i="13" s="1"/>
  <c r="W36" i="13"/>
  <c r="AI36" i="13" s="1"/>
  <c r="AC35" i="13"/>
  <c r="AC38" i="13" l="1"/>
  <c r="AC45" i="13"/>
  <c r="AE38" i="13"/>
  <c r="AE45" i="13"/>
  <c r="AD45" i="13"/>
  <c r="AE48" i="13"/>
  <c r="AC49" i="13"/>
  <c r="AC48" i="13"/>
  <c r="AC39" i="13"/>
  <c r="AE39" i="13"/>
  <c r="AE43" i="13"/>
  <c r="AD51" i="13"/>
  <c r="AD41" i="13"/>
  <c r="AD48" i="13"/>
  <c r="AD39" i="13"/>
  <c r="AD43" i="13"/>
  <c r="AD46" i="13"/>
  <c r="AC46" i="13"/>
  <c r="AE46" i="13"/>
  <c r="AC37" i="13"/>
  <c r="AE37" i="13"/>
  <c r="AC41" i="13"/>
  <c r="AE41" i="13"/>
  <c r="AC44" i="13"/>
  <c r="AE44" i="13"/>
  <c r="AC51" i="13"/>
  <c r="AE51" i="13"/>
  <c r="AC36" i="13"/>
  <c r="AD38" i="13"/>
  <c r="AD42" i="13"/>
  <c r="AD44" i="13"/>
  <c r="AD49" i="13"/>
  <c r="AD52" i="13"/>
  <c r="AC52" i="13"/>
  <c r="AE52" i="13"/>
  <c r="AD37" i="13"/>
  <c r="AJ37" i="13" s="1"/>
  <c r="AD40" i="13"/>
  <c r="AD47" i="13"/>
  <c r="AD50" i="13"/>
  <c r="AP37" i="13"/>
  <c r="AC42" i="13"/>
  <c r="AE42" i="13"/>
  <c r="AE49" i="13"/>
  <c r="AR37" i="13"/>
  <c r="AC40" i="13"/>
  <c r="AE40" i="13"/>
  <c r="AC43" i="13"/>
  <c r="AC47" i="13"/>
  <c r="AE47" i="13"/>
  <c r="AC50" i="13"/>
  <c r="AE50" i="13"/>
  <c r="AD36" i="13"/>
  <c r="AE36" i="13"/>
  <c r="AI38" i="13" l="1"/>
  <c r="AK40" i="13"/>
  <c r="AK39" i="13"/>
  <c r="AI37" i="13"/>
  <c r="AI39" i="13"/>
  <c r="AK37" i="13"/>
  <c r="AJ39" i="13"/>
  <c r="AK49" i="13"/>
  <c r="AC53" i="13"/>
  <c r="AJ42" i="13"/>
  <c r="AK45" i="13"/>
  <c r="AK38" i="13"/>
  <c r="AJ38" i="13"/>
  <c r="AJ44" i="13"/>
  <c r="AK47" i="13"/>
  <c r="AK41" i="13"/>
  <c r="AJ46" i="13"/>
  <c r="AJ47" i="13"/>
  <c r="AQ39" i="13" s="1"/>
  <c r="AK42" i="13"/>
  <c r="AI41" i="13"/>
  <c r="AK44" i="13"/>
  <c r="AJ40" i="13"/>
  <c r="AK46" i="13"/>
  <c r="AI43" i="13"/>
  <c r="AP38" i="13" s="1"/>
  <c r="AJ50" i="13"/>
  <c r="AJ45" i="13"/>
  <c r="AJ48" i="13"/>
  <c r="AJ51" i="13"/>
  <c r="AK48" i="13"/>
  <c r="AI49" i="13"/>
  <c r="AI42" i="13"/>
  <c r="AD53" i="13"/>
  <c r="AJ49" i="13"/>
  <c r="AJ52" i="13"/>
  <c r="AK51" i="13"/>
  <c r="AK50" i="13"/>
  <c r="AJ41" i="13"/>
  <c r="AJ43" i="13"/>
  <c r="AE53" i="13"/>
  <c r="AI45" i="13"/>
  <c r="AI44" i="13"/>
  <c r="AI47" i="13"/>
  <c r="AI46" i="13"/>
  <c r="AI40" i="13"/>
  <c r="AK43" i="13"/>
  <c r="AI48" i="13"/>
  <c r="AI51" i="13"/>
  <c r="AI50" i="13"/>
  <c r="AK52" i="13"/>
  <c r="AI52" i="13"/>
  <c r="AQ40" i="13" l="1"/>
  <c r="AP40" i="13"/>
  <c r="AK2" i="16" l="1"/>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D14" i="16" s="1"/>
  <c r="AA13" i="16"/>
  <c r="Z13" i="16"/>
  <c r="Y13" i="16"/>
  <c r="X13" i="16"/>
  <c r="W13" i="16"/>
  <c r="AD13" i="16" s="1"/>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G16" i="16" l="1"/>
  <c r="AG13" i="16"/>
  <c r="AF16" i="16"/>
  <c r="AE6" i="16"/>
  <c r="AH9" i="16"/>
  <c r="AD18" i="16"/>
  <c r="AH13" i="16"/>
  <c r="AE7" i="16"/>
  <c r="AE14" i="16"/>
  <c r="AE11" i="16"/>
  <c r="AE5" i="16"/>
  <c r="AE9" i="16"/>
  <c r="AF4" i="16"/>
  <c r="AM4" i="16" s="1"/>
  <c r="AG4" i="16"/>
  <c r="AN4" i="16" s="1"/>
  <c r="AK3" i="16"/>
  <c r="AF14" i="16"/>
  <c r="AF7" i="16"/>
  <c r="AF9" i="16"/>
  <c r="AF11" i="16"/>
  <c r="AG6" i="16"/>
  <c r="AD8" i="16"/>
  <c r="AG9" i="16"/>
  <c r="AH17" i="16"/>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N5" i="16" l="1"/>
  <c r="AL6" i="16"/>
  <c r="AL9" i="16"/>
  <c r="AT5" i="16" s="1"/>
  <c r="AM13" i="16"/>
  <c r="AM14" i="16"/>
  <c r="AM12" i="16"/>
  <c r="AM18" i="16"/>
  <c r="AM8" i="16"/>
  <c r="AN6" i="16"/>
  <c r="AN8" i="16"/>
  <c r="AV5" i="16" s="1"/>
  <c r="AM19" i="16"/>
  <c r="AO5" i="16"/>
  <c r="AK5" i="16"/>
  <c r="AM6" i="16"/>
  <c r="AM11" i="16"/>
  <c r="AM7" i="16"/>
  <c r="AM9" i="16"/>
  <c r="AU5" i="16" s="1"/>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H20" i="16"/>
  <c r="AO16" i="16"/>
  <c r="AK18" i="16"/>
  <c r="AO11" i="16"/>
  <c r="AO6" i="16"/>
  <c r="AK15" i="16"/>
  <c r="AD20" i="16"/>
  <c r="AN14" i="16"/>
  <c r="AG20" i="16"/>
  <c r="AN16" i="16"/>
  <c r="AO14" i="16"/>
  <c r="AO19" i="16"/>
  <c r="AW7" i="16" s="1"/>
  <c r="AO13" i="16"/>
  <c r="AO7" i="16"/>
  <c r="AK14" i="16"/>
  <c r="AK19" i="16"/>
  <c r="AK8" i="16"/>
  <c r="AK6" i="16"/>
  <c r="AN18" i="16"/>
  <c r="AN19" i="16"/>
  <c r="AO10" i="16"/>
  <c r="AO8" i="16"/>
  <c r="AW5" i="16" s="1"/>
  <c r="AK10" i="16"/>
  <c r="AK16" i="16"/>
  <c r="AO18" i="16"/>
  <c r="AO17" i="16"/>
  <c r="AK9" i="16"/>
  <c r="AK13" i="16"/>
  <c r="AN9" i="16"/>
  <c r="AN13" i="16"/>
  <c r="AN7" i="16"/>
  <c r="AT7" i="16" l="1"/>
  <c r="AV7" i="16"/>
  <c r="AU7" i="16"/>
  <c r="AW6" i="16"/>
  <c r="Y21" i="13" l="1"/>
  <c r="X21" i="13"/>
  <c r="AQ5" i="13" s="1"/>
  <c r="W21" i="13"/>
  <c r="AP5" i="13" s="1"/>
  <c r="Y20" i="13"/>
  <c r="X20" i="13"/>
  <c r="W20" i="13"/>
  <c r="Y19" i="13"/>
  <c r="X19" i="13"/>
  <c r="W19" i="13"/>
  <c r="Y18" i="13"/>
  <c r="X18" i="13"/>
  <c r="W18" i="13"/>
  <c r="Y17" i="13"/>
  <c r="X17" i="13"/>
  <c r="W17" i="13"/>
  <c r="Y16" i="13"/>
  <c r="X16" i="13"/>
  <c r="W16" i="13"/>
  <c r="Y15" i="13"/>
  <c r="X15" i="13"/>
  <c r="W15" i="13"/>
  <c r="Y14" i="13"/>
  <c r="X14" i="13"/>
  <c r="W14" i="13"/>
  <c r="Y13" i="13"/>
  <c r="X13" i="13"/>
  <c r="W13" i="13"/>
  <c r="Y12" i="13"/>
  <c r="X12" i="13"/>
  <c r="W12" i="13"/>
  <c r="AP11" i="13"/>
  <c r="Y11" i="13"/>
  <c r="X11" i="13"/>
  <c r="W11" i="13"/>
  <c r="Y10" i="13"/>
  <c r="X10" i="13"/>
  <c r="W10" i="13"/>
  <c r="Y9" i="13"/>
  <c r="X9" i="13"/>
  <c r="W9" i="13"/>
  <c r="Y8" i="13"/>
  <c r="X8" i="13"/>
  <c r="W8" i="13"/>
  <c r="Y7" i="13"/>
  <c r="X7" i="13"/>
  <c r="W7" i="13"/>
  <c r="Y6" i="13"/>
  <c r="X6" i="13"/>
  <c r="W6" i="13"/>
  <c r="Y5" i="13"/>
  <c r="X5" i="13"/>
  <c r="W5" i="13"/>
  <c r="Y4" i="13"/>
  <c r="AK4" i="13" s="1"/>
  <c r="X4" i="13"/>
  <c r="AJ4" i="13" s="1"/>
  <c r="W4" i="13"/>
  <c r="AI4" i="13" s="1"/>
  <c r="AC3" i="13"/>
  <c r="AC18" i="13" l="1"/>
  <c r="AD14" i="13"/>
  <c r="AD18" i="13"/>
  <c r="AD9" i="13"/>
  <c r="AC10" i="13"/>
  <c r="AE10" i="13"/>
  <c r="AD12" i="13"/>
  <c r="AD15" i="13"/>
  <c r="AD5" i="13"/>
  <c r="AD7" i="13"/>
  <c r="AD10" i="13"/>
  <c r="AE18" i="13"/>
  <c r="AC8" i="13"/>
  <c r="AC6" i="13"/>
  <c r="AE6" i="13"/>
  <c r="AD8" i="13"/>
  <c r="AD11" i="13"/>
  <c r="AC13" i="13"/>
  <c r="AE13" i="13"/>
  <c r="AC17" i="13"/>
  <c r="AE17" i="13"/>
  <c r="AD19" i="13"/>
  <c r="AE8" i="13"/>
  <c r="AC5" i="13"/>
  <c r="AE5" i="13"/>
  <c r="AK5" i="13" s="1"/>
  <c r="AD6" i="13"/>
  <c r="AC9" i="13"/>
  <c r="AE9" i="13"/>
  <c r="AD13" i="13"/>
  <c r="AC14" i="13"/>
  <c r="AE14" i="13"/>
  <c r="AD17" i="13"/>
  <c r="AD20" i="13"/>
  <c r="AC16" i="13"/>
  <c r="AE16" i="13"/>
  <c r="AR5" i="13"/>
  <c r="AC7" i="13"/>
  <c r="AE7" i="13"/>
  <c r="AC11" i="13"/>
  <c r="AE11" i="13"/>
  <c r="AC12" i="13"/>
  <c r="AE12" i="13"/>
  <c r="AC15" i="13"/>
  <c r="AE15" i="13"/>
  <c r="AD16" i="13"/>
  <c r="AC20" i="13"/>
  <c r="AE20" i="13"/>
  <c r="AE4" i="13"/>
  <c r="AC4" i="13"/>
  <c r="AD4" i="13"/>
  <c r="AC19" i="13"/>
  <c r="AE19" i="13"/>
  <c r="AJ6" i="13" l="1"/>
  <c r="AJ5" i="13"/>
  <c r="AI6" i="13"/>
  <c r="AJ7" i="13"/>
  <c r="AI7" i="13"/>
  <c r="AJ13" i="13"/>
  <c r="AK11" i="13"/>
  <c r="AJ17" i="13"/>
  <c r="AK12" i="13"/>
  <c r="AK8" i="13"/>
  <c r="AJ12" i="13"/>
  <c r="AQ6" i="13" s="1"/>
  <c r="AD21" i="13"/>
  <c r="AC21" i="13"/>
  <c r="AJ8" i="13"/>
  <c r="AI8" i="13"/>
  <c r="AJ11" i="13"/>
  <c r="AJ9" i="13"/>
  <c r="AJ20" i="13"/>
  <c r="AQ8" i="13" s="1"/>
  <c r="AK6" i="13"/>
  <c r="AI12" i="13"/>
  <c r="AK10" i="13"/>
  <c r="AK13" i="13"/>
  <c r="AJ10" i="13"/>
  <c r="AJ14" i="13"/>
  <c r="AJ15" i="13"/>
  <c r="AI10" i="13"/>
  <c r="AI5" i="13"/>
  <c r="AI9" i="13"/>
  <c r="AJ16" i="13"/>
  <c r="AI11" i="13"/>
  <c r="AP6" i="13" s="1"/>
  <c r="AK19" i="13"/>
  <c r="AK15" i="13"/>
  <c r="AI17" i="13"/>
  <c r="AK18" i="13"/>
  <c r="AI18" i="13"/>
  <c r="AI16" i="13"/>
  <c r="AI15" i="13"/>
  <c r="AJ19" i="13"/>
  <c r="AK14" i="13"/>
  <c r="AK17" i="13"/>
  <c r="AI14" i="13"/>
  <c r="AJ18" i="13"/>
  <c r="AK9" i="13"/>
  <c r="AK20" i="13"/>
  <c r="AI13" i="13"/>
  <c r="AK7" i="13"/>
  <c r="AK16" i="13"/>
  <c r="AI20" i="13"/>
  <c r="AI19" i="13"/>
  <c r="AE21" i="13"/>
  <c r="AP8" i="13" l="1"/>
  <c r="AQ7" i="13"/>
</calcChain>
</file>

<file path=xl/sharedStrings.xml><?xml version="1.0" encoding="utf-8"?>
<sst xmlns="http://schemas.openxmlformats.org/spreadsheetml/2006/main" count="1528" uniqueCount="108">
  <si>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</si>
  <si>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</si>
  <si>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</si>
  <si>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</si>
  <si>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</si>
  <si>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</si>
  <si>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</si>
  <si>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</si>
  <si>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</si>
  <si>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</si>
  <si>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</si>
  <si>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</si>
  <si>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</si>
  <si>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</si>
  <si>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</si>
  <si>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</si>
  <si>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</si>
  <si>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</si>
  <si>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</si>
  <si>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</si>
  <si>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</si>
  <si>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</si>
  <si>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</si>
  <si>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</si>
  <si>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</si>
  <si>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</si>
  <si>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</si>
  <si>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</si>
  <si>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</si>
  <si>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</si>
  <si>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</si>
  <si>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</si>
  <si>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</si>
  <si>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</si>
  <si>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</si>
  <si>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</si>
  <si>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</si>
  <si>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</si>
  <si>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</si>
  <si>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</si>
  <si>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</si>
  <si>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</si>
  <si>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</si>
  <si>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</si>
  <si>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</si>
  <si>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</si>
  <si>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</si>
  <si>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</si>
  <si>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</si>
  <si>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</si>
  <si>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</si>
  <si>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</si>
  <si>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</si>
  <si>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</si>
  <si>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</si>
  <si>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</si>
  <si>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</si>
  <si>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</si>
  <si>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</si>
  <si>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</si>
  <si>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</si>
  <si>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</si>
  <si>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</si>
  <si>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</si>
  <si>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</si>
  <si>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</si>
  <si>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</si>
  <si>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</si>
  <si>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</si>
  <si>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</si>
  <si>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</si>
  <si>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</si>
  <si>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</si>
  <si>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</si>
  <si>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</si>
  <si>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</si>
  <si>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</si>
  <si>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</si>
  <si>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</si>
  <si>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</si>
  <si>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</si>
  <si>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</si>
  <si>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CAS</t>
  </si>
  <si>
    <t>Proteus mirabilis</t>
  </si>
  <si>
    <t>Nitroxolin</t>
  </si>
  <si>
    <t>Serratia marcescens</t>
  </si>
  <si>
    <t>TGC</t>
  </si>
  <si>
    <t>Staphylococcus hominis</t>
  </si>
  <si>
    <t>Caz/Avi</t>
  </si>
  <si>
    <t>Ceftazidim/Avibactam</t>
  </si>
  <si>
    <t>Morganella morganii</t>
  </si>
  <si>
    <t>Candida albicans</t>
  </si>
  <si>
    <t>Streptococcus agalactiae</t>
  </si>
  <si>
    <t>Clostridium difficile</t>
  </si>
  <si>
    <t xml:space="preserve">Escherichia coli </t>
  </si>
  <si>
    <t>Haemophilus influenzae</t>
  </si>
  <si>
    <t>Haemophilus parainfluenzae</t>
  </si>
  <si>
    <t xml:space="preserve">Klebsiella pneumoniae  </t>
  </si>
  <si>
    <t xml:space="preserve">Staphylococcus capitis  </t>
  </si>
  <si>
    <t xml:space="preserve">Staphylococcus epidermidis  </t>
  </si>
  <si>
    <t xml:space="preserve">Stenotrophomonas maltophilia  </t>
  </si>
  <si>
    <t xml:space="preserve">Streptococcus agalactiae  </t>
  </si>
  <si>
    <t>AND</t>
  </si>
  <si>
    <t>Anidulafungin</t>
  </si>
  <si>
    <t>Mecillinam</t>
  </si>
  <si>
    <t>Enterobacter cloacae-complex</t>
  </si>
  <si>
    <t xml:space="preserve">Klebsiella oxytoca  </t>
  </si>
  <si>
    <t>Candida glabrata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</si>
</sst>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9" fontId="0" fillId="0" borderId="0" xfId="43" applyFont="1"/>
    <xf numFmtId="9" fontId="0" fillId="0" borderId="0" xfId="43" applyFont="1" applyAlignment="1">
      <alignment vertical="center"/>
    </xf>
    <xf numFmtId="0" fontId="0" fillId="0" borderId="0" xfId="0"/>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0.16920473773265651</c:v>
                </c:pt>
                <c:pt idx="4">
                  <c:v>0</c:v>
                </c:pt>
                <c:pt idx="5">
                  <c:v>1.015228426395939</c:v>
                </c:pt>
                <c:pt idx="6">
                  <c:v>4.230118443316413</c:v>
                </c:pt>
                <c:pt idx="7">
                  <c:v>28.59560067681895</c:v>
                </c:pt>
                <c:pt idx="8">
                  <c:v>15.397631133671743</c:v>
                </c:pt>
                <c:pt idx="9">
                  <c:v>1.3536379018612521</c:v>
                </c:pt>
                <c:pt idx="10">
                  <c:v>1.1844331641285957</c:v>
                </c:pt>
                <c:pt idx="11">
                  <c:v>0.50761421319796951</c:v>
                </c:pt>
                <c:pt idx="12">
                  <c:v>47.546531302876481</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2.1996615905245345</c:v>
                </c:pt>
                <c:pt idx="4">
                  <c:v>0</c:v>
                </c:pt>
                <c:pt idx="5">
                  <c:v>11.844331641285956</c:v>
                </c:pt>
                <c:pt idx="6">
                  <c:v>29.441624365482234</c:v>
                </c:pt>
                <c:pt idx="7">
                  <c:v>11.844331641285956</c:v>
                </c:pt>
                <c:pt idx="8">
                  <c:v>7.1065989847715736</c:v>
                </c:pt>
                <c:pt idx="9">
                  <c:v>9.8138747884940774</c:v>
                </c:pt>
                <c:pt idx="10">
                  <c:v>6.5989847715736039</c:v>
                </c:pt>
                <c:pt idx="11">
                  <c:v>5.2453468697123515</c:v>
                </c:pt>
                <c:pt idx="12">
                  <c:v>15.905245346869712</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6.4297800338409479</c:v>
                </c:pt>
                <c:pt idx="5">
                  <c:v>0</c:v>
                </c:pt>
                <c:pt idx="6">
                  <c:v>25.888324873096447</c:v>
                </c:pt>
                <c:pt idx="7">
                  <c:v>18.612521150592215</c:v>
                </c:pt>
                <c:pt idx="8">
                  <c:v>1.5228426395939085</c:v>
                </c:pt>
                <c:pt idx="9">
                  <c:v>1.6920473773265652</c:v>
                </c:pt>
                <c:pt idx="10">
                  <c:v>3.0456852791878171</c:v>
                </c:pt>
                <c:pt idx="11">
                  <c:v>4.5685279187817258</c:v>
                </c:pt>
                <c:pt idx="12">
                  <c:v>5.0761421319796955</c:v>
                </c:pt>
                <c:pt idx="13">
                  <c:v>33.16412859560068</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17.258883248730964</c:v>
                </c:pt>
                <c:pt idx="5">
                  <c:v>0</c:v>
                </c:pt>
                <c:pt idx="6">
                  <c:v>50.253807106598984</c:v>
                </c:pt>
                <c:pt idx="7">
                  <c:v>23.857868020304569</c:v>
                </c:pt>
                <c:pt idx="8">
                  <c:v>3.7225042301184432</c:v>
                </c:pt>
                <c:pt idx="9">
                  <c:v>1.6920473773265652</c:v>
                </c:pt>
                <c:pt idx="10">
                  <c:v>0.50761421319796951</c:v>
                </c:pt>
                <c:pt idx="11">
                  <c:v>0.50761421319796951</c:v>
                </c:pt>
                <c:pt idx="12">
                  <c:v>0</c:v>
                </c:pt>
                <c:pt idx="13">
                  <c:v>2.1996615905245345</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86.632825719120135</c:v>
                </c:pt>
                <c:pt idx="4">
                  <c:v>0</c:v>
                </c:pt>
                <c:pt idx="5">
                  <c:v>1.015228426395939</c:v>
                </c:pt>
                <c:pt idx="6">
                  <c:v>0.50761421319796951</c:v>
                </c:pt>
                <c:pt idx="7">
                  <c:v>0.16920473773265651</c:v>
                </c:pt>
                <c:pt idx="8">
                  <c:v>1.6920473773265652</c:v>
                </c:pt>
                <c:pt idx="9">
                  <c:v>2.8764805414551606</c:v>
                </c:pt>
                <c:pt idx="10">
                  <c:v>2.030456852791878</c:v>
                </c:pt>
                <c:pt idx="11">
                  <c:v>5.0761421319796955</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71.404399323181053</c:v>
                </c:pt>
                <c:pt idx="2">
                  <c:v>0</c:v>
                </c:pt>
                <c:pt idx="3">
                  <c:v>12.182741116751268</c:v>
                </c:pt>
                <c:pt idx="4">
                  <c:v>3.2148900169204739</c:v>
                </c:pt>
                <c:pt idx="5">
                  <c:v>1.3536379018612521</c:v>
                </c:pt>
                <c:pt idx="6">
                  <c:v>0.33840947546531303</c:v>
                </c:pt>
                <c:pt idx="7">
                  <c:v>0.16920473773265651</c:v>
                </c:pt>
                <c:pt idx="8">
                  <c:v>0.67681895093062605</c:v>
                </c:pt>
                <c:pt idx="9">
                  <c:v>0.33840947546531303</c:v>
                </c:pt>
                <c:pt idx="10">
                  <c:v>10.321489001692047</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82.741116751269033</c:v>
                </c:pt>
                <c:pt idx="4">
                  <c:v>0</c:v>
                </c:pt>
                <c:pt idx="5">
                  <c:v>4.7377326565143827</c:v>
                </c:pt>
                <c:pt idx="6">
                  <c:v>1.3536379018612521</c:v>
                </c:pt>
                <c:pt idx="7">
                  <c:v>1.5228426395939085</c:v>
                </c:pt>
                <c:pt idx="8">
                  <c:v>3.7225042301184432</c:v>
                </c:pt>
                <c:pt idx="9">
                  <c:v>2.030456852791878</c:v>
                </c:pt>
                <c:pt idx="10">
                  <c:v>1.1844331641285957</c:v>
                </c:pt>
                <c:pt idx="11">
                  <c:v>1.1844331641285957</c:v>
                </c:pt>
                <c:pt idx="12">
                  <c:v>1.5228426395939085</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0.33840947546531303</c:v>
                </c:pt>
                <c:pt idx="4">
                  <c:v>0</c:v>
                </c:pt>
                <c:pt idx="5">
                  <c:v>0.50761421319796951</c:v>
                </c:pt>
                <c:pt idx="6">
                  <c:v>3.3840947546531304</c:v>
                </c:pt>
                <c:pt idx="7">
                  <c:v>28.59560067681895</c:v>
                </c:pt>
                <c:pt idx="8">
                  <c:v>42.301184433164131</c:v>
                </c:pt>
                <c:pt idx="9">
                  <c:v>9.3062605752961076</c:v>
                </c:pt>
                <c:pt idx="10">
                  <c:v>3.3840947546531304</c:v>
                </c:pt>
                <c:pt idx="11">
                  <c:v>1.1844331641285957</c:v>
                </c:pt>
                <c:pt idx="12">
                  <c:v>10.998307952622673</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60.744500846023691</c:v>
                </c:pt>
                <c:pt idx="3">
                  <c:v>0</c:v>
                </c:pt>
                <c:pt idx="4">
                  <c:v>33.16412859560068</c:v>
                </c:pt>
                <c:pt idx="5">
                  <c:v>3.8917089678510997</c:v>
                </c:pt>
                <c:pt idx="6">
                  <c:v>1.5228426395939085</c:v>
                </c:pt>
                <c:pt idx="7">
                  <c:v>0.67681895093062605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98.30795262267344</c:v>
                </c:pt>
                <c:pt idx="3">
                  <c:v>0</c:v>
                </c:pt>
                <c:pt idx="4">
                  <c:v>0.84602368866328259</c:v>
                </c:pt>
                <c:pt idx="5">
                  <c:v>0.67681895093062605</c:v>
                </c:pt>
                <c:pt idx="6">
                  <c:v>0</c:v>
                </c:pt>
                <c:pt idx="7">
                  <c:v>0</c:v>
                </c:pt>
                <c:pt idx="8">
                  <c:v>0</c:v>
                </c:pt>
                <c:pt idx="9">
                  <c:v>0</c:v>
                </c:pt>
                <c:pt idx="10">
                  <c:v>0.16920473773265651</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0.6791171477079796</c:v>
                </c:pt>
                <c:pt idx="2">
                  <c:v>0</c:v>
                </c:pt>
                <c:pt idx="3">
                  <c:v>12.393887945670627</c:v>
                </c:pt>
                <c:pt idx="4">
                  <c:v>52.292020373514433</c:v>
                </c:pt>
                <c:pt idx="5">
                  <c:v>28.522920203735143</c:v>
                </c:pt>
                <c:pt idx="6">
                  <c:v>4.074702886247878</c:v>
                </c:pt>
                <c:pt idx="7">
                  <c:v>0.6791171477079796</c:v>
                </c:pt>
                <c:pt idx="8">
                  <c:v>0.3395585738539898</c:v>
                </c:pt>
                <c:pt idx="9">
                  <c:v>0.50933786078098475</c:v>
                </c:pt>
                <c:pt idx="10">
                  <c:v>0.50933786078098475</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13.073005093378608</c:v>
                </c:pt>
                <c:pt idx="5">
                  <c:v>0</c:v>
                </c:pt>
                <c:pt idx="6">
                  <c:v>40.23769100169779</c:v>
                </c:pt>
                <c:pt idx="7">
                  <c:v>32.597623089983024</c:v>
                </c:pt>
                <c:pt idx="8" formatCode="General">
                  <c:v>9.8471986417657043</c:v>
                </c:pt>
                <c:pt idx="9" formatCode="General">
                  <c:v>3.3955857385398982</c:v>
                </c:pt>
                <c:pt idx="10">
                  <c:v>0.1697792869269949</c:v>
                </c:pt>
                <c:pt idx="11">
                  <c:v>0.3395585738539898</c:v>
                </c:pt>
                <c:pt idx="12">
                  <c:v>0.3395585738539898</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4.5762711864406782</c:v>
                </c:pt>
                <c:pt idx="3">
                  <c:v>0</c:v>
                </c:pt>
                <c:pt idx="4">
                  <c:v>43.050847457627121</c:v>
                </c:pt>
                <c:pt idx="5">
                  <c:v>38.474576271186443</c:v>
                </c:pt>
                <c:pt idx="6">
                  <c:v>9.1525423728813564</c:v>
                </c:pt>
                <c:pt idx="7">
                  <c:v>0.50847457627118642</c:v>
                </c:pt>
                <c:pt idx="8">
                  <c:v>0.33898305084745761</c:v>
                </c:pt>
                <c:pt idx="9" formatCode="General">
                  <c:v>1.0169491525423728</c:v>
                </c:pt>
                <c:pt idx="10" formatCode="General">
                  <c:v>2.8813559322033897</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3.3840947546531304</c:v>
                </c:pt>
                <c:pt idx="3">
                  <c:v>0</c:v>
                </c:pt>
                <c:pt idx="4">
                  <c:v>30.626057529610829</c:v>
                </c:pt>
                <c:pt idx="5">
                  <c:v>50.930626057529608</c:v>
                </c:pt>
                <c:pt idx="6">
                  <c:v>10.152284263959391</c:v>
                </c:pt>
                <c:pt idx="7">
                  <c:v>2.1996615905245345</c:v>
                </c:pt>
                <c:pt idx="8">
                  <c:v>1.1844331641285957</c:v>
                </c:pt>
                <c:pt idx="9">
                  <c:v>0.50761421319796951</c:v>
                </c:pt>
                <c:pt idx="10">
                  <c:v>0.50761421319796951</c:v>
                </c:pt>
                <c:pt idx="11">
                  <c:v>0.50761421319796951</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57.796610169491522</c:v>
                </c:pt>
                <c:pt idx="6">
                  <c:v>0</c:v>
                </c:pt>
                <c:pt idx="7">
                  <c:v>21.016949152542374</c:v>
                </c:pt>
                <c:pt idx="8">
                  <c:v>8.8135593220338979</c:v>
                </c:pt>
                <c:pt idx="9">
                  <c:v>5.0847457627118642</c:v>
                </c:pt>
                <c:pt idx="10">
                  <c:v>3.2203389830508473</c:v>
                </c:pt>
                <c:pt idx="11">
                  <c:v>1.3559322033898304</c:v>
                </c:pt>
                <c:pt idx="12">
                  <c:v>1.0169491525423728</c:v>
                </c:pt>
                <c:pt idx="13">
                  <c:v>0.50847457627118642</c:v>
                </c:pt>
                <c:pt idx="14">
                  <c:v>1.1864406779661016</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67.627118644067792</c:v>
                </c:pt>
                <c:pt idx="3">
                  <c:v>0</c:v>
                </c:pt>
                <c:pt idx="4">
                  <c:v>4.2372881355932206</c:v>
                </c:pt>
                <c:pt idx="5">
                  <c:v>0.84745762711864403</c:v>
                </c:pt>
                <c:pt idx="6">
                  <c:v>1.0169491525423728</c:v>
                </c:pt>
                <c:pt idx="7">
                  <c:v>0.67796610169491522</c:v>
                </c:pt>
                <c:pt idx="8">
                  <c:v>0.16949152542372881</c:v>
                </c:pt>
                <c:pt idx="9">
                  <c:v>0.16949152542372881</c:v>
                </c:pt>
                <c:pt idx="10">
                  <c:v>0.16949152542372881</c:v>
                </c:pt>
                <c:pt idx="11">
                  <c:v>25.084745762711865</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73.265651438240269</c:v>
                </c:pt>
                <c:pt idx="2">
                  <c:v>0.84602368866328259</c:v>
                </c:pt>
                <c:pt idx="3">
                  <c:v>2.7072758037225042</c:v>
                </c:pt>
                <c:pt idx="4">
                  <c:v>7.9526226734348562</c:v>
                </c:pt>
                <c:pt idx="5">
                  <c:v>1.8612521150592216</c:v>
                </c:pt>
                <c:pt idx="6">
                  <c:v>0.50761421319796951</c:v>
                </c:pt>
                <c:pt idx="7">
                  <c:v>0.84602368866328259</c:v>
                </c:pt>
                <c:pt idx="8">
                  <c:v>2.030456852791878</c:v>
                </c:pt>
                <c:pt idx="9">
                  <c:v>9.9830795262267351</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73.604060913705581</c:v>
                </c:pt>
                <c:pt idx="2">
                  <c:v>0</c:v>
                </c:pt>
                <c:pt idx="3">
                  <c:v>1.1844331641285957</c:v>
                </c:pt>
                <c:pt idx="4">
                  <c:v>7.1065989847715736</c:v>
                </c:pt>
                <c:pt idx="5">
                  <c:v>4.3993231810490689</c:v>
                </c:pt>
                <c:pt idx="6">
                  <c:v>0.84602368866328259</c:v>
                </c:pt>
                <c:pt idx="7">
                  <c:v>0.84602368866328259</c:v>
                </c:pt>
                <c:pt idx="8">
                  <c:v>2.8764805414551606</c:v>
                </c:pt>
                <c:pt idx="9">
                  <c:v>5.2453468697123515</c:v>
                </c:pt>
                <c:pt idx="10">
                  <c:v>3.8917089678510997</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12.690355329949238</c:v>
                </c:pt>
                <c:pt idx="2">
                  <c:v>47.377326565143825</c:v>
                </c:pt>
                <c:pt idx="3">
                  <c:v>13.028764805414552</c:v>
                </c:pt>
                <c:pt idx="4">
                  <c:v>3.5532994923857868</c:v>
                </c:pt>
                <c:pt idx="5">
                  <c:v>6.9373942470389167</c:v>
                </c:pt>
                <c:pt idx="6">
                  <c:v>3.3840947546531304</c:v>
                </c:pt>
                <c:pt idx="7">
                  <c:v>0.16920473773265651</c:v>
                </c:pt>
                <c:pt idx="8">
                  <c:v>0.84602368866328259</c:v>
                </c:pt>
                <c:pt idx="9">
                  <c:v>12.013536379018612</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0.33840947546531303</c:v>
                </c:pt>
                <c:pt idx="3">
                  <c:v>0</c:v>
                </c:pt>
                <c:pt idx="4">
                  <c:v>3.2148900169204739</c:v>
                </c:pt>
                <c:pt idx="5">
                  <c:v>17.935702199661591</c:v>
                </c:pt>
                <c:pt idx="6">
                  <c:v>38.747884940778341</c:v>
                </c:pt>
                <c:pt idx="7">
                  <c:v>9.8138747884940774</c:v>
                </c:pt>
                <c:pt idx="8">
                  <c:v>6.7681895093062607</c:v>
                </c:pt>
                <c:pt idx="9">
                  <c:v>8.9678510998307956</c:v>
                </c:pt>
                <c:pt idx="10">
                  <c:v>14.213197969543147</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55.66835871404399</c:v>
                </c:pt>
                <c:pt idx="2">
                  <c:v>0</c:v>
                </c:pt>
                <c:pt idx="3">
                  <c:v>36.886632825719119</c:v>
                </c:pt>
                <c:pt idx="4">
                  <c:v>6.4297800338409479</c:v>
                </c:pt>
                <c:pt idx="5">
                  <c:v>0.67681895093062605</c:v>
                </c:pt>
                <c:pt idx="6">
                  <c:v>0.33840947546531303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7.1428571428571432</c:v>
                </c:pt>
                <c:pt idx="6">
                  <c:v>0</c:v>
                </c:pt>
                <c:pt idx="7">
                  <c:v>0</c:v>
                </c:pt>
                <c:pt idx="8">
                  <c:v>0</c:v>
                </c:pt>
                <c:pt idx="9">
                  <c:v>0</c:v>
                </c:pt>
                <c:pt idx="10">
                  <c:v>0</c:v>
                </c:pt>
                <c:pt idx="11">
                  <c:v>0</c:v>
                </c:pt>
                <c:pt idx="12">
                  <c:v>92.857142857142861</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7.1428571428571432</c:v>
                </c:pt>
                <c:pt idx="7">
                  <c:v>0</c:v>
                </c:pt>
                <c:pt idx="8">
                  <c:v>0</c:v>
                </c:pt>
                <c:pt idx="9">
                  <c:v>0</c:v>
                </c:pt>
                <c:pt idx="10">
                  <c:v>7.1428571428571432</c:v>
                </c:pt>
                <c:pt idx="11">
                  <c:v>0</c:v>
                </c:pt>
                <c:pt idx="12">
                  <c:v>85.714285714285708</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0</c:v>
                </c:pt>
                <c:pt idx="8">
                  <c:v>0</c:v>
                </c:pt>
                <c:pt idx="9">
                  <c:v>7.1428571428571432</c:v>
                </c:pt>
                <c:pt idx="10">
                  <c:v>0</c:v>
                </c:pt>
                <c:pt idx="11">
                  <c:v>7.1428571428571432</c:v>
                </c:pt>
                <c:pt idx="12">
                  <c:v>14.285714285714286</c:v>
                </c:pt>
                <c:pt idx="13">
                  <c:v>71.428571428571431</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0</c:v>
                </c:pt>
                <c:pt idx="8">
                  <c:v>0</c:v>
                </c:pt>
                <c:pt idx="9">
                  <c:v>21.428571428571427</c:v>
                </c:pt>
                <c:pt idx="10">
                  <c:v>7.1428571428571432</c:v>
                </c:pt>
                <c:pt idx="11">
                  <c:v>0</c:v>
                </c:pt>
                <c:pt idx="12">
                  <c:v>14.285714285714286</c:v>
                </c:pt>
                <c:pt idx="13">
                  <c:v>57.142857142857146</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7.1428571428571432</c:v>
                </c:pt>
                <c:pt idx="6">
                  <c:v>0</c:v>
                </c:pt>
                <c:pt idx="7">
                  <c:v>0</c:v>
                </c:pt>
                <c:pt idx="8">
                  <c:v>0</c:v>
                </c:pt>
                <c:pt idx="9">
                  <c:v>0</c:v>
                </c:pt>
                <c:pt idx="10">
                  <c:v>7.1428571428571432</c:v>
                </c:pt>
                <c:pt idx="11">
                  <c:v>85.714285714285708</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7.1428571428571432</c:v>
                </c:pt>
                <c:pt idx="6">
                  <c:v>0</c:v>
                </c:pt>
                <c:pt idx="7">
                  <c:v>28.571428571428573</c:v>
                </c:pt>
                <c:pt idx="8">
                  <c:v>7.1428571428571432</c:v>
                </c:pt>
                <c:pt idx="9">
                  <c:v>14.285714285714286</c:v>
                </c:pt>
                <c:pt idx="10">
                  <c:v>0</c:v>
                </c:pt>
                <c:pt idx="11">
                  <c:v>21.428571428571427</c:v>
                </c:pt>
                <c:pt idx="12">
                  <c:v>21.428571428571427</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0</c:v>
                </c:pt>
                <c:pt idx="8">
                  <c:v>0</c:v>
                </c:pt>
                <c:pt idx="9">
                  <c:v>7.1428571428571432</c:v>
                </c:pt>
                <c:pt idx="10">
                  <c:v>7.1428571428571432</c:v>
                </c:pt>
                <c:pt idx="11">
                  <c:v>85.714285714285708</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7.1428571428571432</c:v>
                </c:pt>
                <c:pt idx="5">
                  <c:v>7.1428571428571432</c:v>
                </c:pt>
                <c:pt idx="6">
                  <c:v>0</c:v>
                </c:pt>
                <c:pt idx="7">
                  <c:v>21.428571428571427</c:v>
                </c:pt>
                <c:pt idx="8">
                  <c:v>0</c:v>
                </c:pt>
                <c:pt idx="9">
                  <c:v>7.1428571428571432</c:v>
                </c:pt>
                <c:pt idx="10">
                  <c:v>57.142857142857146</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0</c:v>
                </c:pt>
                <c:pt idx="5">
                  <c:v>0</c:v>
                </c:pt>
                <c:pt idx="6">
                  <c:v>7.1428571428571432</c:v>
                </c:pt>
                <c:pt idx="7">
                  <c:v>21.428571428571427</c:v>
                </c:pt>
                <c:pt idx="8">
                  <c:v>7.1428571428571432</c:v>
                </c:pt>
                <c:pt idx="9">
                  <c:v>21.428571428571427</c:v>
                </c:pt>
                <c:pt idx="10">
                  <c:v>14.285714285714286</c:v>
                </c:pt>
                <c:pt idx="11">
                  <c:v>14.285714285714286</c:v>
                </c:pt>
                <c:pt idx="12">
                  <c:v>7.1428571428571432</c:v>
                </c:pt>
                <c:pt idx="13">
                  <c:v>7.1428571428571432</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0</c:v>
                </c:pt>
                <c:pt idx="5">
                  <c:v>21.428571428571427</c:v>
                </c:pt>
                <c:pt idx="6">
                  <c:v>7.1428571428571432</c:v>
                </c:pt>
                <c:pt idx="7">
                  <c:v>14.285714285714286</c:v>
                </c:pt>
                <c:pt idx="8">
                  <c:v>35.714285714285715</c:v>
                </c:pt>
                <c:pt idx="9">
                  <c:v>0</c:v>
                </c:pt>
                <c:pt idx="10">
                  <c:v>21.428571428571427</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21.428571428571427</c:v>
                </c:pt>
                <c:pt idx="6">
                  <c:v>7.1428571428571432</c:v>
                </c:pt>
                <c:pt idx="7">
                  <c:v>14.285714285714286</c:v>
                </c:pt>
                <c:pt idx="8">
                  <c:v>14.285714285714286</c:v>
                </c:pt>
                <c:pt idx="9">
                  <c:v>7.1428571428571432</c:v>
                </c:pt>
                <c:pt idx="10">
                  <c:v>21.428571428571427</c:v>
                </c:pt>
                <c:pt idx="11">
                  <c:v>7.1428571428571432</c:v>
                </c:pt>
                <c:pt idx="12">
                  <c:v>0</c:v>
                </c:pt>
                <c:pt idx="13">
                  <c:v>7.1428571428571432</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0</c:v>
                </c:pt>
                <c:pt idx="9">
                  <c:v>0</c:v>
                </c:pt>
                <c:pt idx="10">
                  <c:v>0</c:v>
                </c:pt>
                <c:pt idx="11">
                  <c:v>7.1428571428571432</c:v>
                </c:pt>
                <c:pt idx="12">
                  <c:v>57.142857142857146</c:v>
                </c:pt>
                <c:pt idx="13">
                  <c:v>35.714285714285715</c:v>
                </c:pt>
                <c:pt idx="14">
                  <c:v>0</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50</c:v>
                </c:pt>
                <c:pt idx="3">
                  <c:v>0</c:v>
                </c:pt>
                <c:pt idx="4">
                  <c:v>21.428571428571427</c:v>
                </c:pt>
                <c:pt idx="5">
                  <c:v>7.1428571428571432</c:v>
                </c:pt>
                <c:pt idx="6">
                  <c:v>7.1428571428571432</c:v>
                </c:pt>
                <c:pt idx="7">
                  <c:v>7.1428571428571432</c:v>
                </c:pt>
                <c:pt idx="8">
                  <c:v>0</c:v>
                </c:pt>
                <c:pt idx="9">
                  <c:v>0</c:v>
                </c:pt>
                <c:pt idx="10">
                  <c:v>0</c:v>
                </c:pt>
                <c:pt idx="11">
                  <c:v>0</c:v>
                </c:pt>
                <c:pt idx="12">
                  <c:v>7.1428571428571432</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7.1428571428571432</c:v>
                </c:pt>
                <c:pt idx="5">
                  <c:v>42.857142857142854</c:v>
                </c:pt>
                <c:pt idx="6">
                  <c:v>0</c:v>
                </c:pt>
                <c:pt idx="7">
                  <c:v>28.571428571428573</c:v>
                </c:pt>
                <c:pt idx="8">
                  <c:v>7.1428571428571432</c:v>
                </c:pt>
                <c:pt idx="9">
                  <c:v>14.285714285714286</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0</c:v>
                </c:pt>
                <c:pt idx="4">
                  <c:v>50</c:v>
                </c:pt>
                <c:pt idx="5">
                  <c:v>7.1428571428571432</c:v>
                </c:pt>
                <c:pt idx="6">
                  <c:v>28.571428571428573</c:v>
                </c:pt>
                <c:pt idx="7">
                  <c:v>0</c:v>
                </c:pt>
                <c:pt idx="8">
                  <c:v>14.285714285714286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21.428571428571427</c:v>
                </c:pt>
                <c:pt idx="3">
                  <c:v>28.571428571428573</c:v>
                </c:pt>
                <c:pt idx="4">
                  <c:v>0</c:v>
                </c:pt>
                <c:pt idx="5">
                  <c:v>35.714285714285715</c:v>
                </c:pt>
                <c:pt idx="6">
                  <c:v>0</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0</c:v>
                </c:pt>
                <c:pt idx="5">
                  <c:v>21.428571428571427</c:v>
                </c:pt>
                <c:pt idx="6">
                  <c:v>42.857142857142854</c:v>
                </c:pt>
                <c:pt idx="7">
                  <c:v>14.285714285714286</c:v>
                </c:pt>
                <c:pt idx="8">
                  <c:v>7.1428571428571432</c:v>
                </c:pt>
                <c:pt idx="9">
                  <c:v>7.1428571428571432</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14.285714285714286</c:v>
                </c:pt>
                <c:pt idx="2">
                  <c:v>0</c:v>
                </c:pt>
                <c:pt idx="3">
                  <c:v>50</c:v>
                </c:pt>
                <c:pt idx="4">
                  <c:v>28.571428571428573</c:v>
                </c:pt>
                <c:pt idx="5">
                  <c:v>0</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32.993197278911566</c:v>
                </c:pt>
                <c:pt idx="2">
                  <c:v>12.585034013605442</c:v>
                </c:pt>
                <c:pt idx="3">
                  <c:v>3.7414965986394559</c:v>
                </c:pt>
                <c:pt idx="4">
                  <c:v>5.1020408163265305</c:v>
                </c:pt>
                <c:pt idx="5">
                  <c:v>2.7210884353741496</c:v>
                </c:pt>
                <c:pt idx="6">
                  <c:v>1.7006802721088434</c:v>
                </c:pt>
                <c:pt idx="7">
                  <c:v>3.7414965986394559</c:v>
                </c:pt>
                <c:pt idx="8">
                  <c:v>5.1020408163265305</c:v>
                </c:pt>
                <c:pt idx="9">
                  <c:v>32.312925170068027</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10.204081632653061</c:v>
                </c:pt>
                <c:pt idx="3">
                  <c:v>0</c:v>
                </c:pt>
                <c:pt idx="4">
                  <c:v>55.782312925170068</c:v>
                </c:pt>
                <c:pt idx="5">
                  <c:v>29.251700680272108</c:v>
                </c:pt>
                <c:pt idx="6">
                  <c:v>1.3605442176870748</c:v>
                </c:pt>
                <c:pt idx="7">
                  <c:v>0</c:v>
                </c:pt>
                <c:pt idx="8">
                  <c:v>0.3401360544217687</c:v>
                </c:pt>
                <c:pt idx="9">
                  <c:v>0.3401360544217687</c:v>
                </c:pt>
                <c:pt idx="10">
                  <c:v>2.7210884353741496</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68.707482993197274</c:v>
                </c:pt>
                <c:pt idx="4">
                  <c:v>0</c:v>
                </c:pt>
                <c:pt idx="5">
                  <c:v>15.986394557823129</c:v>
                </c:pt>
                <c:pt idx="6">
                  <c:v>7.8231292517006805</c:v>
                </c:pt>
                <c:pt idx="7">
                  <c:v>2.7210884353741496</c:v>
                </c:pt>
                <c:pt idx="8">
                  <c:v>1.0204081632653061</c:v>
                </c:pt>
                <c:pt idx="9">
                  <c:v>1.7006802721088434</c:v>
                </c:pt>
                <c:pt idx="10">
                  <c:v>0.68027210884353739</c:v>
                </c:pt>
                <c:pt idx="11">
                  <c:v>1.0204081632653061</c:v>
                </c:pt>
                <c:pt idx="12">
                  <c:v>0.3401360544217687</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64.285714285714292</c:v>
                </c:pt>
                <c:pt idx="5">
                  <c:v>0</c:v>
                </c:pt>
                <c:pt idx="6">
                  <c:v>25.510204081632654</c:v>
                </c:pt>
                <c:pt idx="7">
                  <c:v>5.7823129251700678</c:v>
                </c:pt>
                <c:pt idx="8">
                  <c:v>1.0204081632653061</c:v>
                </c:pt>
                <c:pt idx="9">
                  <c:v>0</c:v>
                </c:pt>
                <c:pt idx="10">
                  <c:v>1.0204081632653061</c:v>
                </c:pt>
                <c:pt idx="11">
                  <c:v>0.68027210884353739</c:v>
                </c:pt>
                <c:pt idx="12">
                  <c:v>0</c:v>
                </c:pt>
                <c:pt idx="13">
                  <c:v>1.7006802721088434</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0.34129692832764508</c:v>
                </c:pt>
                <c:pt idx="2">
                  <c:v>0</c:v>
                </c:pt>
                <c:pt idx="3">
                  <c:v>0.34129692832764508</c:v>
                </c:pt>
                <c:pt idx="4">
                  <c:v>0</c:v>
                </c:pt>
                <c:pt idx="5">
                  <c:v>2.0477815699658701</c:v>
                </c:pt>
                <c:pt idx="6">
                  <c:v>17.406143344709896</c:v>
                </c:pt>
                <c:pt idx="7">
                  <c:v>71.672354948805463</c:v>
                </c:pt>
                <c:pt idx="8">
                  <c:v>3.7542662116040955</c:v>
                </c:pt>
                <c:pt idx="9">
                  <c:v>1.0238907849829351</c:v>
                </c:pt>
                <c:pt idx="10">
                  <c:v>3.4129692832764507</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0.68027210884353739</c:v>
                </c:pt>
                <c:pt idx="4">
                  <c:v>0</c:v>
                </c:pt>
                <c:pt idx="5">
                  <c:v>5.1020408163265305</c:v>
                </c:pt>
                <c:pt idx="6">
                  <c:v>65.646258503401356</c:v>
                </c:pt>
                <c:pt idx="7">
                  <c:v>23.129251700680271</c:v>
                </c:pt>
                <c:pt idx="8">
                  <c:v>1.3605442176870748</c:v>
                </c:pt>
                <c:pt idx="9">
                  <c:v>0.3401360544217687</c:v>
                </c:pt>
                <c:pt idx="10">
                  <c:v>0.68027210884353739</c:v>
                </c:pt>
                <c:pt idx="11">
                  <c:v>0</c:v>
                </c:pt>
                <c:pt idx="12">
                  <c:v>3.0612244897959182</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95.578231292517003</c:v>
                </c:pt>
                <c:pt idx="3">
                  <c:v>0</c:v>
                </c:pt>
                <c:pt idx="4">
                  <c:v>1.3605442176870748</c:v>
                </c:pt>
                <c:pt idx="5">
                  <c:v>0.3401360544217687</c:v>
                </c:pt>
                <c:pt idx="6">
                  <c:v>0.3401360544217687</c:v>
                </c:pt>
                <c:pt idx="7">
                  <c:v>0</c:v>
                </c:pt>
                <c:pt idx="8">
                  <c:v>0</c:v>
                </c:pt>
                <c:pt idx="9">
                  <c:v>0.3401360544217687</c:v>
                </c:pt>
                <c:pt idx="10">
                  <c:v>0.3401360544217687</c:v>
                </c:pt>
                <c:pt idx="11">
                  <c:v>1.7006802721088434</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95.578231292517003</c:v>
                </c:pt>
                <c:pt idx="3">
                  <c:v>0</c:v>
                </c:pt>
                <c:pt idx="4">
                  <c:v>0.3401360544217687</c:v>
                </c:pt>
                <c:pt idx="5">
                  <c:v>0.3401360544217687</c:v>
                </c:pt>
                <c:pt idx="6">
                  <c:v>1.0204081632653061</c:v>
                </c:pt>
                <c:pt idx="7">
                  <c:v>0</c:v>
                </c:pt>
                <c:pt idx="8">
                  <c:v>0.68027210884353739</c:v>
                </c:pt>
                <c:pt idx="9">
                  <c:v>0.3401360544217687</c:v>
                </c:pt>
                <c:pt idx="10">
                  <c:v>0.68027210884353739</c:v>
                </c:pt>
                <c:pt idx="11">
                  <c:v>1.0204081632653061</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4.4217687074829932</c:v>
                </c:pt>
                <c:pt idx="5">
                  <c:v>0</c:v>
                </c:pt>
                <c:pt idx="6">
                  <c:v>9.183673469387756</c:v>
                </c:pt>
                <c:pt idx="7">
                  <c:v>67.34693877551021</c:v>
                </c:pt>
                <c:pt idx="8">
                  <c:v>16.326530612244898</c:v>
                </c:pt>
                <c:pt idx="9">
                  <c:v>2.3809523809523809</c:v>
                </c:pt>
                <c:pt idx="10">
                  <c:v>0.3401360544217687</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5.7823129251700678</c:v>
                </c:pt>
                <c:pt idx="3">
                  <c:v>0</c:v>
                </c:pt>
                <c:pt idx="4">
                  <c:v>77.210884353741491</c:v>
                </c:pt>
                <c:pt idx="5">
                  <c:v>11.904761904761905</c:v>
                </c:pt>
                <c:pt idx="6">
                  <c:v>1.7006802721088434</c:v>
                </c:pt>
                <c:pt idx="7">
                  <c:v>0.3401360544217687</c:v>
                </c:pt>
                <c:pt idx="8">
                  <c:v>0.3401360544217687</c:v>
                </c:pt>
                <c:pt idx="9">
                  <c:v>0.3401360544217687</c:v>
                </c:pt>
                <c:pt idx="10">
                  <c:v>2.3809523809523809</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64.965986394557817</c:v>
                </c:pt>
                <c:pt idx="6">
                  <c:v>0</c:v>
                </c:pt>
                <c:pt idx="7">
                  <c:v>19.387755102040817</c:v>
                </c:pt>
                <c:pt idx="8">
                  <c:v>7.8231292517006805</c:v>
                </c:pt>
                <c:pt idx="9">
                  <c:v>2.3809523809523809</c:v>
                </c:pt>
                <c:pt idx="10">
                  <c:v>2.3809523809523809</c:v>
                </c:pt>
                <c:pt idx="11">
                  <c:v>1.7006802721088434</c:v>
                </c:pt>
                <c:pt idx="12">
                  <c:v>1.3605442176870748</c:v>
                </c:pt>
                <c:pt idx="13">
                  <c:v>0</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95.238095238095241</c:v>
                </c:pt>
                <c:pt idx="3">
                  <c:v>0</c:v>
                </c:pt>
                <c:pt idx="4">
                  <c:v>1.7006802721088434</c:v>
                </c:pt>
                <c:pt idx="5">
                  <c:v>0.68027210884353739</c:v>
                </c:pt>
                <c:pt idx="6">
                  <c:v>0</c:v>
                </c:pt>
                <c:pt idx="7">
                  <c:v>0.3401360544217687</c:v>
                </c:pt>
                <c:pt idx="8">
                  <c:v>0.3401360544217687</c:v>
                </c:pt>
                <c:pt idx="9">
                  <c:v>0.68027210884353739</c:v>
                </c:pt>
                <c:pt idx="10">
                  <c:v>0.3401360544217687</c:v>
                </c:pt>
                <c:pt idx="11">
                  <c:v>0.68027210884353739</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0.3401360544217687</c:v>
                </c:pt>
                <c:pt idx="2">
                  <c:v>0.3401360544217687</c:v>
                </c:pt>
                <c:pt idx="3">
                  <c:v>2.0408163265306123</c:v>
                </c:pt>
                <c:pt idx="4">
                  <c:v>32.312925170068027</c:v>
                </c:pt>
                <c:pt idx="5">
                  <c:v>47.61904761904762</c:v>
                </c:pt>
                <c:pt idx="6">
                  <c:v>3.7414965986394559</c:v>
                </c:pt>
                <c:pt idx="7">
                  <c:v>1.7006802721088434</c:v>
                </c:pt>
                <c:pt idx="8">
                  <c:v>1.0204081632653061</c:v>
                </c:pt>
                <c:pt idx="9">
                  <c:v>10.884353741496598</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1.0204081632653061</c:v>
                </c:pt>
                <c:pt idx="2">
                  <c:v>0</c:v>
                </c:pt>
                <c:pt idx="3">
                  <c:v>10.204081632653061</c:v>
                </c:pt>
                <c:pt idx="4">
                  <c:v>70.408163265306129</c:v>
                </c:pt>
                <c:pt idx="5">
                  <c:v>6.1224489795918364</c:v>
                </c:pt>
                <c:pt idx="6">
                  <c:v>0.68027210884353739</c:v>
                </c:pt>
                <c:pt idx="7">
                  <c:v>0.3401360544217687</c:v>
                </c:pt>
                <c:pt idx="8">
                  <c:v>0.68027210884353739</c:v>
                </c:pt>
                <c:pt idx="9">
                  <c:v>1.7006802721088434</c:v>
                </c:pt>
                <c:pt idx="10">
                  <c:v>8.8435374149659864</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0.68259385665529015</c:v>
                </c:pt>
                <c:pt idx="2">
                  <c:v>33.788395904436861</c:v>
                </c:pt>
                <c:pt idx="3">
                  <c:v>48.805460750853243</c:v>
                </c:pt>
                <c:pt idx="4">
                  <c:v>4.7781569965870307</c:v>
                </c:pt>
                <c:pt idx="5">
                  <c:v>0.34129692832764508</c:v>
                </c:pt>
                <c:pt idx="6">
                  <c:v>0.34129692832764508</c:v>
                </c:pt>
                <c:pt idx="7">
                  <c:v>2.3890784982935154</c:v>
                </c:pt>
                <c:pt idx="8">
                  <c:v>5.802047781569966</c:v>
                </c:pt>
                <c:pt idx="9">
                  <c:v>3.0716723549488054</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50.680272108843539</c:v>
                </c:pt>
                <c:pt idx="3">
                  <c:v>0</c:v>
                </c:pt>
                <c:pt idx="4">
                  <c:v>39.795918367346935</c:v>
                </c:pt>
                <c:pt idx="5">
                  <c:v>5.1020408163265305</c:v>
                </c:pt>
                <c:pt idx="6">
                  <c:v>1.3605442176870748</c:v>
                </c:pt>
                <c:pt idx="7">
                  <c:v>1.3605442176870748</c:v>
                </c:pt>
                <c:pt idx="8">
                  <c:v>0.3401360544217687</c:v>
                </c:pt>
                <c:pt idx="9">
                  <c:v>1.0204081632653061</c:v>
                </c:pt>
                <c:pt idx="10">
                  <c:v>0.3401360544217687</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87.414965986394563</c:v>
                </c:pt>
                <c:pt idx="2">
                  <c:v>10.544217687074831</c:v>
                </c:pt>
                <c:pt idx="3">
                  <c:v>0.68027210884353739</c:v>
                </c:pt>
                <c:pt idx="4">
                  <c:v>0.68027210884353739</c:v>
                </c:pt>
                <c:pt idx="5">
                  <c:v>0</c:v>
                </c:pt>
                <c:pt idx="6">
                  <c:v>0</c:v>
                </c:pt>
                <c:pt idx="7">
                  <c:v>0</c:v>
                </c:pt>
                <c:pt idx="8">
                  <c:v>0</c:v>
                </c:pt>
                <c:pt idx="9">
                  <c:v>0.68027210884353739</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0.3401360544217687</c:v>
                </c:pt>
                <c:pt idx="2">
                  <c:v>0.3401360544217687</c:v>
                </c:pt>
                <c:pt idx="3">
                  <c:v>0.3401360544217687</c:v>
                </c:pt>
                <c:pt idx="4">
                  <c:v>3.7414965986394559</c:v>
                </c:pt>
                <c:pt idx="5">
                  <c:v>74.829931972789112</c:v>
                </c:pt>
                <c:pt idx="6">
                  <c:v>20.068027210884352</c:v>
                </c:pt>
                <c:pt idx="7">
                  <c:v>0</c:v>
                </c:pt>
                <c:pt idx="8">
                  <c:v>0.3401360544217687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1.0204081632653061</c:v>
                </c:pt>
                <c:pt idx="3">
                  <c:v>0</c:v>
                </c:pt>
                <c:pt idx="4">
                  <c:v>7.1428571428571432</c:v>
                </c:pt>
                <c:pt idx="5">
                  <c:v>69.387755102040813</c:v>
                </c:pt>
                <c:pt idx="6">
                  <c:v>9.183673469387756</c:v>
                </c:pt>
                <c:pt idx="7">
                  <c:v>1.0204081632653061</c:v>
                </c:pt>
                <c:pt idx="8">
                  <c:v>0</c:v>
                </c:pt>
                <c:pt idx="9">
                  <c:v>0</c:v>
                </c:pt>
                <c:pt idx="10">
                  <c:v>0</c:v>
                </c:pt>
                <c:pt idx="11">
                  <c:v>12.244897959183673</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0.3401360544217687</c:v>
                </c:pt>
                <c:pt idx="2">
                  <c:v>8.8435374149659864</c:v>
                </c:pt>
                <c:pt idx="3">
                  <c:v>73.80952380952381</c:v>
                </c:pt>
                <c:pt idx="4">
                  <c:v>12.585034013605442</c:v>
                </c:pt>
                <c:pt idx="5">
                  <c:v>0.68027210884353739</c:v>
                </c:pt>
                <c:pt idx="6">
                  <c:v>0.3401360544217687</c:v>
                </c:pt>
                <c:pt idx="7">
                  <c:v>0</c:v>
                </c:pt>
                <c:pt idx="8">
                  <c:v>0</c:v>
                </c:pt>
                <c:pt idx="9">
                  <c:v>3.4013605442176869</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0.3401360544217687</c:v>
                </c:pt>
                <c:pt idx="3">
                  <c:v>0</c:v>
                </c:pt>
                <c:pt idx="4">
                  <c:v>0.68027210884353739</c:v>
                </c:pt>
                <c:pt idx="5">
                  <c:v>3.0612244897959182</c:v>
                </c:pt>
                <c:pt idx="6">
                  <c:v>54.761904761904759</c:v>
                </c:pt>
                <c:pt idx="7">
                  <c:v>38.435374149659864</c:v>
                </c:pt>
                <c:pt idx="8">
                  <c:v>2.7210884353741496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1.3605442176870748</c:v>
                </c:pt>
                <c:pt idx="3">
                  <c:v>0</c:v>
                </c:pt>
                <c:pt idx="4">
                  <c:v>0.68027210884353739</c:v>
                </c:pt>
                <c:pt idx="5">
                  <c:v>36.054421768707485</c:v>
                </c:pt>
                <c:pt idx="6">
                  <c:v>61.224489795918366</c:v>
                </c:pt>
                <c:pt idx="7">
                  <c:v>0.68027210884353739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47.95918367346939</c:v>
                </c:pt>
                <c:pt idx="4">
                  <c:v>0</c:v>
                </c:pt>
                <c:pt idx="5">
                  <c:v>46.938775510204081</c:v>
                </c:pt>
                <c:pt idx="6">
                  <c:v>4.0816326530612246</c:v>
                </c:pt>
                <c:pt idx="7">
                  <c:v>1.0204081632653061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47.278911564625851</c:v>
                </c:pt>
                <c:pt idx="2">
                  <c:v>0</c:v>
                </c:pt>
                <c:pt idx="3">
                  <c:v>45.918367346938773</c:v>
                </c:pt>
                <c:pt idx="4">
                  <c:v>6.1224489795918364</c:v>
                </c:pt>
                <c:pt idx="5">
                  <c:v>0.68027210884353739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c:v>
                </c:pt>
                <c:pt idx="1">
                  <c:v>17.346938775510203</c:v>
                </c:pt>
                <c:pt idx="2">
                  <c:v>1.0204081632653061</c:v>
                </c:pt>
                <c:pt idx="3">
                  <c:v>1.0204081632653061</c:v>
                </c:pt>
                <c:pt idx="4">
                  <c:v>2.0408163265306123</c:v>
                </c:pt>
                <c:pt idx="5">
                  <c:v>2.0408163265306123</c:v>
                </c:pt>
                <c:pt idx="6">
                  <c:v>8.1632653061224492</c:v>
                </c:pt>
                <c:pt idx="7">
                  <c:v>6.1224489795918364</c:v>
                </c:pt>
                <c:pt idx="8">
                  <c:v>3.0612244897959182</c:v>
                </c:pt>
                <c:pt idx="9">
                  <c:v>59.183673469387756</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29.896907216494846</c:v>
                </c:pt>
                <c:pt idx="3">
                  <c:v>0</c:v>
                </c:pt>
                <c:pt idx="4">
                  <c:v>3.0927835051546393</c:v>
                </c:pt>
                <c:pt idx="5">
                  <c:v>3.0927835051546393</c:v>
                </c:pt>
                <c:pt idx="6">
                  <c:v>3.0927835051546393</c:v>
                </c:pt>
                <c:pt idx="7">
                  <c:v>5.1546391752577323</c:v>
                </c:pt>
                <c:pt idx="8">
                  <c:v>6.1855670103092786</c:v>
                </c:pt>
                <c:pt idx="9">
                  <c:v>2.0618556701030926</c:v>
                </c:pt>
                <c:pt idx="10">
                  <c:v>47.422680412371136</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0</c:v>
                </c:pt>
                <c:pt idx="2">
                  <c:v>0</c:v>
                </c:pt>
                <c:pt idx="3">
                  <c:v>37.755102040816325</c:v>
                </c:pt>
                <c:pt idx="4">
                  <c:v>0</c:v>
                </c:pt>
                <c:pt idx="5">
                  <c:v>7.1428571428571432</c:v>
                </c:pt>
                <c:pt idx="6">
                  <c:v>14.285714285714286</c:v>
                </c:pt>
                <c:pt idx="7">
                  <c:v>12.244897959183673</c:v>
                </c:pt>
                <c:pt idx="8">
                  <c:v>12.244897959183673</c:v>
                </c:pt>
                <c:pt idx="9">
                  <c:v>2.0408163265306123</c:v>
                </c:pt>
                <c:pt idx="10">
                  <c:v>6.1224489795918364</c:v>
                </c:pt>
                <c:pt idx="11">
                  <c:v>8.1632653061224492</c:v>
                </c:pt>
                <c:pt idx="12">
                  <c:v>0</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0</c:v>
                </c:pt>
                <c:pt idx="3">
                  <c:v>0</c:v>
                </c:pt>
                <c:pt idx="4">
                  <c:v>40.816326530612244</c:v>
                </c:pt>
                <c:pt idx="5">
                  <c:v>0</c:v>
                </c:pt>
                <c:pt idx="6">
                  <c:v>17.346938775510203</c:v>
                </c:pt>
                <c:pt idx="7">
                  <c:v>15.306122448979592</c:v>
                </c:pt>
                <c:pt idx="8">
                  <c:v>9.183673469387756</c:v>
                </c:pt>
                <c:pt idx="9">
                  <c:v>1.0204081632653061</c:v>
                </c:pt>
                <c:pt idx="10">
                  <c:v>1.0204081632653061</c:v>
                </c:pt>
                <c:pt idx="11">
                  <c:v>0</c:v>
                </c:pt>
                <c:pt idx="12">
                  <c:v>2.0408163265306123</c:v>
                </c:pt>
                <c:pt idx="13">
                  <c:v>13.26530612244898</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1.0204081632653061</c:v>
                </c:pt>
                <c:pt idx="2">
                  <c:v>0</c:v>
                </c:pt>
                <c:pt idx="3">
                  <c:v>0</c:v>
                </c:pt>
                <c:pt idx="4">
                  <c:v>5.1020408163265305</c:v>
                </c:pt>
                <c:pt idx="5">
                  <c:v>15.306122448979592</c:v>
                </c:pt>
                <c:pt idx="6">
                  <c:v>13.26530612244898</c:v>
                </c:pt>
                <c:pt idx="7">
                  <c:v>3.0612244897959182</c:v>
                </c:pt>
                <c:pt idx="8">
                  <c:v>6.1224489795918364</c:v>
                </c:pt>
                <c:pt idx="9">
                  <c:v>15.306122448979592</c:v>
                </c:pt>
                <c:pt idx="10">
                  <c:v>40.816326530612244</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24.742268041237114</c:v>
                </c:pt>
                <c:pt idx="4">
                  <c:v>0</c:v>
                </c:pt>
                <c:pt idx="5">
                  <c:v>12.371134020618557</c:v>
                </c:pt>
                <c:pt idx="6">
                  <c:v>4.1237113402061851</c:v>
                </c:pt>
                <c:pt idx="7">
                  <c:v>4.1237113402061851</c:v>
                </c:pt>
                <c:pt idx="8">
                  <c:v>7.2164948453608249</c:v>
                </c:pt>
                <c:pt idx="9">
                  <c:v>7.2164948453608249</c:v>
                </c:pt>
                <c:pt idx="10">
                  <c:v>16.494845360824741</c:v>
                </c:pt>
                <c:pt idx="11">
                  <c:v>7.2164948453608249</c:v>
                </c:pt>
                <c:pt idx="12">
                  <c:v>16.494845360824741</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c:v>
                </c:pt>
                <c:pt idx="2">
                  <c:v>43.877551020408163</c:v>
                </c:pt>
                <c:pt idx="3">
                  <c:v>0</c:v>
                </c:pt>
                <c:pt idx="4">
                  <c:v>10.204081632653061</c:v>
                </c:pt>
                <c:pt idx="5">
                  <c:v>3.0612244897959182</c:v>
                </c:pt>
                <c:pt idx="6">
                  <c:v>5.1020408163265305</c:v>
                </c:pt>
                <c:pt idx="7">
                  <c:v>9.183673469387756</c:v>
                </c:pt>
                <c:pt idx="8">
                  <c:v>9.183673469387756</c:v>
                </c:pt>
                <c:pt idx="9">
                  <c:v>6.1224489795918364</c:v>
                </c:pt>
                <c:pt idx="10">
                  <c:v>6.1224489795918364</c:v>
                </c:pt>
                <c:pt idx="11">
                  <c:v>7.1428571428571432</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34.020618556701031</c:v>
                </c:pt>
                <c:pt idx="3">
                  <c:v>0</c:v>
                </c:pt>
                <c:pt idx="4">
                  <c:v>3.0927835051546393</c:v>
                </c:pt>
                <c:pt idx="5">
                  <c:v>2.0618556701030926</c:v>
                </c:pt>
                <c:pt idx="6">
                  <c:v>8.2474226804123703</c:v>
                </c:pt>
                <c:pt idx="7">
                  <c:v>9.2783505154639183</c:v>
                </c:pt>
                <c:pt idx="8">
                  <c:v>12.371134020618557</c:v>
                </c:pt>
                <c:pt idx="9">
                  <c:v>15.463917525773196</c:v>
                </c:pt>
                <c:pt idx="10">
                  <c:v>10.309278350515465</c:v>
                </c:pt>
                <c:pt idx="11">
                  <c:v>5.1546391752577323</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c:v>
                </c:pt>
                <c:pt idx="3">
                  <c:v>0</c:v>
                </c:pt>
                <c:pt idx="4">
                  <c:v>50</c:v>
                </c:pt>
                <c:pt idx="5">
                  <c:v>0</c:v>
                </c:pt>
                <c:pt idx="6">
                  <c:v>10.416666666666666</c:v>
                </c:pt>
                <c:pt idx="7">
                  <c:v>16.666666666666668</c:v>
                </c:pt>
                <c:pt idx="8">
                  <c:v>6.25</c:v>
                </c:pt>
                <c:pt idx="9">
                  <c:v>1.0416666666666667</c:v>
                </c:pt>
                <c:pt idx="10">
                  <c:v>4.166666666666667</c:v>
                </c:pt>
                <c:pt idx="11">
                  <c:v>1.0416666666666667</c:v>
                </c:pt>
                <c:pt idx="12">
                  <c:v>10.416666666666666</c:v>
                </c:pt>
                <c:pt idx="13">
                  <c:v>0</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c:v>
                </c:pt>
                <c:pt idx="2">
                  <c:v>47.95918367346939</c:v>
                </c:pt>
                <c:pt idx="3">
                  <c:v>0</c:v>
                </c:pt>
                <c:pt idx="4">
                  <c:v>5.1020408163265305</c:v>
                </c:pt>
                <c:pt idx="5">
                  <c:v>2.0408163265306123</c:v>
                </c:pt>
                <c:pt idx="6">
                  <c:v>0</c:v>
                </c:pt>
                <c:pt idx="7">
                  <c:v>3.0612244897959182</c:v>
                </c:pt>
                <c:pt idx="8">
                  <c:v>6.1224489795918364</c:v>
                </c:pt>
                <c:pt idx="9">
                  <c:v>6.1224489795918364</c:v>
                </c:pt>
                <c:pt idx="10">
                  <c:v>28.571428571428573</c:v>
                </c:pt>
                <c:pt idx="11">
                  <c:v>0</c:v>
                </c:pt>
                <c:pt idx="12">
                  <c:v>0</c:v>
                </c:pt>
                <c:pt idx="13">
                  <c:v>0</c:v>
                </c:pt>
                <c:pt idx="14">
                  <c:v>0</c:v>
                </c:pt>
                <c:pt idx="15">
                  <c:v>1.0204081632653061</c:v>
                </c:pt>
              </c:numCache>
            </c:numRef>
          </c:val>
          <c:extLst>
            <c:ext xmlns:c16="http://schemas.microsoft.com/office/drawing/2014/chart" uri="{C3380CC4-5D6E-409C-BE32-E72D297353CC}">
              <c16:uniqueId val="{00000009-CD8C-43E9-95DE-774EB1EF301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c:v>
                </c:pt>
                <c:pt idx="2">
                  <c:v>0</c:v>
                </c:pt>
                <c:pt idx="3">
                  <c:v>1.0204081632653061</c:v>
                </c:pt>
                <c:pt idx="4">
                  <c:v>0</c:v>
                </c:pt>
                <c:pt idx="5">
                  <c:v>30.612244897959183</c:v>
                </c:pt>
                <c:pt idx="6">
                  <c:v>0</c:v>
                </c:pt>
                <c:pt idx="7">
                  <c:v>17.346938775510203</c:v>
                </c:pt>
                <c:pt idx="8">
                  <c:v>11.224489795918368</c:v>
                </c:pt>
                <c:pt idx="9">
                  <c:v>14.285714285714286</c:v>
                </c:pt>
                <c:pt idx="10">
                  <c:v>5.1020408163265305</c:v>
                </c:pt>
                <c:pt idx="11">
                  <c:v>3.0612244897959182</c:v>
                </c:pt>
                <c:pt idx="12">
                  <c:v>1.0204081632653061</c:v>
                </c:pt>
                <c:pt idx="13">
                  <c:v>0</c:v>
                </c:pt>
                <c:pt idx="14">
                  <c:v>16.326530612244898</c:v>
                </c:pt>
                <c:pt idx="15">
                  <c:v>0</c:v>
                </c:pt>
              </c:numCache>
            </c:numRef>
          </c:val>
          <c:extLst>
            <c:ext xmlns:c16="http://schemas.microsoft.com/office/drawing/2014/chart" uri="{C3380CC4-5D6E-409C-BE32-E72D297353CC}">
              <c16:uniqueId val="{0000000A-CD8C-43E9-95DE-774EB1EF301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41.836734693877553</c:v>
                </c:pt>
                <c:pt idx="3">
                  <c:v>0</c:v>
                </c:pt>
                <c:pt idx="4">
                  <c:v>12.244897959183673</c:v>
                </c:pt>
                <c:pt idx="5">
                  <c:v>1.0204081632653061</c:v>
                </c:pt>
                <c:pt idx="6">
                  <c:v>6.1224489795918364</c:v>
                </c:pt>
                <c:pt idx="7">
                  <c:v>8.1632653061224492</c:v>
                </c:pt>
                <c:pt idx="8">
                  <c:v>4.0816326530612246</c:v>
                </c:pt>
                <c:pt idx="9">
                  <c:v>16.326530612244898</c:v>
                </c:pt>
                <c:pt idx="10">
                  <c:v>7.1428571428571432</c:v>
                </c:pt>
                <c:pt idx="11">
                  <c:v>2.0408163265306123</c:v>
                </c:pt>
                <c:pt idx="12">
                  <c:v>1.0204081632653061</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2.0618556701030926</c:v>
                </c:pt>
                <c:pt idx="2">
                  <c:v>1.0309278350515463</c:v>
                </c:pt>
                <c:pt idx="3">
                  <c:v>6.1855670103092786</c:v>
                </c:pt>
                <c:pt idx="4">
                  <c:v>34.020618556701031</c:v>
                </c:pt>
                <c:pt idx="5">
                  <c:v>3.0927835051546393</c:v>
                </c:pt>
                <c:pt idx="6">
                  <c:v>2.0618556701030926</c:v>
                </c:pt>
                <c:pt idx="7">
                  <c:v>4.1237113402061851</c:v>
                </c:pt>
                <c:pt idx="8">
                  <c:v>20.618556701030929</c:v>
                </c:pt>
                <c:pt idx="9">
                  <c:v>26.804123711340207</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2.0618556701030926</c:v>
                </c:pt>
                <c:pt idx="2">
                  <c:v>0</c:v>
                </c:pt>
                <c:pt idx="3">
                  <c:v>5.1546391752577323</c:v>
                </c:pt>
                <c:pt idx="4">
                  <c:v>39.175257731958766</c:v>
                </c:pt>
                <c:pt idx="5">
                  <c:v>2.0618556701030926</c:v>
                </c:pt>
                <c:pt idx="6">
                  <c:v>0</c:v>
                </c:pt>
                <c:pt idx="7">
                  <c:v>9.2783505154639183</c:v>
                </c:pt>
                <c:pt idx="8">
                  <c:v>21.649484536082475</c:v>
                </c:pt>
                <c:pt idx="9">
                  <c:v>17.52577319587629</c:v>
                </c:pt>
                <c:pt idx="10">
                  <c:v>3.0927835051546393</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2.0408163265306123</c:v>
                </c:pt>
                <c:pt idx="2">
                  <c:v>8.1632653061224492</c:v>
                </c:pt>
                <c:pt idx="3">
                  <c:v>34.693877551020407</c:v>
                </c:pt>
                <c:pt idx="4">
                  <c:v>3.0612244897959182</c:v>
                </c:pt>
                <c:pt idx="5">
                  <c:v>5.1020408163265305</c:v>
                </c:pt>
                <c:pt idx="6">
                  <c:v>25.510204081632654</c:v>
                </c:pt>
                <c:pt idx="7">
                  <c:v>17.346938775510203</c:v>
                </c:pt>
                <c:pt idx="8">
                  <c:v>2.0408163265306123</c:v>
                </c:pt>
                <c:pt idx="9">
                  <c:v>2.0408163265306123</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39.795918367346935</c:v>
                </c:pt>
                <c:pt idx="3">
                  <c:v>1.0204081632653061</c:v>
                </c:pt>
                <c:pt idx="4">
                  <c:v>8.1632653061224492</c:v>
                </c:pt>
                <c:pt idx="5">
                  <c:v>20.408163265306122</c:v>
                </c:pt>
                <c:pt idx="6">
                  <c:v>18.367346938775512</c:v>
                </c:pt>
                <c:pt idx="7">
                  <c:v>5.1020408163265305</c:v>
                </c:pt>
                <c:pt idx="8">
                  <c:v>3.0612244897959182</c:v>
                </c:pt>
                <c:pt idx="9">
                  <c:v>3.0612244897959182</c:v>
                </c:pt>
                <c:pt idx="10">
                  <c:v>1.0204081632653061</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0</c:v>
                </c:pt>
                <c:pt idx="1">
                  <c:v>85.714285714285708</c:v>
                </c:pt>
                <c:pt idx="2">
                  <c:v>3.0612244897959182</c:v>
                </c:pt>
                <c:pt idx="3">
                  <c:v>2.0408163265306123</c:v>
                </c:pt>
                <c:pt idx="4">
                  <c:v>0</c:v>
                </c:pt>
                <c:pt idx="5">
                  <c:v>2.0408163265306123</c:v>
                </c:pt>
                <c:pt idx="6">
                  <c:v>1.0204081632653061</c:v>
                </c:pt>
                <c:pt idx="7">
                  <c:v>0</c:v>
                </c:pt>
                <c:pt idx="8">
                  <c:v>0</c:v>
                </c:pt>
                <c:pt idx="9">
                  <c:v>6.1224489795918364</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1.0204081632653061</c:v>
                </c:pt>
                <c:pt idx="2">
                  <c:v>0</c:v>
                </c:pt>
                <c:pt idx="3">
                  <c:v>1.0204081632653061</c:v>
                </c:pt>
                <c:pt idx="4">
                  <c:v>4.0816326530612246</c:v>
                </c:pt>
                <c:pt idx="5">
                  <c:v>47.95918367346939</c:v>
                </c:pt>
                <c:pt idx="6">
                  <c:v>45.918367346938773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5.1020408163265305</c:v>
                </c:pt>
                <c:pt idx="3">
                  <c:v>0</c:v>
                </c:pt>
                <c:pt idx="4">
                  <c:v>17.346938775510203</c:v>
                </c:pt>
                <c:pt idx="5">
                  <c:v>9.183673469387756</c:v>
                </c:pt>
                <c:pt idx="6">
                  <c:v>1.0204081632653061</c:v>
                </c:pt>
                <c:pt idx="7">
                  <c:v>0</c:v>
                </c:pt>
                <c:pt idx="8">
                  <c:v>0</c:v>
                </c:pt>
                <c:pt idx="9">
                  <c:v>1.0204081632653061</c:v>
                </c:pt>
                <c:pt idx="10">
                  <c:v>1.0204081632653061</c:v>
                </c:pt>
                <c:pt idx="11">
                  <c:v>65.306122448979593</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1.0204081632653061</c:v>
                </c:pt>
                <c:pt idx="2">
                  <c:v>13.26530612244898</c:v>
                </c:pt>
                <c:pt idx="3">
                  <c:v>31.632653061224488</c:v>
                </c:pt>
                <c:pt idx="4">
                  <c:v>3.0612244897959182</c:v>
                </c:pt>
                <c:pt idx="5">
                  <c:v>0</c:v>
                </c:pt>
                <c:pt idx="6">
                  <c:v>1.0204081632653061</c:v>
                </c:pt>
                <c:pt idx="7">
                  <c:v>2.0408163265306123</c:v>
                </c:pt>
                <c:pt idx="8">
                  <c:v>2.0408163265306123</c:v>
                </c:pt>
                <c:pt idx="9">
                  <c:v>44.897959183673471</c:v>
                </c:pt>
                <c:pt idx="10">
                  <c:v>0</c:v>
                </c:pt>
                <c:pt idx="11">
                  <c:v>0</c:v>
                </c:pt>
                <c:pt idx="12">
                  <c:v>0</c:v>
                </c:pt>
                <c:pt idx="13">
                  <c:v>0</c:v>
                </c:pt>
                <c:pt idx="14">
                  <c:v>0</c:v>
                </c:pt>
                <c:pt idx="15">
                  <c:v>1.0204081632653061</c:v>
                </c:pt>
              </c:numCache>
            </c:numRef>
          </c:val>
          <c:extLst>
            <c:ext xmlns:c16="http://schemas.microsoft.com/office/drawing/2014/chart" uri="{C3380CC4-5D6E-409C-BE32-E72D297353CC}">
              <c16:uniqueId val="{00000013-CD8C-43E9-95DE-774EB1EF301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1.0204081632653061</c:v>
                </c:pt>
                <c:pt idx="3">
                  <c:v>0</c:v>
                </c:pt>
                <c:pt idx="4">
                  <c:v>1.0204081632653061</c:v>
                </c:pt>
                <c:pt idx="5">
                  <c:v>44.897959183673471</c:v>
                </c:pt>
                <c:pt idx="6">
                  <c:v>50</c:v>
                </c:pt>
                <c:pt idx="7">
                  <c:v>3.0612244897959182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1.0204081632653061</c:v>
                </c:pt>
                <c:pt idx="3">
                  <c:v>0</c:v>
                </c:pt>
                <c:pt idx="4">
                  <c:v>1.0204081632653061</c:v>
                </c:pt>
                <c:pt idx="5">
                  <c:v>4.0816326530612246</c:v>
                </c:pt>
                <c:pt idx="6">
                  <c:v>68.367346938775512</c:v>
                </c:pt>
                <c:pt idx="7">
                  <c:v>25.510204081632654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9.2783505154639183</c:v>
                </c:pt>
                <c:pt idx="4">
                  <c:v>0</c:v>
                </c:pt>
                <c:pt idx="5">
                  <c:v>18.556701030927837</c:v>
                </c:pt>
                <c:pt idx="6">
                  <c:v>20.618556701030929</c:v>
                </c:pt>
                <c:pt idx="7">
                  <c:v>30.927835051546392</c:v>
                </c:pt>
                <c:pt idx="8">
                  <c:v>20.618556701030929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39.175257731958766</c:v>
                </c:pt>
                <c:pt idx="2">
                  <c:v>0</c:v>
                </c:pt>
                <c:pt idx="3">
                  <c:v>36.082474226804123</c:v>
                </c:pt>
                <c:pt idx="4">
                  <c:v>23.711340206185568</c:v>
                </c:pt>
                <c:pt idx="5">
                  <c:v>1.0309278350515463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33.333333333333336</c:v>
                </c:pt>
                <c:pt idx="2">
                  <c:v>5.5555555555555554</c:v>
                </c:pt>
                <c:pt idx="3">
                  <c:v>11.111111111111111</c:v>
                </c:pt>
                <c:pt idx="4">
                  <c:v>0</c:v>
                </c:pt>
                <c:pt idx="5">
                  <c:v>0</c:v>
                </c:pt>
                <c:pt idx="6">
                  <c:v>5.5555555555555554</c:v>
                </c:pt>
                <c:pt idx="7">
                  <c:v>0</c:v>
                </c:pt>
                <c:pt idx="8">
                  <c:v>0</c:v>
                </c:pt>
                <c:pt idx="9">
                  <c:v>44.444444444444443</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61.111111111111114</c:v>
                </c:pt>
                <c:pt idx="3">
                  <c:v>0</c:v>
                </c:pt>
                <c:pt idx="4">
                  <c:v>16.666666666666668</c:v>
                </c:pt>
                <c:pt idx="5">
                  <c:v>5.5555555555555554</c:v>
                </c:pt>
                <c:pt idx="6">
                  <c:v>0</c:v>
                </c:pt>
                <c:pt idx="7">
                  <c:v>5.5555555555555554</c:v>
                </c:pt>
                <c:pt idx="8">
                  <c:v>0</c:v>
                </c:pt>
                <c:pt idx="9">
                  <c:v>5.5555555555555554</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88.888888888888886</c:v>
                </c:pt>
                <c:pt idx="4">
                  <c:v>0</c:v>
                </c:pt>
                <c:pt idx="5">
                  <c:v>0</c:v>
                </c:pt>
                <c:pt idx="6">
                  <c:v>5.5555555555555554</c:v>
                </c:pt>
                <c:pt idx="7">
                  <c:v>0</c:v>
                </c:pt>
                <c:pt idx="8">
                  <c:v>0</c:v>
                </c:pt>
                <c:pt idx="9">
                  <c:v>0</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77.777777777777771</c:v>
                </c:pt>
                <c:pt idx="5">
                  <c:v>0</c:v>
                </c:pt>
                <c:pt idx="6">
                  <c:v>11.111111111111111</c:v>
                </c:pt>
                <c:pt idx="7">
                  <c:v>5.5555555555555554</c:v>
                </c:pt>
                <c:pt idx="8">
                  <c:v>0</c:v>
                </c:pt>
                <c:pt idx="9">
                  <c:v>0</c:v>
                </c:pt>
                <c:pt idx="10">
                  <c:v>0</c:v>
                </c:pt>
                <c:pt idx="11">
                  <c:v>0</c:v>
                </c:pt>
                <c:pt idx="12">
                  <c:v>5.5555555555555554</c:v>
                </c:pt>
                <c:pt idx="13">
                  <c:v>0</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5.5555555555555554</c:v>
                </c:pt>
                <c:pt idx="5">
                  <c:v>38.888888888888886</c:v>
                </c:pt>
                <c:pt idx="6">
                  <c:v>27.777777777777779</c:v>
                </c:pt>
                <c:pt idx="7">
                  <c:v>5.5555555555555554</c:v>
                </c:pt>
                <c:pt idx="8">
                  <c:v>0</c:v>
                </c:pt>
                <c:pt idx="9">
                  <c:v>16.666666666666668</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44.444444444444443</c:v>
                </c:pt>
                <c:pt idx="4">
                  <c:v>0</c:v>
                </c:pt>
                <c:pt idx="5">
                  <c:v>27.777777777777779</c:v>
                </c:pt>
                <c:pt idx="6">
                  <c:v>5.5555555555555554</c:v>
                </c:pt>
                <c:pt idx="7">
                  <c:v>5.5555555555555554</c:v>
                </c:pt>
                <c:pt idx="8">
                  <c:v>5.5555555555555554</c:v>
                </c:pt>
                <c:pt idx="9">
                  <c:v>5.5555555555555554</c:v>
                </c:pt>
                <c:pt idx="10">
                  <c:v>0</c:v>
                </c:pt>
                <c:pt idx="11">
                  <c:v>0</c:v>
                </c:pt>
                <c:pt idx="12">
                  <c:v>5.5555555555555554</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88.888888888888886</c:v>
                </c:pt>
                <c:pt idx="3">
                  <c:v>0</c:v>
                </c:pt>
                <c:pt idx="4">
                  <c:v>0</c:v>
                </c:pt>
                <c:pt idx="5">
                  <c:v>0</c:v>
                </c:pt>
                <c:pt idx="6">
                  <c:v>0</c:v>
                </c:pt>
                <c:pt idx="7">
                  <c:v>5.5555555555555554</c:v>
                </c:pt>
                <c:pt idx="8">
                  <c:v>0</c:v>
                </c:pt>
                <c:pt idx="9">
                  <c:v>0</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83.333333333333329</c:v>
                </c:pt>
                <c:pt idx="3">
                  <c:v>0</c:v>
                </c:pt>
                <c:pt idx="4">
                  <c:v>5.5555555555555554</c:v>
                </c:pt>
                <c:pt idx="5">
                  <c:v>0</c:v>
                </c:pt>
                <c:pt idx="6">
                  <c:v>5.5555555555555554</c:v>
                </c:pt>
                <c:pt idx="7">
                  <c:v>0</c:v>
                </c:pt>
                <c:pt idx="8">
                  <c:v>0</c:v>
                </c:pt>
                <c:pt idx="9">
                  <c:v>0</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58.823529411764703</c:v>
                </c:pt>
                <c:pt idx="5">
                  <c:v>0</c:v>
                </c:pt>
                <c:pt idx="6">
                  <c:v>35.294117647058826</c:v>
                </c:pt>
                <c:pt idx="7">
                  <c:v>5.882352941176471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88.888888888888886</c:v>
                </c:pt>
                <c:pt idx="3">
                  <c:v>0</c:v>
                </c:pt>
                <c:pt idx="4">
                  <c:v>5.5555555555555554</c:v>
                </c:pt>
                <c:pt idx="5">
                  <c:v>0</c:v>
                </c:pt>
                <c:pt idx="6">
                  <c:v>0</c:v>
                </c:pt>
                <c:pt idx="7">
                  <c:v>0</c:v>
                </c:pt>
                <c:pt idx="8">
                  <c:v>0</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11.111111111111111</c:v>
                </c:pt>
                <c:pt idx="13">
                  <c:v>16.666666666666668</c:v>
                </c:pt>
                <c:pt idx="14">
                  <c:v>72.222222222222229</c:v>
                </c:pt>
                <c:pt idx="15">
                  <c:v>0</c:v>
                </c:pt>
              </c:numCache>
            </c:numRef>
          </c:val>
          <c:extLst>
            <c:ext xmlns:c16="http://schemas.microsoft.com/office/drawing/2014/chart" uri="{C3380CC4-5D6E-409C-BE32-E72D297353CC}">
              <c16:uniqueId val="{0000000A-72CD-4A37-877E-CD62DCC257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83.333333333333329</c:v>
                </c:pt>
                <c:pt idx="3">
                  <c:v>0</c:v>
                </c:pt>
                <c:pt idx="4">
                  <c:v>16.666666666666668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5.5555555555555554</c:v>
                </c:pt>
                <c:pt idx="3">
                  <c:v>0</c:v>
                </c:pt>
                <c:pt idx="4">
                  <c:v>66.666666666666671</c:v>
                </c:pt>
                <c:pt idx="5">
                  <c:v>16.666666666666668</c:v>
                </c:pt>
                <c:pt idx="6">
                  <c:v>0</c:v>
                </c:pt>
                <c:pt idx="7">
                  <c:v>0</c:v>
                </c:pt>
                <c:pt idx="8">
                  <c:v>0</c:v>
                </c:pt>
                <c:pt idx="9">
                  <c:v>11.111111111111111</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0</c:v>
                </c:pt>
                <c:pt idx="4">
                  <c:v>66.666666666666671</c:v>
                </c:pt>
                <c:pt idx="5">
                  <c:v>22.222222222222221</c:v>
                </c:pt>
                <c:pt idx="6">
                  <c:v>0</c:v>
                </c:pt>
                <c:pt idx="7">
                  <c:v>0</c:v>
                </c:pt>
                <c:pt idx="8">
                  <c:v>5.5555555555555554</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0</c:v>
                </c:pt>
                <c:pt idx="3">
                  <c:v>61.111111111111114</c:v>
                </c:pt>
                <c:pt idx="4">
                  <c:v>22.222222222222221</c:v>
                </c:pt>
                <c:pt idx="5">
                  <c:v>5.5555555555555554</c:v>
                </c:pt>
                <c:pt idx="6">
                  <c:v>0</c:v>
                </c:pt>
                <c:pt idx="7">
                  <c:v>11.111111111111111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44.444444444444443</c:v>
                </c:pt>
                <c:pt idx="3">
                  <c:v>0</c:v>
                </c:pt>
                <c:pt idx="4">
                  <c:v>38.888888888888886</c:v>
                </c:pt>
                <c:pt idx="5">
                  <c:v>11.111111111111111</c:v>
                </c:pt>
                <c:pt idx="6">
                  <c:v>0</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77.777777777777771</c:v>
                </c:pt>
                <c:pt idx="2">
                  <c:v>22.222222222222221</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11.111111111111111</c:v>
                </c:pt>
                <c:pt idx="4">
                  <c:v>0</c:v>
                </c:pt>
                <c:pt idx="5">
                  <c:v>16.666666666666668</c:v>
                </c:pt>
                <c:pt idx="6">
                  <c:v>66.666666666666671</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0</c:v>
                </c:pt>
                <c:pt idx="3">
                  <c:v>0</c:v>
                </c:pt>
                <c:pt idx="4">
                  <c:v>11.111111111111111</c:v>
                </c:pt>
                <c:pt idx="5">
                  <c:v>44.444444444444443</c:v>
                </c:pt>
                <c:pt idx="6">
                  <c:v>16.666666666666668</c:v>
                </c:pt>
                <c:pt idx="7">
                  <c:v>5.5555555555555554</c:v>
                </c:pt>
                <c:pt idx="8">
                  <c:v>0</c:v>
                </c:pt>
                <c:pt idx="9">
                  <c:v>0</c:v>
                </c:pt>
                <c:pt idx="10">
                  <c:v>0</c:v>
                </c:pt>
                <c:pt idx="11">
                  <c:v>22.222222222222221</c:v>
                </c:pt>
                <c:pt idx="12">
                  <c:v>0</c:v>
                </c:pt>
                <c:pt idx="13">
                  <c:v>0</c:v>
                </c:pt>
                <c:pt idx="14">
                  <c:v>0</c:v>
                </c:pt>
                <c:pt idx="15">
                  <c:v>0</c:v>
                </c:pt>
              </c:numCache>
            </c:numRef>
          </c:val>
          <c:extLst>
            <c:ext xmlns:c16="http://schemas.microsoft.com/office/drawing/2014/chart" uri="{C3380CC4-5D6E-409C-BE32-E72D297353CC}">
              <c16:uniqueId val="{00000012-72CD-4A37-877E-CD62DCC257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0</c:v>
                </c:pt>
                <c:pt idx="3">
                  <c:v>50</c:v>
                </c:pt>
                <c:pt idx="4">
                  <c:v>27.777777777777779</c:v>
                </c:pt>
                <c:pt idx="5">
                  <c:v>5.5555555555555554</c:v>
                </c:pt>
                <c:pt idx="6">
                  <c:v>0</c:v>
                </c:pt>
                <c:pt idx="7">
                  <c:v>0</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11.111111111111111</c:v>
                </c:pt>
                <c:pt idx="6">
                  <c:v>50</c:v>
                </c:pt>
                <c:pt idx="7">
                  <c:v>27.777777777777779</c:v>
                </c:pt>
                <c:pt idx="8">
                  <c:v>11.111111111111111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33.333333333333336</c:v>
                </c:pt>
                <c:pt idx="6">
                  <c:v>66.666666666666671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27.777777777777779</c:v>
                </c:pt>
                <c:pt idx="4">
                  <c:v>0</c:v>
                </c:pt>
                <c:pt idx="5">
                  <c:v>50</c:v>
                </c:pt>
                <c:pt idx="6">
                  <c:v>22.222222222222221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16.666666666666668</c:v>
                </c:pt>
                <c:pt idx="2">
                  <c:v>0</c:v>
                </c:pt>
                <c:pt idx="3">
                  <c:v>55.555555555555557</c:v>
                </c:pt>
                <c:pt idx="4">
                  <c:v>27.777777777777779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CNS!$AW$63</c:f>
              <c:strCache>
                <c:ptCount val="1"/>
                <c:pt idx="0">
                  <c:v>Penicillin G</c:v>
                </c:pt>
              </c:strCache>
            </c:strRef>
          </c:tx>
          <c:spPr>
            <a:solidFill>
              <a:srgbClr val="C0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CNS!$AW$64:$AW$79</c:f>
              <c:numCache>
                <c:formatCode>0.00</c:formatCode>
                <c:ptCount val="16"/>
                <c:pt idx="0">
                  <c:v>0</c:v>
                </c:pt>
                <c:pt idx="1">
                  <c:v>9.0909090909090917</c:v>
                </c:pt>
                <c:pt idx="2">
                  <c:v>3.0303030303030303</c:v>
                </c:pt>
                <c:pt idx="3">
                  <c:v>0</c:v>
                </c:pt>
                <c:pt idx="4">
                  <c:v>6.0606060606060606</c:v>
                </c:pt>
                <c:pt idx="5">
                  <c:v>3.0303030303030303</c:v>
                </c:pt>
                <c:pt idx="6">
                  <c:v>12.121212121212121</c:v>
                </c:pt>
                <c:pt idx="7">
                  <c:v>15.151515151515152</c:v>
                </c:pt>
                <c:pt idx="8">
                  <c:v>6.0606060606060606</c:v>
                </c:pt>
                <c:pt idx="9">
                  <c:v>45.454545454545453</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CNS!$AX$63</c:f>
              <c:strCache>
                <c:ptCount val="1"/>
                <c:pt idx="0">
                  <c:v>Oxacillin</c:v>
                </c:pt>
              </c:strCache>
            </c:strRef>
          </c:tx>
          <c:spPr>
            <a:solidFill>
              <a:srgbClr val="FF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CNS!$AX$64:$AX$79</c:f>
              <c:numCache>
                <c:formatCode>0.00</c:formatCode>
                <c:ptCount val="16"/>
                <c:pt idx="0">
                  <c:v>0</c:v>
                </c:pt>
                <c:pt idx="1">
                  <c:v>0</c:v>
                </c:pt>
                <c:pt idx="2">
                  <c:v>33.333333333333336</c:v>
                </c:pt>
                <c:pt idx="3">
                  <c:v>0</c:v>
                </c:pt>
                <c:pt idx="4">
                  <c:v>3.0303030303030303</c:v>
                </c:pt>
                <c:pt idx="5">
                  <c:v>0</c:v>
                </c:pt>
                <c:pt idx="6">
                  <c:v>6.0606060606060606</c:v>
                </c:pt>
                <c:pt idx="7">
                  <c:v>15.151515151515152</c:v>
                </c:pt>
                <c:pt idx="8">
                  <c:v>12.121212121212121</c:v>
                </c:pt>
                <c:pt idx="9">
                  <c:v>3.0303030303030303</c:v>
                </c:pt>
                <c:pt idx="10">
                  <c:v>27.272727272727273</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CNS!$AY$63</c:f>
              <c:strCache>
                <c:ptCount val="1"/>
                <c:pt idx="0">
                  <c:v>Ampicillin/ Sulbactam</c:v>
                </c:pt>
              </c:strCache>
            </c:strRef>
          </c:tx>
          <c:spPr>
            <a:solidFill>
              <a:srgbClr val="FF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CNS!$AY$64:$AY$79</c:f>
              <c:numCache>
                <c:formatCode>0.00</c:formatCode>
                <c:ptCount val="16"/>
                <c:pt idx="0">
                  <c:v>0</c:v>
                </c:pt>
                <c:pt idx="1">
                  <c:v>0</c:v>
                </c:pt>
                <c:pt idx="2">
                  <c:v>0</c:v>
                </c:pt>
                <c:pt idx="3">
                  <c:v>39.393939393939391</c:v>
                </c:pt>
                <c:pt idx="4">
                  <c:v>0</c:v>
                </c:pt>
                <c:pt idx="5">
                  <c:v>9.0909090909090917</c:v>
                </c:pt>
                <c:pt idx="6">
                  <c:v>30.303030303030305</c:v>
                </c:pt>
                <c:pt idx="7">
                  <c:v>3.0303030303030303</c:v>
                </c:pt>
                <c:pt idx="8">
                  <c:v>3.0303030303030303</c:v>
                </c:pt>
                <c:pt idx="9">
                  <c:v>12.121212121212121</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CNS!$AZ$63</c:f>
              <c:strCache>
                <c:ptCount val="1"/>
                <c:pt idx="0">
                  <c:v>Piperacillin/ Tazobactam</c:v>
                </c:pt>
              </c:strCache>
            </c:strRef>
          </c:tx>
          <c:spPr>
            <a:solidFill>
              <a:srgbClr val="CC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CNS!$AZ$64:$AZ$79</c:f>
              <c:numCache>
                <c:formatCode>0.00</c:formatCode>
                <c:ptCount val="16"/>
                <c:pt idx="0">
                  <c:v>0</c:v>
                </c:pt>
                <c:pt idx="1">
                  <c:v>0</c:v>
                </c:pt>
                <c:pt idx="2">
                  <c:v>0</c:v>
                </c:pt>
                <c:pt idx="3">
                  <c:v>0</c:v>
                </c:pt>
                <c:pt idx="4">
                  <c:v>33.333333333333336</c:v>
                </c:pt>
                <c:pt idx="5">
                  <c:v>0</c:v>
                </c:pt>
                <c:pt idx="6">
                  <c:v>6.0606060606060606</c:v>
                </c:pt>
                <c:pt idx="7">
                  <c:v>27.272727272727273</c:v>
                </c:pt>
                <c:pt idx="8">
                  <c:v>15.151515151515152</c:v>
                </c:pt>
                <c:pt idx="9">
                  <c:v>0</c:v>
                </c:pt>
                <c:pt idx="10">
                  <c:v>9.0909090909090917</c:v>
                </c:pt>
                <c:pt idx="11">
                  <c:v>6.0606060606060606</c:v>
                </c:pt>
                <c:pt idx="12">
                  <c:v>0</c:v>
                </c:pt>
                <c:pt idx="13">
                  <c:v>3.0303030303030303</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CNS!$BA$63</c:f>
              <c:strCache>
                <c:ptCount val="1"/>
                <c:pt idx="0">
                  <c:v>Cefotaxim</c:v>
                </c:pt>
              </c:strCache>
            </c:strRef>
          </c:tx>
          <c:spPr>
            <a:solidFill>
              <a:srgbClr val="66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CNS!$BA$64:$BA$79</c:f>
              <c:numCache>
                <c:formatCode>0.00</c:formatCode>
                <c:ptCount val="16"/>
                <c:pt idx="0">
                  <c:v>0</c:v>
                </c:pt>
                <c:pt idx="1">
                  <c:v>0</c:v>
                </c:pt>
                <c:pt idx="2">
                  <c:v>0</c:v>
                </c:pt>
                <c:pt idx="3">
                  <c:v>0</c:v>
                </c:pt>
                <c:pt idx="4">
                  <c:v>0</c:v>
                </c:pt>
                <c:pt idx="5">
                  <c:v>0</c:v>
                </c:pt>
                <c:pt idx="6">
                  <c:v>24.242424242424242</c:v>
                </c:pt>
                <c:pt idx="7">
                  <c:v>15.151515151515152</c:v>
                </c:pt>
                <c:pt idx="8">
                  <c:v>27.272727272727273</c:v>
                </c:pt>
                <c:pt idx="9">
                  <c:v>6.0606060606060606</c:v>
                </c:pt>
                <c:pt idx="10">
                  <c:v>27.272727272727273</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CNS!$BB$63</c:f>
              <c:strCache>
                <c:ptCount val="1"/>
                <c:pt idx="0">
                  <c:v>Cefuroxim</c:v>
                </c:pt>
              </c:strCache>
            </c:strRef>
          </c:tx>
          <c:spPr>
            <a:solidFill>
              <a:srgbClr val="80008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CNS!$BB$64:$BB$79</c:f>
              <c:numCache>
                <c:formatCode>0.00</c:formatCode>
                <c:ptCount val="16"/>
                <c:pt idx="0">
                  <c:v>0</c:v>
                </c:pt>
                <c:pt idx="1">
                  <c:v>0</c:v>
                </c:pt>
                <c:pt idx="2">
                  <c:v>0</c:v>
                </c:pt>
                <c:pt idx="3">
                  <c:v>0</c:v>
                </c:pt>
                <c:pt idx="4">
                  <c:v>0</c:v>
                </c:pt>
                <c:pt idx="5">
                  <c:v>33.333333333333336</c:v>
                </c:pt>
                <c:pt idx="6">
                  <c:v>6.0606060606060606</c:v>
                </c:pt>
                <c:pt idx="7">
                  <c:v>27.272727272727273</c:v>
                </c:pt>
                <c:pt idx="8">
                  <c:v>6.0606060606060606</c:v>
                </c:pt>
                <c:pt idx="9">
                  <c:v>9.0909090909090917</c:v>
                </c:pt>
                <c:pt idx="10">
                  <c:v>0</c:v>
                </c:pt>
                <c:pt idx="11">
                  <c:v>0</c:v>
                </c:pt>
                <c:pt idx="12">
                  <c:v>18.181818181818183</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CNS!$BC$63</c:f>
              <c:strCache>
                <c:ptCount val="1"/>
                <c:pt idx="0">
                  <c:v>Imipenem</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CNS!$BC$64:$BC$79</c:f>
              <c:numCache>
                <c:formatCode>0.00</c:formatCode>
                <c:ptCount val="16"/>
                <c:pt idx="0">
                  <c:v>0</c:v>
                </c:pt>
                <c:pt idx="1">
                  <c:v>0</c:v>
                </c:pt>
                <c:pt idx="2">
                  <c:v>66.666666666666671</c:v>
                </c:pt>
                <c:pt idx="3">
                  <c:v>0</c:v>
                </c:pt>
                <c:pt idx="4">
                  <c:v>3.0303030303030303</c:v>
                </c:pt>
                <c:pt idx="5">
                  <c:v>3.0303030303030303</c:v>
                </c:pt>
                <c:pt idx="6">
                  <c:v>6.0606060606060606</c:v>
                </c:pt>
                <c:pt idx="7">
                  <c:v>3.0303030303030303</c:v>
                </c:pt>
                <c:pt idx="8">
                  <c:v>3.0303030303030303</c:v>
                </c:pt>
                <c:pt idx="9">
                  <c:v>9.0909090909090917</c:v>
                </c:pt>
                <c:pt idx="10">
                  <c:v>3.0303030303030303</c:v>
                </c:pt>
                <c:pt idx="11">
                  <c:v>3.0303030303030303</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CNS!$BD$63</c:f>
              <c:strCache>
                <c:ptCount val="1"/>
                <c:pt idx="0">
                  <c:v>Meropenem</c:v>
                </c:pt>
              </c:strCache>
            </c:strRef>
          </c:tx>
          <c:spPr>
            <a:solidFill>
              <a:srgbClr val="3333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CNS!$BD$64:$BD$79</c:f>
              <c:numCache>
                <c:formatCode>0.00</c:formatCode>
                <c:ptCount val="16"/>
                <c:pt idx="0">
                  <c:v>0</c:v>
                </c:pt>
                <c:pt idx="1">
                  <c:v>0</c:v>
                </c:pt>
                <c:pt idx="2">
                  <c:v>33.333333333333336</c:v>
                </c:pt>
                <c:pt idx="3">
                  <c:v>0</c:v>
                </c:pt>
                <c:pt idx="4">
                  <c:v>3.0303030303030303</c:v>
                </c:pt>
                <c:pt idx="5">
                  <c:v>3.0303030303030303</c:v>
                </c:pt>
                <c:pt idx="6">
                  <c:v>15.151515151515152</c:v>
                </c:pt>
                <c:pt idx="7">
                  <c:v>12.121212121212121</c:v>
                </c:pt>
                <c:pt idx="8">
                  <c:v>3.0303030303030303</c:v>
                </c:pt>
                <c:pt idx="9">
                  <c:v>24.242424242424242</c:v>
                </c:pt>
                <c:pt idx="10">
                  <c:v>6.0606060606060606</c:v>
                </c:pt>
                <c:pt idx="11">
                  <c:v>0</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CNS!$BE$63</c:f>
              <c:strCache>
                <c:ptCount val="1"/>
                <c:pt idx="0">
                  <c:v>Amikacin</c:v>
                </c:pt>
              </c:strCache>
            </c:strRef>
          </c:tx>
          <c:spPr>
            <a:solidFill>
              <a:srgbClr val="99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CNS!$BE$64:$BE$79</c:f>
              <c:numCache>
                <c:formatCode>0.00</c:formatCode>
                <c:ptCount val="16"/>
                <c:pt idx="0">
                  <c:v>0</c:v>
                </c:pt>
                <c:pt idx="1">
                  <c:v>0</c:v>
                </c:pt>
                <c:pt idx="2">
                  <c:v>0</c:v>
                </c:pt>
                <c:pt idx="3">
                  <c:v>0</c:v>
                </c:pt>
                <c:pt idx="4">
                  <c:v>78.787878787878782</c:v>
                </c:pt>
                <c:pt idx="5">
                  <c:v>0</c:v>
                </c:pt>
                <c:pt idx="6">
                  <c:v>15.151515151515152</c:v>
                </c:pt>
                <c:pt idx="7">
                  <c:v>3.0303030303030303</c:v>
                </c:pt>
                <c:pt idx="8">
                  <c:v>0</c:v>
                </c:pt>
                <c:pt idx="9">
                  <c:v>0</c:v>
                </c:pt>
                <c:pt idx="10">
                  <c:v>0</c:v>
                </c:pt>
                <c:pt idx="11">
                  <c:v>0</c:v>
                </c:pt>
                <c:pt idx="12">
                  <c:v>0</c:v>
                </c:pt>
                <c:pt idx="13">
                  <c:v>3.0303030303030303</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CNS!$BF$63</c:f>
              <c:strCache>
                <c:ptCount val="1"/>
                <c:pt idx="0">
                  <c:v>Gentamicin</c:v>
                </c:pt>
              </c:strCache>
            </c:strRef>
          </c:tx>
          <c:spPr>
            <a:solidFill>
              <a:srgbClr val="00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CNS!$BF$64:$BF$79</c:f>
              <c:numCache>
                <c:formatCode>0.00</c:formatCode>
                <c:ptCount val="16"/>
                <c:pt idx="0">
                  <c:v>0</c:v>
                </c:pt>
                <c:pt idx="1">
                  <c:v>0</c:v>
                </c:pt>
                <c:pt idx="2">
                  <c:v>66.666666666666671</c:v>
                </c:pt>
                <c:pt idx="3">
                  <c:v>0</c:v>
                </c:pt>
                <c:pt idx="4">
                  <c:v>0</c:v>
                </c:pt>
                <c:pt idx="5">
                  <c:v>3.0303030303030303</c:v>
                </c:pt>
                <c:pt idx="6">
                  <c:v>9.0909090909090917</c:v>
                </c:pt>
                <c:pt idx="7">
                  <c:v>12.121212121212121</c:v>
                </c:pt>
                <c:pt idx="8">
                  <c:v>6.0606060606060606</c:v>
                </c:pt>
                <c:pt idx="9">
                  <c:v>3.0303030303030303</c:v>
                </c:pt>
                <c:pt idx="10">
                  <c:v>0</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CNS!$BG$63</c:f>
              <c:strCache>
                <c:ptCount val="1"/>
                <c:pt idx="0">
                  <c:v>Fosfomycin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CNS!$BG$64:$BG$79</c:f>
              <c:numCache>
                <c:formatCode>0.00</c:formatCode>
                <c:ptCount val="16"/>
                <c:pt idx="0">
                  <c:v>0</c:v>
                </c:pt>
                <c:pt idx="1">
                  <c:v>0</c:v>
                </c:pt>
                <c:pt idx="2">
                  <c:v>0</c:v>
                </c:pt>
                <c:pt idx="3">
                  <c:v>0</c:v>
                </c:pt>
                <c:pt idx="4">
                  <c:v>0</c:v>
                </c:pt>
                <c:pt idx="5">
                  <c:v>0</c:v>
                </c:pt>
                <c:pt idx="6">
                  <c:v>0</c:v>
                </c:pt>
                <c:pt idx="7">
                  <c:v>0</c:v>
                </c:pt>
                <c:pt idx="8">
                  <c:v>3.0303030303030303</c:v>
                </c:pt>
                <c:pt idx="9">
                  <c:v>0</c:v>
                </c:pt>
                <c:pt idx="10">
                  <c:v>12.121212121212121</c:v>
                </c:pt>
                <c:pt idx="11">
                  <c:v>30.303030303030305</c:v>
                </c:pt>
                <c:pt idx="12">
                  <c:v>39.393939393939391</c:v>
                </c:pt>
                <c:pt idx="13">
                  <c:v>15.151515151515152</c:v>
                </c:pt>
                <c:pt idx="14">
                  <c:v>0</c:v>
                </c:pt>
                <c:pt idx="15">
                  <c:v>0</c:v>
                </c:pt>
              </c:numCache>
            </c:numRef>
          </c:val>
          <c:extLst>
            <c:ext xmlns:c16="http://schemas.microsoft.com/office/drawing/2014/chart" uri="{C3380CC4-5D6E-409C-BE32-E72D297353CC}">
              <c16:uniqueId val="{0000000A-B237-47DB-9C3C-5D2DF38E48C5}"/>
            </c:ext>
          </c:extLst>
        </c:ser>
        <c:ser>
          <c:idx val="11"/>
          <c:order val="11"/>
          <c:tx>
            <c:strRef>
              <c:f>CNS!$BH$63</c:f>
              <c:strCache>
                <c:ptCount val="1"/>
                <c:pt idx="0">
                  <c:v>Cotrimoxazol</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CNS!$BH$64:$BH$79</c:f>
              <c:numCache>
                <c:formatCode>0.00</c:formatCode>
                <c:ptCount val="16"/>
                <c:pt idx="0">
                  <c:v>0</c:v>
                </c:pt>
                <c:pt idx="1">
                  <c:v>0</c:v>
                </c:pt>
                <c:pt idx="2">
                  <c:v>24.242424242424242</c:v>
                </c:pt>
                <c:pt idx="3">
                  <c:v>0</c:v>
                </c:pt>
                <c:pt idx="4">
                  <c:v>24.242424242424242</c:v>
                </c:pt>
                <c:pt idx="5">
                  <c:v>12.121212121212121</c:v>
                </c:pt>
                <c:pt idx="6">
                  <c:v>0</c:v>
                </c:pt>
                <c:pt idx="7">
                  <c:v>9.0909090909090917</c:v>
                </c:pt>
                <c:pt idx="8">
                  <c:v>18.181818181818183</c:v>
                </c:pt>
                <c:pt idx="9">
                  <c:v>6.0606060606060606</c:v>
                </c:pt>
                <c:pt idx="10">
                  <c:v>6.0606060606060606</c:v>
                </c:pt>
                <c:pt idx="11">
                  <c:v>0</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CNS!$BI$63</c:f>
              <c:strCache>
                <c:ptCount val="1"/>
                <c:pt idx="0">
                  <c:v>Ciprofloxacin</c:v>
                </c:pt>
              </c:strCache>
            </c:strRef>
          </c:tx>
          <c:spPr>
            <a:solidFill>
              <a:srgbClr val="003300"/>
            </a:solidFill>
            <a:ln>
              <a:solidFill>
                <a:srgbClr val="00FF00"/>
              </a:solidFill>
            </a:ln>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CNS!$BI$64:$BI$79</c:f>
              <c:numCache>
                <c:formatCode>0.00</c:formatCode>
                <c:ptCount val="16"/>
                <c:pt idx="0">
                  <c:v>0</c:v>
                </c:pt>
                <c:pt idx="1">
                  <c:v>3.0303030303030303</c:v>
                </c:pt>
                <c:pt idx="2">
                  <c:v>6.0606060606060606</c:v>
                </c:pt>
                <c:pt idx="3">
                  <c:v>45.454545454545453</c:v>
                </c:pt>
                <c:pt idx="4">
                  <c:v>15.151515151515152</c:v>
                </c:pt>
                <c:pt idx="5">
                  <c:v>3.0303030303030303</c:v>
                </c:pt>
                <c:pt idx="6">
                  <c:v>3.0303030303030303</c:v>
                </c:pt>
                <c:pt idx="7">
                  <c:v>0</c:v>
                </c:pt>
                <c:pt idx="8">
                  <c:v>3.0303030303030303</c:v>
                </c:pt>
                <c:pt idx="9">
                  <c:v>21.212121212121211</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CNS!$BJ$63</c:f>
              <c:strCache>
                <c:ptCount val="1"/>
                <c:pt idx="0">
                  <c:v>Levofloxacin</c:v>
                </c:pt>
              </c:strCache>
            </c:strRef>
          </c:tx>
          <c:spPr>
            <a:solidFill>
              <a:srgbClr val="33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CNS!$BJ$64:$BJ$79</c:f>
              <c:numCache>
                <c:formatCode>0.00</c:formatCode>
                <c:ptCount val="16"/>
                <c:pt idx="0">
                  <c:v>0</c:v>
                </c:pt>
                <c:pt idx="1">
                  <c:v>3.0303030303030303</c:v>
                </c:pt>
                <c:pt idx="2">
                  <c:v>0</c:v>
                </c:pt>
                <c:pt idx="3">
                  <c:v>27.272727272727273</c:v>
                </c:pt>
                <c:pt idx="4">
                  <c:v>39.393939393939391</c:v>
                </c:pt>
                <c:pt idx="5">
                  <c:v>3.0303030303030303</c:v>
                </c:pt>
                <c:pt idx="6">
                  <c:v>3.0303030303030303</c:v>
                </c:pt>
                <c:pt idx="7">
                  <c:v>0</c:v>
                </c:pt>
                <c:pt idx="8">
                  <c:v>3.0303030303030303</c:v>
                </c:pt>
                <c:pt idx="9">
                  <c:v>6.0606060606060606</c:v>
                </c:pt>
                <c:pt idx="10">
                  <c:v>15.151515151515152</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CNS!$BK$63</c:f>
              <c:strCache>
                <c:ptCount val="1"/>
                <c:pt idx="0">
                  <c:v>Moxifloxacin</c:v>
                </c:pt>
              </c:strCache>
            </c:strRef>
          </c:tx>
          <c:spPr>
            <a:solidFill>
              <a:srgbClr val="33CC33"/>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CNS!$BK$64:$BK$79</c:f>
              <c:numCache>
                <c:formatCode>0.00</c:formatCode>
                <c:ptCount val="16"/>
                <c:pt idx="0">
                  <c:v>0</c:v>
                </c:pt>
                <c:pt idx="1">
                  <c:v>3.0303030303030303</c:v>
                </c:pt>
                <c:pt idx="2">
                  <c:v>36.363636363636367</c:v>
                </c:pt>
                <c:pt idx="3">
                  <c:v>33.333333333333336</c:v>
                </c:pt>
                <c:pt idx="4">
                  <c:v>3.0303030303030303</c:v>
                </c:pt>
                <c:pt idx="5">
                  <c:v>0</c:v>
                </c:pt>
                <c:pt idx="6">
                  <c:v>3.0303030303030303</c:v>
                </c:pt>
                <c:pt idx="7">
                  <c:v>9.0909090909090917</c:v>
                </c:pt>
                <c:pt idx="8">
                  <c:v>3.0303030303030303</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CNS!$BL$63</c:f>
              <c:strCache>
                <c:ptCount val="1"/>
                <c:pt idx="0">
                  <c:v>Doxycyclin</c:v>
                </c:pt>
              </c:strCache>
            </c:strRef>
          </c:tx>
          <c:spPr>
            <a:solidFill>
              <a:srgbClr val="0066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CNS!$BL$64:$BL$79</c:f>
              <c:numCache>
                <c:formatCode>0.00</c:formatCode>
                <c:ptCount val="16"/>
                <c:pt idx="0">
                  <c:v>0</c:v>
                </c:pt>
                <c:pt idx="1">
                  <c:v>0</c:v>
                </c:pt>
                <c:pt idx="2">
                  <c:v>48.484848484848484</c:v>
                </c:pt>
                <c:pt idx="3">
                  <c:v>0</c:v>
                </c:pt>
                <c:pt idx="4">
                  <c:v>6.0606060606060606</c:v>
                </c:pt>
                <c:pt idx="5">
                  <c:v>9.0909090909090917</c:v>
                </c:pt>
                <c:pt idx="6">
                  <c:v>12.121212121212121</c:v>
                </c:pt>
                <c:pt idx="7">
                  <c:v>3.0303030303030303</c:v>
                </c:pt>
                <c:pt idx="8">
                  <c:v>12.121212121212121</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CNS!$BM$63</c:f>
              <c:strCache>
                <c:ptCount val="1"/>
                <c:pt idx="0">
                  <c:v>Rifampicin</c:v>
                </c:pt>
              </c:strCache>
            </c:strRef>
          </c:tx>
          <c:spPr>
            <a:solidFill>
              <a:srgbClr val="FF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CNS!$BM$64:$BM$79</c:f>
              <c:numCache>
                <c:formatCode>0.00</c:formatCode>
                <c:ptCount val="16"/>
                <c:pt idx="0">
                  <c:v>0</c:v>
                </c:pt>
                <c:pt idx="1">
                  <c:v>93.939393939393938</c:v>
                </c:pt>
                <c:pt idx="2">
                  <c:v>0</c:v>
                </c:pt>
                <c:pt idx="3">
                  <c:v>0</c:v>
                </c:pt>
                <c:pt idx="4">
                  <c:v>0</c:v>
                </c:pt>
                <c:pt idx="5">
                  <c:v>3.0303030303030303</c:v>
                </c:pt>
                <c:pt idx="6">
                  <c:v>3.0303030303030303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B237-47DB-9C3C-5D2DF38E48C5}"/>
            </c:ext>
          </c:extLst>
        </c:ser>
        <c:ser>
          <c:idx val="17"/>
          <c:order val="17"/>
          <c:tx>
            <c:strRef>
              <c:f>CNS!$BN$63</c:f>
              <c:strCache>
                <c:ptCount val="1"/>
                <c:pt idx="0">
                  <c:v>Daptomycin</c:v>
                </c:pt>
              </c:strCache>
            </c:strRef>
          </c:tx>
          <c:spPr>
            <a:solidFill>
              <a:srgbClr val="CC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CNS!$BN$64:$BN$79</c:f>
              <c:numCache>
                <c:formatCode>0.00</c:formatCode>
                <c:ptCount val="16"/>
                <c:pt idx="0">
                  <c:v>0</c:v>
                </c:pt>
                <c:pt idx="1">
                  <c:v>0</c:v>
                </c:pt>
                <c:pt idx="2">
                  <c:v>0</c:v>
                </c:pt>
                <c:pt idx="3">
                  <c:v>3.0303030303030303</c:v>
                </c:pt>
                <c:pt idx="4">
                  <c:v>42.424242424242422</c:v>
                </c:pt>
                <c:pt idx="5">
                  <c:v>51.515151515151516</c:v>
                </c:pt>
                <c:pt idx="6">
                  <c:v>3.0303030303030303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CNS!$BO$63</c:f>
              <c:strCache>
                <c:ptCount val="1"/>
                <c:pt idx="0">
                  <c:v>Roxythromycin</c:v>
                </c:pt>
              </c:strCache>
            </c:strRef>
          </c:tx>
          <c:spPr>
            <a:solidFill>
              <a:srgbClr val="0033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CNS!$BO$64:$BO$79</c:f>
              <c:numCache>
                <c:formatCode>0.00</c:formatCode>
                <c:ptCount val="16"/>
                <c:pt idx="0">
                  <c:v>0</c:v>
                </c:pt>
                <c:pt idx="1">
                  <c:v>0</c:v>
                </c:pt>
                <c:pt idx="2">
                  <c:v>3.0303030303030303</c:v>
                </c:pt>
                <c:pt idx="3">
                  <c:v>0</c:v>
                </c:pt>
                <c:pt idx="4">
                  <c:v>18.181818181818183</c:v>
                </c:pt>
                <c:pt idx="5">
                  <c:v>6.0606060606060606</c:v>
                </c:pt>
                <c:pt idx="6">
                  <c:v>0</c:v>
                </c:pt>
                <c:pt idx="7">
                  <c:v>0</c:v>
                </c:pt>
                <c:pt idx="8">
                  <c:v>0</c:v>
                </c:pt>
                <c:pt idx="9">
                  <c:v>3.0303030303030303</c:v>
                </c:pt>
                <c:pt idx="10">
                  <c:v>0</c:v>
                </c:pt>
                <c:pt idx="11">
                  <c:v>69.696969696969703</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CNS!$BP$63</c:f>
              <c:strCache>
                <c:ptCount val="1"/>
                <c:pt idx="0">
                  <c:v>Clindamycin</c:v>
                </c:pt>
              </c:strCache>
            </c:strRef>
          </c:tx>
          <c:spPr>
            <a:solidFill>
              <a:srgbClr val="00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CNS!$BP$64:$BP$79</c:f>
              <c:numCache>
                <c:formatCode>0.00</c:formatCode>
                <c:ptCount val="16"/>
                <c:pt idx="0">
                  <c:v>0</c:v>
                </c:pt>
                <c:pt idx="1">
                  <c:v>3.0303030303030303</c:v>
                </c:pt>
                <c:pt idx="2">
                  <c:v>39.393939393939391</c:v>
                </c:pt>
                <c:pt idx="3">
                  <c:v>24.242424242424242</c:v>
                </c:pt>
                <c:pt idx="4">
                  <c:v>12.121212121212121</c:v>
                </c:pt>
                <c:pt idx="5">
                  <c:v>0</c:v>
                </c:pt>
                <c:pt idx="6">
                  <c:v>0</c:v>
                </c:pt>
                <c:pt idx="7">
                  <c:v>3.0303030303030303</c:v>
                </c:pt>
                <c:pt idx="8">
                  <c:v>0</c:v>
                </c:pt>
                <c:pt idx="9">
                  <c:v>18.181818181818183</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CNS!$BQ$63</c:f>
              <c:strCache>
                <c:ptCount val="1"/>
                <c:pt idx="0">
                  <c:v>Linezolid</c:v>
                </c:pt>
              </c:strCache>
            </c:strRef>
          </c:tx>
          <c:spPr>
            <a:solidFill>
              <a:srgbClr val="FF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CNS!$BQ$64:$BQ$79</c:f>
              <c:numCache>
                <c:formatCode>0.00</c:formatCode>
                <c:ptCount val="16"/>
                <c:pt idx="0">
                  <c:v>0</c:v>
                </c:pt>
                <c:pt idx="1">
                  <c:v>0</c:v>
                </c:pt>
                <c:pt idx="2">
                  <c:v>0</c:v>
                </c:pt>
                <c:pt idx="3">
                  <c:v>0</c:v>
                </c:pt>
                <c:pt idx="4">
                  <c:v>0</c:v>
                </c:pt>
                <c:pt idx="5">
                  <c:v>15.151515151515152</c:v>
                </c:pt>
                <c:pt idx="6">
                  <c:v>60.606060606060609</c:v>
                </c:pt>
                <c:pt idx="7">
                  <c:v>24.242424242424242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CNS!$BR$63</c:f>
              <c:strCache>
                <c:ptCount val="1"/>
                <c:pt idx="0">
                  <c:v>Vancomycin</c:v>
                </c:pt>
              </c:strCache>
            </c:strRef>
          </c:tx>
          <c:spPr>
            <a:solidFill>
              <a:srgbClr val="CCCC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CNS!$BR$64:$BR$79</c:f>
              <c:numCache>
                <c:formatCode>0.00</c:formatCode>
                <c:ptCount val="16"/>
                <c:pt idx="0">
                  <c:v>0</c:v>
                </c:pt>
                <c:pt idx="1">
                  <c:v>0</c:v>
                </c:pt>
                <c:pt idx="2">
                  <c:v>3.0303030303030303</c:v>
                </c:pt>
                <c:pt idx="3">
                  <c:v>0</c:v>
                </c:pt>
                <c:pt idx="4">
                  <c:v>6.0606060606060606</c:v>
                </c:pt>
                <c:pt idx="5">
                  <c:v>48.484848484848484</c:v>
                </c:pt>
                <c:pt idx="6">
                  <c:v>39.393939393939391</c:v>
                </c:pt>
                <c:pt idx="7">
                  <c:v>3.0303030303030303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CNS!$BS$63</c:f>
              <c:strCache>
                <c:ptCount val="1"/>
                <c:pt idx="0">
                  <c:v>Teicoplanin</c:v>
                </c:pt>
              </c:strCache>
            </c:strRef>
          </c:tx>
          <c:spPr>
            <a:solidFill>
              <a:srgbClr val="33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CNS!$BS$64:$BS$79</c:f>
              <c:numCache>
                <c:formatCode>0.00</c:formatCode>
                <c:ptCount val="16"/>
                <c:pt idx="0">
                  <c:v>0</c:v>
                </c:pt>
                <c:pt idx="1">
                  <c:v>0</c:v>
                </c:pt>
                <c:pt idx="2">
                  <c:v>0</c:v>
                </c:pt>
                <c:pt idx="3">
                  <c:v>60.606060606060609</c:v>
                </c:pt>
                <c:pt idx="4">
                  <c:v>0</c:v>
                </c:pt>
                <c:pt idx="5">
                  <c:v>27.272727272727273</c:v>
                </c:pt>
                <c:pt idx="6">
                  <c:v>0</c:v>
                </c:pt>
                <c:pt idx="7">
                  <c:v>6.0606060606060606</c:v>
                </c:pt>
                <c:pt idx="8">
                  <c:v>3.0303030303030303</c:v>
                </c:pt>
                <c:pt idx="9">
                  <c:v>0</c:v>
                </c:pt>
                <c:pt idx="10">
                  <c:v>0</c:v>
                </c:pt>
                <c:pt idx="11">
                  <c:v>3.0303030303030303</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CNS!$BT$63</c:f>
              <c:strCache>
                <c:ptCount val="1"/>
                <c:pt idx="0">
                  <c:v>Tigecyclin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CNS!$BT$64:$BT$79</c:f>
              <c:numCache>
                <c:formatCode>0.00</c:formatCode>
                <c:ptCount val="16"/>
                <c:pt idx="0">
                  <c:v>0</c:v>
                </c:pt>
                <c:pt idx="1">
                  <c:v>75.757575757575751</c:v>
                </c:pt>
                <c:pt idx="2">
                  <c:v>0</c:v>
                </c:pt>
                <c:pt idx="3">
                  <c:v>21.212121212121211</c:v>
                </c:pt>
                <c:pt idx="4">
                  <c:v>3.0303030303030303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3.4090909090909092</c:v>
                </c:pt>
                <c:pt idx="7">
                  <c:v>70.454545454545453</c:v>
                </c:pt>
                <c:pt idx="8">
                  <c:v>15.909090909090908</c:v>
                </c:pt>
                <c:pt idx="9">
                  <c:v>10.227272727272727</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5.6818181818181817</c:v>
                </c:pt>
                <c:pt idx="10">
                  <c:v>94.318181818181813</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1.1363636363636365</c:v>
                </c:pt>
                <c:pt idx="4">
                  <c:v>0</c:v>
                </c:pt>
                <c:pt idx="5">
                  <c:v>40.909090909090907</c:v>
                </c:pt>
                <c:pt idx="6">
                  <c:v>48.863636363636367</c:v>
                </c:pt>
                <c:pt idx="7">
                  <c:v>6.8181818181818183</c:v>
                </c:pt>
                <c:pt idx="8">
                  <c:v>2.2727272727272729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2.2727272727272729</c:v>
                </c:pt>
                <c:pt idx="7">
                  <c:v>42.045454545454547</c:v>
                </c:pt>
                <c:pt idx="8">
                  <c:v>43.18181818181818</c:v>
                </c:pt>
                <c:pt idx="9">
                  <c:v>9.0909090909090917</c:v>
                </c:pt>
                <c:pt idx="10">
                  <c:v>2.2727272727272729</c:v>
                </c:pt>
                <c:pt idx="11">
                  <c:v>1.1363636363636365</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2.2471910112359552</c:v>
                </c:pt>
                <c:pt idx="5">
                  <c:v>22.471910112359552</c:v>
                </c:pt>
                <c:pt idx="6">
                  <c:v>49.438202247191015</c:v>
                </c:pt>
                <c:pt idx="7">
                  <c:v>20.224719101123597</c:v>
                </c:pt>
                <c:pt idx="8">
                  <c:v>5.617977528089888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1.1363636363636365</c:v>
                </c:pt>
                <c:pt idx="3">
                  <c:v>0</c:v>
                </c:pt>
                <c:pt idx="4">
                  <c:v>1.1363636363636365</c:v>
                </c:pt>
                <c:pt idx="5">
                  <c:v>1.1363636363636365</c:v>
                </c:pt>
                <c:pt idx="6">
                  <c:v>5.6818181818181817</c:v>
                </c:pt>
                <c:pt idx="7">
                  <c:v>36.363636363636367</c:v>
                </c:pt>
                <c:pt idx="8">
                  <c:v>42.045454545454547</c:v>
                </c:pt>
                <c:pt idx="9">
                  <c:v>10.227272727272727</c:v>
                </c:pt>
                <c:pt idx="10">
                  <c:v>2.2727272727272729</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1.1363636363636365</c:v>
                </c:pt>
                <c:pt idx="11">
                  <c:v>2.2727272727272729</c:v>
                </c:pt>
                <c:pt idx="12">
                  <c:v>29.545454545454547</c:v>
                </c:pt>
                <c:pt idx="13">
                  <c:v>67.045454545454547</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1.1235955056179776</c:v>
                </c:pt>
                <c:pt idx="7">
                  <c:v>3.3707865168539324</c:v>
                </c:pt>
                <c:pt idx="8">
                  <c:v>21.348314606741575</c:v>
                </c:pt>
                <c:pt idx="9">
                  <c:v>32.584269662921351</c:v>
                </c:pt>
                <c:pt idx="10">
                  <c:v>41.573033707865171</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1.1363636363636365</c:v>
                </c:pt>
                <c:pt idx="10">
                  <c:v>2.2727272727272729</c:v>
                </c:pt>
                <c:pt idx="11">
                  <c:v>60.227272727272727</c:v>
                </c:pt>
                <c:pt idx="12">
                  <c:v>29.545454545454547</c:v>
                </c:pt>
                <c:pt idx="13">
                  <c:v>5.6818181818181817</c:v>
                </c:pt>
                <c:pt idx="14">
                  <c:v>1.1363636363636365</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90.804597701149419</c:v>
                </c:pt>
                <c:pt idx="3">
                  <c:v>0</c:v>
                </c:pt>
                <c:pt idx="4">
                  <c:v>5.7471264367816088</c:v>
                </c:pt>
                <c:pt idx="5">
                  <c:v>1.1494252873563218</c:v>
                </c:pt>
                <c:pt idx="6">
                  <c:v>0</c:v>
                </c:pt>
                <c:pt idx="7">
                  <c:v>0</c:v>
                </c:pt>
                <c:pt idx="8">
                  <c:v>0</c:v>
                </c:pt>
                <c:pt idx="9">
                  <c:v>0</c:v>
                </c:pt>
                <c:pt idx="10">
                  <c:v>1.1494252873563218</c:v>
                </c:pt>
                <c:pt idx="11">
                  <c:v>1.1494252873563218</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2.2727272727272729</c:v>
                </c:pt>
                <c:pt idx="5">
                  <c:v>14.772727272727273</c:v>
                </c:pt>
                <c:pt idx="6">
                  <c:v>47.727272727272727</c:v>
                </c:pt>
                <c:pt idx="7">
                  <c:v>4.5454545454545459</c:v>
                </c:pt>
                <c:pt idx="8">
                  <c:v>0</c:v>
                </c:pt>
                <c:pt idx="9">
                  <c:v>30.681818181818183</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2.2727272727272729</c:v>
                </c:pt>
                <c:pt idx="5">
                  <c:v>12.5</c:v>
                </c:pt>
                <c:pt idx="6">
                  <c:v>51.136363636363633</c:v>
                </c:pt>
                <c:pt idx="7">
                  <c:v>4.5454545454545459</c:v>
                </c:pt>
                <c:pt idx="8">
                  <c:v>0</c:v>
                </c:pt>
                <c:pt idx="9">
                  <c:v>0</c:v>
                </c:pt>
                <c:pt idx="10">
                  <c:v>29.545454545454547</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3.4090909090909092</c:v>
                </c:pt>
                <c:pt idx="4">
                  <c:v>47.727272727272727</c:v>
                </c:pt>
                <c:pt idx="5">
                  <c:v>19.318181818181817</c:v>
                </c:pt>
                <c:pt idx="6">
                  <c:v>0</c:v>
                </c:pt>
                <c:pt idx="7">
                  <c:v>0</c:v>
                </c:pt>
                <c:pt idx="8">
                  <c:v>1.1363636363636365</c:v>
                </c:pt>
                <c:pt idx="9">
                  <c:v>28.40909090909091</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5.6818181818181817</c:v>
                </c:pt>
                <c:pt idx="3">
                  <c:v>0</c:v>
                </c:pt>
                <c:pt idx="4">
                  <c:v>22.727272727272727</c:v>
                </c:pt>
                <c:pt idx="5">
                  <c:v>2.2727272727272729</c:v>
                </c:pt>
                <c:pt idx="6">
                  <c:v>0</c:v>
                </c:pt>
                <c:pt idx="7">
                  <c:v>1.1363636363636365</c:v>
                </c:pt>
                <c:pt idx="8">
                  <c:v>12.5</c:v>
                </c:pt>
                <c:pt idx="9">
                  <c:v>48.863636363636367</c:v>
                </c:pt>
                <c:pt idx="10">
                  <c:v>6.8181818181818183</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1.1363636363636365</c:v>
                </c:pt>
                <c:pt idx="5">
                  <c:v>4.5454545454545459</c:v>
                </c:pt>
                <c:pt idx="6">
                  <c:v>29.545454545454547</c:v>
                </c:pt>
                <c:pt idx="7">
                  <c:v>37.5</c:v>
                </c:pt>
                <c:pt idx="8">
                  <c:v>15.909090909090908</c:v>
                </c:pt>
                <c:pt idx="9">
                  <c:v>11.363636363636363</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1.1235955056179776</c:v>
                </c:pt>
                <c:pt idx="6">
                  <c:v>20.224719101123597</c:v>
                </c:pt>
                <c:pt idx="7">
                  <c:v>47.19101123595506</c:v>
                </c:pt>
                <c:pt idx="8">
                  <c:v>30.337078651685392</c:v>
                </c:pt>
                <c:pt idx="9">
                  <c:v>1.1235955056179776</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3.4090909090909092</c:v>
                </c:pt>
                <c:pt idx="7">
                  <c:v>10.227272727272727</c:v>
                </c:pt>
                <c:pt idx="8">
                  <c:v>19.318181818181817</c:v>
                </c:pt>
                <c:pt idx="9">
                  <c:v>18.181818181818183</c:v>
                </c:pt>
                <c:pt idx="10">
                  <c:v>7.9545454545454541</c:v>
                </c:pt>
                <c:pt idx="11">
                  <c:v>40.909090909090907</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1.1363636363636365</c:v>
                </c:pt>
                <c:pt idx="7">
                  <c:v>1.1363636363636365</c:v>
                </c:pt>
                <c:pt idx="8">
                  <c:v>0</c:v>
                </c:pt>
                <c:pt idx="9">
                  <c:v>97.727272727272734</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24.719101123595507</c:v>
                </c:pt>
                <c:pt idx="7">
                  <c:v>73.033707865168537</c:v>
                </c:pt>
                <c:pt idx="8">
                  <c:v>1.1235955056179776</c:v>
                </c:pt>
                <c:pt idx="9">
                  <c:v>1.1235955056179776</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1.1235955056179776</c:v>
                </c:pt>
                <c:pt idx="3">
                  <c:v>0</c:v>
                </c:pt>
                <c:pt idx="4">
                  <c:v>0</c:v>
                </c:pt>
                <c:pt idx="5">
                  <c:v>4.4943820224719104</c:v>
                </c:pt>
                <c:pt idx="6">
                  <c:v>69.662921348314612</c:v>
                </c:pt>
                <c:pt idx="7">
                  <c:v>23.59550561797753</c:v>
                </c:pt>
                <c:pt idx="8">
                  <c:v>1.1235955056179776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92.134831460674164</c:v>
                </c:pt>
                <c:pt idx="4">
                  <c:v>0</c:v>
                </c:pt>
                <c:pt idx="5">
                  <c:v>6.7415730337078648</c:v>
                </c:pt>
                <c:pt idx="6">
                  <c:v>0</c:v>
                </c:pt>
                <c:pt idx="7">
                  <c:v>1.1235955056179776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54.545454545454547</c:v>
                </c:pt>
                <c:pt idx="2">
                  <c:v>0</c:v>
                </c:pt>
                <c:pt idx="3">
                  <c:v>39.772727272727273</c:v>
                </c:pt>
                <c:pt idx="4">
                  <c:v>5.6818181818181817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1.0101010101010102</c:v>
                </c:pt>
                <c:pt idx="6">
                  <c:v>1.0101010101010102</c:v>
                </c:pt>
                <c:pt idx="7">
                  <c:v>2.0202020202020203</c:v>
                </c:pt>
                <c:pt idx="8">
                  <c:v>1.0101010101010102</c:v>
                </c:pt>
                <c:pt idx="9">
                  <c:v>94.949494949494948</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2.0202020202020203</c:v>
                </c:pt>
                <c:pt idx="3">
                  <c:v>0</c:v>
                </c:pt>
                <c:pt idx="4">
                  <c:v>0</c:v>
                </c:pt>
                <c:pt idx="5">
                  <c:v>0</c:v>
                </c:pt>
                <c:pt idx="6">
                  <c:v>0</c:v>
                </c:pt>
                <c:pt idx="7">
                  <c:v>0</c:v>
                </c:pt>
                <c:pt idx="8">
                  <c:v>1.0101010101010102</c:v>
                </c:pt>
                <c:pt idx="9">
                  <c:v>0</c:v>
                </c:pt>
                <c:pt idx="10">
                  <c:v>96.969696969696969</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1</c:v>
                </c:pt>
                <c:pt idx="4">
                  <c:v>0</c:v>
                </c:pt>
                <c:pt idx="5">
                  <c:v>1</c:v>
                </c:pt>
                <c:pt idx="6">
                  <c:v>0</c:v>
                </c:pt>
                <c:pt idx="7">
                  <c:v>1</c:v>
                </c:pt>
                <c:pt idx="8">
                  <c:v>1</c:v>
                </c:pt>
                <c:pt idx="9">
                  <c:v>0</c:v>
                </c:pt>
                <c:pt idx="10">
                  <c:v>0</c:v>
                </c:pt>
                <c:pt idx="11">
                  <c:v>2</c:v>
                </c:pt>
                <c:pt idx="12">
                  <c:v>93</c:v>
                </c:pt>
                <c:pt idx="13">
                  <c:v>0</c:v>
                </c:pt>
                <c:pt idx="14">
                  <c:v>0</c:v>
                </c:pt>
                <c:pt idx="15">
                  <c:v>1</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1.0101010101010102</c:v>
                </c:pt>
                <c:pt idx="8">
                  <c:v>0</c:v>
                </c:pt>
                <c:pt idx="9">
                  <c:v>2.0202020202020203</c:v>
                </c:pt>
                <c:pt idx="10">
                  <c:v>1.0101010101010102</c:v>
                </c:pt>
                <c:pt idx="11">
                  <c:v>1.0101010101010102</c:v>
                </c:pt>
                <c:pt idx="12">
                  <c:v>0</c:v>
                </c:pt>
                <c:pt idx="13">
                  <c:v>94.949494949494948</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1.0101010101010102</c:v>
                </c:pt>
                <c:pt idx="4">
                  <c:v>0</c:v>
                </c:pt>
                <c:pt idx="5">
                  <c:v>1.0101010101010102</c:v>
                </c:pt>
                <c:pt idx="6">
                  <c:v>0</c:v>
                </c:pt>
                <c:pt idx="7">
                  <c:v>0</c:v>
                </c:pt>
                <c:pt idx="8">
                  <c:v>0</c:v>
                </c:pt>
                <c:pt idx="9">
                  <c:v>0</c:v>
                </c:pt>
                <c:pt idx="10">
                  <c:v>97.979797979797979</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1.0101010101010102</c:v>
                </c:pt>
                <c:pt idx="4">
                  <c:v>0</c:v>
                </c:pt>
                <c:pt idx="5">
                  <c:v>0</c:v>
                </c:pt>
                <c:pt idx="6">
                  <c:v>0</c:v>
                </c:pt>
                <c:pt idx="7">
                  <c:v>0</c:v>
                </c:pt>
                <c:pt idx="8">
                  <c:v>0</c:v>
                </c:pt>
                <c:pt idx="9">
                  <c:v>0</c:v>
                </c:pt>
                <c:pt idx="10">
                  <c:v>0</c:v>
                </c:pt>
                <c:pt idx="11">
                  <c:v>1.0101010101010102</c:v>
                </c:pt>
                <c:pt idx="12">
                  <c:v>97.979797979797979</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1</c:v>
                </c:pt>
                <c:pt idx="3">
                  <c:v>0</c:v>
                </c:pt>
                <c:pt idx="4">
                  <c:v>0</c:v>
                </c:pt>
                <c:pt idx="5">
                  <c:v>1</c:v>
                </c:pt>
                <c:pt idx="6">
                  <c:v>0</c:v>
                </c:pt>
                <c:pt idx="7">
                  <c:v>0</c:v>
                </c:pt>
                <c:pt idx="8">
                  <c:v>1</c:v>
                </c:pt>
                <c:pt idx="9">
                  <c:v>1</c:v>
                </c:pt>
                <c:pt idx="10">
                  <c:v>2</c:v>
                </c:pt>
                <c:pt idx="11">
                  <c:v>93</c:v>
                </c:pt>
                <c:pt idx="12">
                  <c:v>1</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1.0101010101010102</c:v>
                </c:pt>
                <c:pt idx="3">
                  <c:v>0</c:v>
                </c:pt>
                <c:pt idx="4">
                  <c:v>0</c:v>
                </c:pt>
                <c:pt idx="5">
                  <c:v>0</c:v>
                </c:pt>
                <c:pt idx="6">
                  <c:v>1.0101010101010102</c:v>
                </c:pt>
                <c:pt idx="7">
                  <c:v>0</c:v>
                </c:pt>
                <c:pt idx="8">
                  <c:v>1.0101010101010102</c:v>
                </c:pt>
                <c:pt idx="9">
                  <c:v>1.0101010101010102</c:v>
                </c:pt>
                <c:pt idx="10">
                  <c:v>0</c:v>
                </c:pt>
                <c:pt idx="11">
                  <c:v>95.959595959595958</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1.0204081632653061</c:v>
                </c:pt>
                <c:pt idx="5">
                  <c:v>0</c:v>
                </c:pt>
                <c:pt idx="6">
                  <c:v>1.0204081632653061</c:v>
                </c:pt>
                <c:pt idx="7">
                  <c:v>2.0408163265306123</c:v>
                </c:pt>
                <c:pt idx="8">
                  <c:v>0</c:v>
                </c:pt>
                <c:pt idx="9">
                  <c:v>4.0816326530612246</c:v>
                </c:pt>
                <c:pt idx="10">
                  <c:v>15.306122448979592</c:v>
                </c:pt>
                <c:pt idx="11">
                  <c:v>15.306122448979592</c:v>
                </c:pt>
                <c:pt idx="12">
                  <c:v>8.1632653061224492</c:v>
                </c:pt>
                <c:pt idx="13">
                  <c:v>53.061224489795919</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2</c:v>
                </c:pt>
                <c:pt idx="3">
                  <c:v>0</c:v>
                </c:pt>
                <c:pt idx="4">
                  <c:v>0</c:v>
                </c:pt>
                <c:pt idx="5">
                  <c:v>1</c:v>
                </c:pt>
                <c:pt idx="6">
                  <c:v>7</c:v>
                </c:pt>
                <c:pt idx="7">
                  <c:v>19</c:v>
                </c:pt>
                <c:pt idx="8">
                  <c:v>8</c:v>
                </c:pt>
                <c:pt idx="9">
                  <c:v>4</c:v>
                </c:pt>
                <c:pt idx="10">
                  <c:v>58</c:v>
                </c:pt>
                <c:pt idx="11">
                  <c:v>0</c:v>
                </c:pt>
                <c:pt idx="12">
                  <c:v>0</c:v>
                </c:pt>
                <c:pt idx="13">
                  <c:v>0</c:v>
                </c:pt>
                <c:pt idx="14">
                  <c:v>0</c:v>
                </c:pt>
                <c:pt idx="15">
                  <c:v>1</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2.0202020202020203</c:v>
                </c:pt>
                <c:pt idx="6">
                  <c:v>0</c:v>
                </c:pt>
                <c:pt idx="7">
                  <c:v>0</c:v>
                </c:pt>
                <c:pt idx="8">
                  <c:v>1.0101010101010102</c:v>
                </c:pt>
                <c:pt idx="9">
                  <c:v>0</c:v>
                </c:pt>
                <c:pt idx="10">
                  <c:v>1.0101010101010102</c:v>
                </c:pt>
                <c:pt idx="11">
                  <c:v>9.0909090909090917</c:v>
                </c:pt>
                <c:pt idx="12">
                  <c:v>70.707070707070713</c:v>
                </c:pt>
                <c:pt idx="13">
                  <c:v>12.121212121212121</c:v>
                </c:pt>
                <c:pt idx="14">
                  <c:v>4.0404040404040407</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69.696969696969703</c:v>
                </c:pt>
                <c:pt idx="3">
                  <c:v>0</c:v>
                </c:pt>
                <c:pt idx="4">
                  <c:v>12.121212121212121</c:v>
                </c:pt>
                <c:pt idx="5">
                  <c:v>0</c:v>
                </c:pt>
                <c:pt idx="6">
                  <c:v>1.0101010101010102</c:v>
                </c:pt>
                <c:pt idx="7">
                  <c:v>1.0101010101010102</c:v>
                </c:pt>
                <c:pt idx="8">
                  <c:v>2.0202020202020203</c:v>
                </c:pt>
                <c:pt idx="9">
                  <c:v>3.0303030303030303</c:v>
                </c:pt>
                <c:pt idx="10">
                  <c:v>3.0303030303030303</c:v>
                </c:pt>
                <c:pt idx="11">
                  <c:v>8.0808080808080813</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1.0204081632653061</c:v>
                </c:pt>
                <c:pt idx="2">
                  <c:v>0</c:v>
                </c:pt>
                <c:pt idx="3">
                  <c:v>0</c:v>
                </c:pt>
                <c:pt idx="4">
                  <c:v>2.0408163265306123</c:v>
                </c:pt>
                <c:pt idx="5">
                  <c:v>0</c:v>
                </c:pt>
                <c:pt idx="6">
                  <c:v>0</c:v>
                </c:pt>
                <c:pt idx="7">
                  <c:v>3.0612244897959182</c:v>
                </c:pt>
                <c:pt idx="8">
                  <c:v>3.0612244897959182</c:v>
                </c:pt>
                <c:pt idx="9">
                  <c:v>90.816326530612244</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1.0101010101010102</c:v>
                </c:pt>
                <c:pt idx="5">
                  <c:v>2.0202020202020203</c:v>
                </c:pt>
                <c:pt idx="6">
                  <c:v>0</c:v>
                </c:pt>
                <c:pt idx="7">
                  <c:v>2.0202020202020203</c:v>
                </c:pt>
                <c:pt idx="8">
                  <c:v>2.0202020202020203</c:v>
                </c:pt>
                <c:pt idx="9">
                  <c:v>0</c:v>
                </c:pt>
                <c:pt idx="10">
                  <c:v>92.929292929292927</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1.0204081632653061</c:v>
                </c:pt>
                <c:pt idx="2">
                  <c:v>0</c:v>
                </c:pt>
                <c:pt idx="3">
                  <c:v>1.0204081632653061</c:v>
                </c:pt>
                <c:pt idx="4">
                  <c:v>2.0408163265306123</c:v>
                </c:pt>
                <c:pt idx="5">
                  <c:v>1.0204081632653061</c:v>
                </c:pt>
                <c:pt idx="6">
                  <c:v>3.0612244897959182</c:v>
                </c:pt>
                <c:pt idx="7">
                  <c:v>1.0204081632653061</c:v>
                </c:pt>
                <c:pt idx="8">
                  <c:v>4.0816326530612246</c:v>
                </c:pt>
                <c:pt idx="9">
                  <c:v>86.734693877551024</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61.616161616161619</c:v>
                </c:pt>
                <c:pt idx="3">
                  <c:v>0</c:v>
                </c:pt>
                <c:pt idx="4">
                  <c:v>15.151515151515152</c:v>
                </c:pt>
                <c:pt idx="5">
                  <c:v>3.0303030303030303</c:v>
                </c:pt>
                <c:pt idx="6">
                  <c:v>3.0303030303030303</c:v>
                </c:pt>
                <c:pt idx="7">
                  <c:v>3.0303030303030303</c:v>
                </c:pt>
                <c:pt idx="8">
                  <c:v>7.0707070707070709</c:v>
                </c:pt>
                <c:pt idx="9">
                  <c:v>4.0404040404040407</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4.0404040404040407</c:v>
                </c:pt>
                <c:pt idx="2">
                  <c:v>1.0101010101010102</c:v>
                </c:pt>
                <c:pt idx="3">
                  <c:v>0</c:v>
                </c:pt>
                <c:pt idx="4">
                  <c:v>0</c:v>
                </c:pt>
                <c:pt idx="5">
                  <c:v>2.0202020202020203</c:v>
                </c:pt>
                <c:pt idx="6">
                  <c:v>3.0303030303030303</c:v>
                </c:pt>
                <c:pt idx="7">
                  <c:v>2.0202020202020203</c:v>
                </c:pt>
                <c:pt idx="8">
                  <c:v>14.141414141414142</c:v>
                </c:pt>
                <c:pt idx="9">
                  <c:v>73.737373737373744</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2.0202020202020203</c:v>
                </c:pt>
                <c:pt idx="5">
                  <c:v>0</c:v>
                </c:pt>
                <c:pt idx="6">
                  <c:v>2.0202020202020203</c:v>
                </c:pt>
                <c:pt idx="7">
                  <c:v>14.141414141414142</c:v>
                </c:pt>
                <c:pt idx="8">
                  <c:v>78.787878787878782</c:v>
                </c:pt>
                <c:pt idx="9">
                  <c:v>3.0303030303030303</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1.0101010101010102</c:v>
                </c:pt>
                <c:pt idx="5">
                  <c:v>0</c:v>
                </c:pt>
                <c:pt idx="6">
                  <c:v>0</c:v>
                </c:pt>
                <c:pt idx="7">
                  <c:v>0</c:v>
                </c:pt>
                <c:pt idx="8">
                  <c:v>2.0202020202020203</c:v>
                </c:pt>
                <c:pt idx="9">
                  <c:v>2.0202020202020203</c:v>
                </c:pt>
                <c:pt idx="10">
                  <c:v>1.0101010101010102</c:v>
                </c:pt>
                <c:pt idx="11">
                  <c:v>93.939393939393938</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1.0101010101010102</c:v>
                </c:pt>
                <c:pt idx="2">
                  <c:v>1.0101010101010102</c:v>
                </c:pt>
                <c:pt idx="3">
                  <c:v>2.0202020202020203</c:v>
                </c:pt>
                <c:pt idx="4">
                  <c:v>0</c:v>
                </c:pt>
                <c:pt idx="5">
                  <c:v>0</c:v>
                </c:pt>
                <c:pt idx="6">
                  <c:v>0</c:v>
                </c:pt>
                <c:pt idx="7">
                  <c:v>0</c:v>
                </c:pt>
                <c:pt idx="8">
                  <c:v>0</c:v>
                </c:pt>
                <c:pt idx="9">
                  <c:v>95.959595959595958</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c:v>
                </c:pt>
                <c:pt idx="3">
                  <c:v>0</c:v>
                </c:pt>
                <c:pt idx="4">
                  <c:v>1</c:v>
                </c:pt>
                <c:pt idx="5">
                  <c:v>7</c:v>
                </c:pt>
                <c:pt idx="6">
                  <c:v>51</c:v>
                </c:pt>
                <c:pt idx="7">
                  <c:v>38</c:v>
                </c:pt>
                <c:pt idx="8">
                  <c:v>1</c:v>
                </c:pt>
                <c:pt idx="9">
                  <c:v>2</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2</c:v>
                </c:pt>
                <c:pt idx="3">
                  <c:v>0</c:v>
                </c:pt>
                <c:pt idx="4">
                  <c:v>3</c:v>
                </c:pt>
                <c:pt idx="5">
                  <c:v>48</c:v>
                </c:pt>
                <c:pt idx="6">
                  <c:v>22</c:v>
                </c:pt>
                <c:pt idx="7">
                  <c:v>1</c:v>
                </c:pt>
                <c:pt idx="8">
                  <c:v>0</c:v>
                </c:pt>
                <c:pt idx="9">
                  <c:v>2</c:v>
                </c:pt>
                <c:pt idx="10">
                  <c:v>1</c:v>
                </c:pt>
                <c:pt idx="11">
                  <c:v>20</c:v>
                </c:pt>
                <c:pt idx="12">
                  <c:v>0</c:v>
                </c:pt>
                <c:pt idx="13">
                  <c:v>0</c:v>
                </c:pt>
                <c:pt idx="14">
                  <c:v>0</c:v>
                </c:pt>
                <c:pt idx="15">
                  <c:v>1</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18</c:v>
                </c:pt>
                <c:pt idx="4">
                  <c:v>0</c:v>
                </c:pt>
                <c:pt idx="5">
                  <c:v>71</c:v>
                </c:pt>
                <c:pt idx="6">
                  <c:v>3</c:v>
                </c:pt>
                <c:pt idx="7">
                  <c:v>0</c:v>
                </c:pt>
                <c:pt idx="8">
                  <c:v>0</c:v>
                </c:pt>
                <c:pt idx="9">
                  <c:v>0</c:v>
                </c:pt>
                <c:pt idx="10">
                  <c:v>3</c:v>
                </c:pt>
                <c:pt idx="11">
                  <c:v>4</c:v>
                </c:pt>
                <c:pt idx="12">
                  <c:v>1</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91.919191919191917</c:v>
                </c:pt>
                <c:pt idx="2">
                  <c:v>0</c:v>
                </c:pt>
                <c:pt idx="3">
                  <c:v>6.0606060606060606</c:v>
                </c:pt>
                <c:pt idx="4">
                  <c:v>2.0202020202020203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3.225806451612903</c:v>
                </c:pt>
                <c:pt idx="2">
                  <c:v>9.67741935483871</c:v>
                </c:pt>
                <c:pt idx="3">
                  <c:v>83.870967741935488</c:v>
                </c:pt>
                <c:pt idx="4">
                  <c:v>0</c:v>
                </c:pt>
                <c:pt idx="5">
                  <c:v>3.225806451612903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3.225806451612903</c:v>
                </c:pt>
                <c:pt idx="2">
                  <c:v>9.67741935483871</c:v>
                </c:pt>
                <c:pt idx="3">
                  <c:v>29.032258064516128</c:v>
                </c:pt>
                <c:pt idx="4">
                  <c:v>51.612903225806448</c:v>
                </c:pt>
                <c:pt idx="5">
                  <c:v>0</c:v>
                </c:pt>
                <c:pt idx="6">
                  <c:v>0</c:v>
                </c:pt>
                <c:pt idx="7">
                  <c:v>3.225806451612903</c:v>
                </c:pt>
                <c:pt idx="8">
                  <c:v>3.225806451612903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3.225806451612903</c:v>
                </c:pt>
                <c:pt idx="2">
                  <c:v>51.612903225806448</c:v>
                </c:pt>
                <c:pt idx="3">
                  <c:v>22.580645161290324</c:v>
                </c:pt>
                <c:pt idx="4">
                  <c:v>6.4516129032258061</c:v>
                </c:pt>
                <c:pt idx="5">
                  <c:v>0</c:v>
                </c:pt>
                <c:pt idx="6">
                  <c:v>0</c:v>
                </c:pt>
                <c:pt idx="7">
                  <c:v>0</c:v>
                </c:pt>
                <c:pt idx="8">
                  <c:v>0</c:v>
                </c:pt>
                <c:pt idx="9">
                  <c:v>12.903225806451612</c:v>
                </c:pt>
                <c:pt idx="10">
                  <c:v>0</c:v>
                </c:pt>
                <c:pt idx="11">
                  <c:v>0</c:v>
                </c:pt>
                <c:pt idx="12">
                  <c:v>0</c:v>
                </c:pt>
                <c:pt idx="13">
                  <c:v>0</c:v>
                </c:pt>
                <c:pt idx="14">
                  <c:v>0</c:v>
                </c:pt>
                <c:pt idx="15">
                  <c:v>3.225806451612903</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83.870967741935488</c:v>
                </c:pt>
                <c:pt idx="2">
                  <c:v>16.129032258064516</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0"/>
          <c:order val="4"/>
          <c:tx>
            <c:strRef>
              <c:f>HSC!$AH$3</c:f>
              <c:strCache>
                <c:ptCount val="1"/>
                <c:pt idx="0">
                  <c:v>Roxythromycin</c:v>
                </c:pt>
              </c:strCache>
            </c:strRef>
          </c:tx>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70.967741935483872</c:v>
                </c:pt>
                <c:pt idx="3">
                  <c:v>3.225806451612903</c:v>
                </c:pt>
                <c:pt idx="4">
                  <c:v>0</c:v>
                </c:pt>
                <c:pt idx="5">
                  <c:v>6.4516129032258061</c:v>
                </c:pt>
                <c:pt idx="6">
                  <c:v>0</c:v>
                </c:pt>
                <c:pt idx="7">
                  <c:v>6.4516129032258061</c:v>
                </c:pt>
                <c:pt idx="8">
                  <c:v>0</c:v>
                </c:pt>
                <c:pt idx="9">
                  <c:v>0</c:v>
                </c:pt>
                <c:pt idx="10">
                  <c:v>0</c:v>
                </c:pt>
                <c:pt idx="11">
                  <c:v>9.67741935483871</c:v>
                </c:pt>
                <c:pt idx="12">
                  <c:v>0</c:v>
                </c:pt>
                <c:pt idx="13">
                  <c:v>0</c:v>
                </c:pt>
                <c:pt idx="14">
                  <c:v>0</c:v>
                </c:pt>
                <c:pt idx="15">
                  <c:v>3.225806451612903</c:v>
                </c:pt>
              </c:numCache>
            </c:numRef>
          </c:val>
          <c:extLst>
            <c:ext xmlns:c16="http://schemas.microsoft.com/office/drawing/2014/chart" uri="{C3380CC4-5D6E-409C-BE32-E72D297353CC}">
              <c16:uniqueId val="{00000000-9314-4A40-AD16-0E70704101DB}"/>
            </c:ext>
          </c:extLst>
        </c:ser>
        <c:dLbls>
          <c:showLegendKey val="0"/>
          <c:showVal val="0"/>
          <c:showCatName val="0"/>
          <c:showSerName val="0"/>
          <c:showPercent val="0"/>
          <c:showBubbleSize val="0"/>
        </c:dLbls>
        <c:gapWidth val="150"/>
        <c:shape val="box"/>
        <c:axId val="122422400"/>
        <c:axId val="122424320"/>
        <c:axId val="122520000"/>
      </c:bar3DChart>
      <c:catAx>
        <c:axId val="12242240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24320"/>
        <c:crosses val="autoZero"/>
        <c:auto val="1"/>
        <c:lblAlgn val="ctr"/>
        <c:lblOffset val="100"/>
        <c:tickLblSkip val="1"/>
        <c:noMultiLvlLbl val="0"/>
      </c:catAx>
      <c:valAx>
        <c:axId val="122424320"/>
        <c:scaling>
          <c:orientation val="minMax"/>
        </c:scaling>
        <c:delete val="0"/>
        <c:axPos val="l"/>
        <c:majorGridlines/>
        <c:numFmt formatCode="0.00" sourceLinked="1"/>
        <c:majorTickMark val="out"/>
        <c:minorTickMark val="none"/>
        <c:tickLblPos val="nextTo"/>
        <c:crossAx val="122422400"/>
        <c:crossesAt val="1"/>
        <c:crossBetween val="between"/>
      </c:valAx>
      <c:serAx>
        <c:axId val="12252000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2432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Haemo!$AE$3</c:f>
              <c:strCache>
                <c:ptCount val="1"/>
                <c:pt idx="0">
                  <c:v>Ampicillin</c:v>
                </c:pt>
              </c:strCache>
            </c:strRef>
          </c:tx>
          <c:spPr>
            <a:solidFill>
              <a:srgbClr val="660066"/>
            </a:solidFill>
          </c:spPr>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Haemo!$AE$4:$AE$19</c:f>
              <c:numCache>
                <c:formatCode>0.00</c:formatCode>
                <c:ptCount val="16"/>
                <c:pt idx="0">
                  <c:v>0</c:v>
                </c:pt>
                <c:pt idx="1">
                  <c:v>0</c:v>
                </c:pt>
                <c:pt idx="2">
                  <c:v>0</c:v>
                </c:pt>
                <c:pt idx="3">
                  <c:v>0</c:v>
                </c:pt>
                <c:pt idx="4">
                  <c:v>22.222222222222221</c:v>
                </c:pt>
                <c:pt idx="5">
                  <c:v>44.444444444444443</c:v>
                </c:pt>
                <c:pt idx="6">
                  <c:v>11.111111111111111</c:v>
                </c:pt>
                <c:pt idx="7">
                  <c:v>11.111111111111111</c:v>
                </c:pt>
                <c:pt idx="8">
                  <c:v>0</c:v>
                </c:pt>
                <c:pt idx="9">
                  <c:v>0</c:v>
                </c:pt>
                <c:pt idx="10">
                  <c:v>0</c:v>
                </c:pt>
                <c:pt idx="11">
                  <c:v>11.111111111111111</c:v>
                </c:pt>
                <c:pt idx="12">
                  <c:v>0</c:v>
                </c:pt>
                <c:pt idx="13">
                  <c:v>0</c:v>
                </c:pt>
                <c:pt idx="14">
                  <c:v>0</c:v>
                </c:pt>
                <c:pt idx="15">
                  <c:v>0</c:v>
                </c:pt>
              </c:numCache>
            </c:numRef>
          </c:val>
          <c:extLst>
            <c:ext xmlns:c16="http://schemas.microsoft.com/office/drawing/2014/chart" uri="{C3380CC4-5D6E-409C-BE32-E72D297353CC}">
              <c16:uniqueId val="{00000005-A6EE-4172-A140-7CF3C2296628}"/>
            </c:ext>
          </c:extLst>
        </c:ser>
        <c:ser>
          <c:idx val="7"/>
          <c:order val="1"/>
          <c:tx>
            <c:strRef>
              <c:f>Haemo!$AF$3</c:f>
              <c:strCache>
                <c:ptCount val="1"/>
                <c:pt idx="0">
                  <c:v>Ampicillin/ Sulbactam</c:v>
                </c:pt>
              </c:strCache>
            </c:strRef>
          </c:tx>
          <c:spPr>
            <a:solidFill>
              <a:srgbClr val="FF66FF"/>
            </a:solidFill>
          </c:spPr>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Haemo!$AF$4:$AF$19</c:f>
              <c:numCache>
                <c:formatCode>0.00</c:formatCode>
                <c:ptCount val="16"/>
                <c:pt idx="0">
                  <c:v>0</c:v>
                </c:pt>
                <c:pt idx="1">
                  <c:v>6.25</c:v>
                </c:pt>
                <c:pt idx="2">
                  <c:v>0</c:v>
                </c:pt>
                <c:pt idx="3">
                  <c:v>6.25</c:v>
                </c:pt>
                <c:pt idx="4">
                  <c:v>25</c:v>
                </c:pt>
                <c:pt idx="5">
                  <c:v>50</c:v>
                </c:pt>
                <c:pt idx="6">
                  <c:v>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Haemo!$AG$3</c:f>
              <c:strCache>
                <c:ptCount val="1"/>
                <c:pt idx="0">
                  <c:v>Cefotaxim</c:v>
                </c:pt>
              </c:strCache>
            </c:strRef>
          </c:tx>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Haemo!$AG$4:$AG$19</c:f>
              <c:numCache>
                <c:formatCode>0.00</c:formatCode>
                <c:ptCount val="16"/>
                <c:pt idx="0">
                  <c:v>0</c:v>
                </c:pt>
                <c:pt idx="1">
                  <c:v>75</c:v>
                </c:pt>
                <c:pt idx="2">
                  <c:v>18.75</c:v>
                </c:pt>
                <c:pt idx="3">
                  <c:v>0</c:v>
                </c:pt>
                <c:pt idx="4">
                  <c:v>0</c:v>
                </c:pt>
                <c:pt idx="5">
                  <c:v>0</c:v>
                </c:pt>
                <c:pt idx="6">
                  <c:v>6.25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Haemo!$AH$3</c:f>
              <c:strCache>
                <c:ptCount val="1"/>
                <c:pt idx="0">
                  <c:v>Cefuroxim</c:v>
                </c:pt>
              </c:strCache>
            </c:strRef>
          </c:tx>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Haemo!$AH$4:$AH$19</c:f>
              <c:numCache>
                <c:formatCode>0.00</c:formatCode>
                <c:ptCount val="16"/>
                <c:pt idx="0">
                  <c:v>0</c:v>
                </c:pt>
                <c:pt idx="1">
                  <c:v>0</c:v>
                </c:pt>
                <c:pt idx="2">
                  <c:v>0</c:v>
                </c:pt>
                <c:pt idx="3">
                  <c:v>12.5</c:v>
                </c:pt>
                <c:pt idx="4">
                  <c:v>6.25</c:v>
                </c:pt>
                <c:pt idx="5">
                  <c:v>37.5</c:v>
                </c:pt>
                <c:pt idx="6">
                  <c:v>37.5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Haemo!$AI$3</c:f>
              <c:strCache>
                <c:ptCount val="1"/>
                <c:pt idx="0">
                  <c:v>Ciprofloxacin</c:v>
                </c:pt>
              </c:strCache>
            </c:strRef>
          </c:tx>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Haemo!$AI$4:$AI$19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Haemo!$AE$35</c:f>
              <c:strCache>
                <c:ptCount val="1"/>
                <c:pt idx="0">
                  <c:v>Ampicillin</c:v>
                </c:pt>
              </c:strCache>
            </c:strRef>
          </c:tx>
          <c:spPr>
            <a:solidFill>
              <a:srgbClr val="660066"/>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Haemo!$AE$36:$AE$51</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6CE-4B12-895C-93C57D8B0E68}"/>
            </c:ext>
          </c:extLst>
        </c:ser>
        <c:ser>
          <c:idx val="7"/>
          <c:order val="1"/>
          <c:tx>
            <c:strRef>
              <c:f>Haemo!$AF$35</c:f>
              <c:strCache>
                <c:ptCount val="1"/>
                <c:pt idx="0">
                  <c:v>Ampicillin/ Sulbactam</c:v>
                </c:pt>
              </c:strCache>
            </c:strRef>
          </c:tx>
          <c:spPr>
            <a:solidFill>
              <a:srgbClr val="FF66FF"/>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Haemo!$AF$36:$AF$51</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6CE-4B12-895C-93C57D8B0E68}"/>
            </c:ext>
          </c:extLst>
        </c:ser>
        <c:ser>
          <c:idx val="18"/>
          <c:order val="2"/>
          <c:tx>
            <c:strRef>
              <c:f>Haemo!$AG$35</c:f>
              <c:strCache>
                <c:ptCount val="1"/>
                <c:pt idx="0">
                  <c:v>Cefotaxim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Haemo!$AG$36:$AG$51</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46CE-4B12-895C-93C57D8B0E68}"/>
            </c:ext>
          </c:extLst>
        </c:ser>
        <c:ser>
          <c:idx val="2"/>
          <c:order val="3"/>
          <c:tx>
            <c:strRef>
              <c:f>Haemo!$AH$35</c:f>
              <c:strCache>
                <c:ptCount val="1"/>
                <c:pt idx="0">
                  <c:v>Cefuroxim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Haemo!$AH$36:$AH$51</c:f>
              <c:numCache>
                <c:formatCode>0.00</c:formatCode>
                <c:ptCount val="16"/>
                <c:pt idx="0">
                  <c:v>0</c:v>
                </c:pt>
                <c:pt idx="1">
                  <c:v>0</c:v>
                </c:pt>
                <c:pt idx="2">
                  <c:v>0</c:v>
                </c:pt>
                <c:pt idx="3">
                  <c:v>0</c:v>
                </c:pt>
                <c:pt idx="4">
                  <c:v>0</c:v>
                </c:pt>
                <c:pt idx="5">
                  <c:v>100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46CE-4B12-895C-93C57D8B0E68}"/>
            </c:ext>
          </c:extLst>
        </c:ser>
        <c:ser>
          <c:idx val="0"/>
          <c:order val="4"/>
          <c:tx>
            <c:strRef>
              <c:f>Haemo!$AI$35</c:f>
              <c:strCache>
                <c:ptCount val="1"/>
                <c:pt idx="0">
                  <c:v>Ciprofloxacin</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Haemo!$AI$36:$AI$51</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46CE-4B12-895C-93C57D8B0E68}"/>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0.58823529411764708</c:v>
                </c:pt>
                <c:pt idx="4">
                  <c:v>0</c:v>
                </c:pt>
                <c:pt idx="5">
                  <c:v>0</c:v>
                </c:pt>
                <c:pt idx="6">
                  <c:v>0.58823529411764708</c:v>
                </c:pt>
                <c:pt idx="7">
                  <c:v>1.1764705882352942</c:v>
                </c:pt>
                <c:pt idx="8">
                  <c:v>0.58823529411764708</c:v>
                </c:pt>
                <c:pt idx="9">
                  <c:v>4.117647058823529</c:v>
                </c:pt>
                <c:pt idx="10">
                  <c:v>16.470588235294116</c:v>
                </c:pt>
                <c:pt idx="11">
                  <c:v>40.588235294117645</c:v>
                </c:pt>
                <c:pt idx="12">
                  <c:v>35.882352941176471</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1.7647058823529411</c:v>
                </c:pt>
                <c:pt idx="4">
                  <c:v>0</c:v>
                </c:pt>
                <c:pt idx="5">
                  <c:v>10.588235294117647</c:v>
                </c:pt>
                <c:pt idx="6">
                  <c:v>33.529411764705884</c:v>
                </c:pt>
                <c:pt idx="7">
                  <c:v>19.411764705882351</c:v>
                </c:pt>
                <c:pt idx="8">
                  <c:v>7.0588235294117645</c:v>
                </c:pt>
                <c:pt idx="9">
                  <c:v>1.7647058823529411</c:v>
                </c:pt>
                <c:pt idx="10">
                  <c:v>3.5294117647058822</c:v>
                </c:pt>
                <c:pt idx="11">
                  <c:v>3.5294117647058822</c:v>
                </c:pt>
                <c:pt idx="12">
                  <c:v>18.823529411764707</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1.7647058823529411</c:v>
                </c:pt>
                <c:pt idx="5">
                  <c:v>0</c:v>
                </c:pt>
                <c:pt idx="6">
                  <c:v>1.7647058823529411</c:v>
                </c:pt>
                <c:pt idx="7">
                  <c:v>7.6470588235294121</c:v>
                </c:pt>
                <c:pt idx="8">
                  <c:v>31.764705882352942</c:v>
                </c:pt>
                <c:pt idx="9">
                  <c:v>22.941176470588236</c:v>
                </c:pt>
                <c:pt idx="10">
                  <c:v>2.9411764705882355</c:v>
                </c:pt>
                <c:pt idx="11">
                  <c:v>2.9411764705882355</c:v>
                </c:pt>
                <c:pt idx="12">
                  <c:v>4.117647058823529</c:v>
                </c:pt>
                <c:pt idx="13">
                  <c:v>24.117647058823529</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8.8235294117647065</c:v>
                </c:pt>
                <c:pt idx="5">
                  <c:v>0</c:v>
                </c:pt>
                <c:pt idx="6">
                  <c:v>41.764705882352942</c:v>
                </c:pt>
                <c:pt idx="7">
                  <c:v>27.647058823529413</c:v>
                </c:pt>
                <c:pt idx="8">
                  <c:v>6.4705882352941178</c:v>
                </c:pt>
                <c:pt idx="9">
                  <c:v>5.882352941176471</c:v>
                </c:pt>
                <c:pt idx="10">
                  <c:v>1.7647058823529411</c:v>
                </c:pt>
                <c:pt idx="11">
                  <c:v>1.7647058823529411</c:v>
                </c:pt>
                <c:pt idx="12">
                  <c:v>0.58823529411764708</c:v>
                </c:pt>
                <c:pt idx="13">
                  <c:v>5.2941176470588234</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84.705882352941174</c:v>
                </c:pt>
                <c:pt idx="4">
                  <c:v>0</c:v>
                </c:pt>
                <c:pt idx="5">
                  <c:v>2.9411764705882355</c:v>
                </c:pt>
                <c:pt idx="6">
                  <c:v>1.1764705882352942</c:v>
                </c:pt>
                <c:pt idx="7">
                  <c:v>0</c:v>
                </c:pt>
                <c:pt idx="8">
                  <c:v>0</c:v>
                </c:pt>
                <c:pt idx="9">
                  <c:v>0.58823529411764708</c:v>
                </c:pt>
                <c:pt idx="10">
                  <c:v>1.7647058823529411</c:v>
                </c:pt>
                <c:pt idx="11">
                  <c:v>8.8235294117647065</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77.647058823529406</c:v>
                </c:pt>
                <c:pt idx="2">
                  <c:v>0</c:v>
                </c:pt>
                <c:pt idx="3">
                  <c:v>5.882352941176471</c:v>
                </c:pt>
                <c:pt idx="4">
                  <c:v>2.9411764705882355</c:v>
                </c:pt>
                <c:pt idx="5">
                  <c:v>0.58823529411764708</c:v>
                </c:pt>
                <c:pt idx="6">
                  <c:v>1.1764705882352942</c:v>
                </c:pt>
                <c:pt idx="7">
                  <c:v>0.58823529411764708</c:v>
                </c:pt>
                <c:pt idx="8">
                  <c:v>0</c:v>
                </c:pt>
                <c:pt idx="9">
                  <c:v>0</c:v>
                </c:pt>
                <c:pt idx="10">
                  <c:v>11.176470588235293</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76.470588235294116</c:v>
                </c:pt>
                <c:pt idx="4">
                  <c:v>0.58823529411764708</c:v>
                </c:pt>
                <c:pt idx="5">
                  <c:v>9.4117647058823533</c:v>
                </c:pt>
                <c:pt idx="6">
                  <c:v>1.1764705882352942</c:v>
                </c:pt>
                <c:pt idx="7">
                  <c:v>0.58823529411764708</c:v>
                </c:pt>
                <c:pt idx="8">
                  <c:v>1.1764705882352942</c:v>
                </c:pt>
                <c:pt idx="9">
                  <c:v>4.117647058823529</c:v>
                </c:pt>
                <c:pt idx="10">
                  <c:v>1.1764705882352942</c:v>
                </c:pt>
                <c:pt idx="11">
                  <c:v>2.9411764705882355</c:v>
                </c:pt>
                <c:pt idx="12">
                  <c:v>2.3529411764705883</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1.7647058823529411</c:v>
                </c:pt>
                <c:pt idx="4">
                  <c:v>0</c:v>
                </c:pt>
                <c:pt idx="5">
                  <c:v>5.882352941176471</c:v>
                </c:pt>
                <c:pt idx="6">
                  <c:v>36.470588235294116</c:v>
                </c:pt>
                <c:pt idx="7">
                  <c:v>24.117647058823529</c:v>
                </c:pt>
                <c:pt idx="8">
                  <c:v>11.764705882352942</c:v>
                </c:pt>
                <c:pt idx="9">
                  <c:v>3.5294117647058822</c:v>
                </c:pt>
                <c:pt idx="10">
                  <c:v>2.9411764705882355</c:v>
                </c:pt>
                <c:pt idx="11">
                  <c:v>1.7647058823529411</c:v>
                </c:pt>
                <c:pt idx="12">
                  <c:v>11.764705882352942</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45.294117647058826</c:v>
                </c:pt>
                <c:pt idx="3">
                  <c:v>0</c:v>
                </c:pt>
                <c:pt idx="4">
                  <c:v>39.411764705882355</c:v>
                </c:pt>
                <c:pt idx="5">
                  <c:v>10</c:v>
                </c:pt>
                <c:pt idx="6">
                  <c:v>3.5294117647058822</c:v>
                </c:pt>
                <c:pt idx="7">
                  <c:v>0.58823529411764708</c:v>
                </c:pt>
                <c:pt idx="8">
                  <c:v>0.58823529411764708</c:v>
                </c:pt>
                <c:pt idx="9">
                  <c:v>0.58823529411764708</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98.235294117647058</c:v>
                </c:pt>
                <c:pt idx="3">
                  <c:v>0</c:v>
                </c:pt>
                <c:pt idx="4">
                  <c:v>0.58823529411764708</c:v>
                </c:pt>
                <c:pt idx="5">
                  <c:v>0.58823529411764708</c:v>
                </c:pt>
                <c:pt idx="6">
                  <c:v>0</c:v>
                </c:pt>
                <c:pt idx="7">
                  <c:v>0</c:v>
                </c:pt>
                <c:pt idx="8">
                  <c:v>0.58823529411764708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2.9411764705882355</c:v>
                </c:pt>
                <c:pt idx="4">
                  <c:v>39.411764705882355</c:v>
                </c:pt>
                <c:pt idx="5">
                  <c:v>48.235294117647058</c:v>
                </c:pt>
                <c:pt idx="6">
                  <c:v>6.4705882352941178</c:v>
                </c:pt>
                <c:pt idx="7">
                  <c:v>2.3529411764705883</c:v>
                </c:pt>
                <c:pt idx="8">
                  <c:v>0</c:v>
                </c:pt>
                <c:pt idx="9">
                  <c:v>0.58823529411764708</c:v>
                </c:pt>
                <c:pt idx="10">
                  <c:v>0</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32.941176470588232</c:v>
                </c:pt>
                <c:pt idx="5">
                  <c:v>0</c:v>
                </c:pt>
                <c:pt idx="6">
                  <c:v>48.823529411764703</c:v>
                </c:pt>
                <c:pt idx="7">
                  <c:v>14.705882352941176</c:v>
                </c:pt>
                <c:pt idx="8" formatCode="General">
                  <c:v>2.3529411764705883</c:v>
                </c:pt>
                <c:pt idx="9" formatCode="General">
                  <c:v>0.58823529411764708</c:v>
                </c:pt>
                <c:pt idx="10">
                  <c:v>0</c:v>
                </c:pt>
                <c:pt idx="11">
                  <c:v>0.58823529411764708</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5.882352941176471</c:v>
                </c:pt>
                <c:pt idx="3">
                  <c:v>0</c:v>
                </c:pt>
                <c:pt idx="4">
                  <c:v>75.294117647058826</c:v>
                </c:pt>
                <c:pt idx="5">
                  <c:v>10.588235294117647</c:v>
                </c:pt>
                <c:pt idx="6">
                  <c:v>0.58823529411764708</c:v>
                </c:pt>
                <c:pt idx="7">
                  <c:v>0.58823529411764708</c:v>
                </c:pt>
                <c:pt idx="8">
                  <c:v>0</c:v>
                </c:pt>
                <c:pt idx="9" formatCode="General">
                  <c:v>0.58823529411764708</c:v>
                </c:pt>
                <c:pt idx="10" formatCode="General">
                  <c:v>6.4705882352941178</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5.2941176470588234</c:v>
                </c:pt>
                <c:pt idx="3">
                  <c:v>0</c:v>
                </c:pt>
                <c:pt idx="4">
                  <c:v>75.294117647058826</c:v>
                </c:pt>
                <c:pt idx="5">
                  <c:v>10.588235294117647</c:v>
                </c:pt>
                <c:pt idx="6">
                  <c:v>1.1764705882352942</c:v>
                </c:pt>
                <c:pt idx="7">
                  <c:v>0.58823529411764708</c:v>
                </c:pt>
                <c:pt idx="8">
                  <c:v>2.9411764705882355</c:v>
                </c:pt>
                <c:pt idx="9">
                  <c:v>1.7647058823529411</c:v>
                </c:pt>
                <c:pt idx="10">
                  <c:v>1.7647058823529411</c:v>
                </c:pt>
                <c:pt idx="11">
                  <c:v>0.58823529411764708</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2.3668639053254439</c:v>
                </c:pt>
                <c:pt idx="6">
                  <c:v>0</c:v>
                </c:pt>
                <c:pt idx="7">
                  <c:v>2.3668639053254439</c:v>
                </c:pt>
                <c:pt idx="8">
                  <c:v>11.834319526627219</c:v>
                </c:pt>
                <c:pt idx="9">
                  <c:v>24.852071005917161</c:v>
                </c:pt>
                <c:pt idx="10">
                  <c:v>23.076923076923077</c:v>
                </c:pt>
                <c:pt idx="11">
                  <c:v>18.34319526627219</c:v>
                </c:pt>
                <c:pt idx="12">
                  <c:v>8.8757396449704142</c:v>
                </c:pt>
                <c:pt idx="13">
                  <c:v>4.7337278106508878</c:v>
                </c:pt>
                <c:pt idx="14">
                  <c:v>3.5502958579881656</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75.882352941176464</c:v>
                </c:pt>
                <c:pt idx="3">
                  <c:v>0</c:v>
                </c:pt>
                <c:pt idx="4">
                  <c:v>5.2941176470588234</c:v>
                </c:pt>
                <c:pt idx="5">
                  <c:v>3.5294117647058822</c:v>
                </c:pt>
                <c:pt idx="6">
                  <c:v>0.58823529411764708</c:v>
                </c:pt>
                <c:pt idx="7">
                  <c:v>1.1764705882352942</c:v>
                </c:pt>
                <c:pt idx="8">
                  <c:v>0</c:v>
                </c:pt>
                <c:pt idx="9">
                  <c:v>0</c:v>
                </c:pt>
                <c:pt idx="10">
                  <c:v>0</c:v>
                </c:pt>
                <c:pt idx="11">
                  <c:v>13.529411764705882</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70.588235294117652</c:v>
                </c:pt>
                <c:pt idx="2">
                  <c:v>11.764705882352942</c:v>
                </c:pt>
                <c:pt idx="3">
                  <c:v>2.3529411764705883</c:v>
                </c:pt>
                <c:pt idx="4">
                  <c:v>2.9411764705882355</c:v>
                </c:pt>
                <c:pt idx="5">
                  <c:v>2.3529411764705883</c:v>
                </c:pt>
                <c:pt idx="6">
                  <c:v>1.1764705882352942</c:v>
                </c:pt>
                <c:pt idx="7">
                  <c:v>1.1764705882352942</c:v>
                </c:pt>
                <c:pt idx="8">
                  <c:v>1.7647058823529411</c:v>
                </c:pt>
                <c:pt idx="9">
                  <c:v>5.882352941176471</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80</c:v>
                </c:pt>
                <c:pt idx="2">
                  <c:v>0</c:v>
                </c:pt>
                <c:pt idx="3">
                  <c:v>2.9411764705882355</c:v>
                </c:pt>
                <c:pt idx="4">
                  <c:v>1.1764705882352942</c:v>
                </c:pt>
                <c:pt idx="5">
                  <c:v>7.0588235294117645</c:v>
                </c:pt>
                <c:pt idx="6">
                  <c:v>1.1764705882352942</c:v>
                </c:pt>
                <c:pt idx="7">
                  <c:v>2.9411764705882355</c:v>
                </c:pt>
                <c:pt idx="8">
                  <c:v>1.1764705882352942</c:v>
                </c:pt>
                <c:pt idx="9">
                  <c:v>1.7647058823529411</c:v>
                </c:pt>
                <c:pt idx="10">
                  <c:v>1.7647058823529411</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c:v>
                </c:pt>
                <c:pt idx="2">
                  <c:v>19.411764705882351</c:v>
                </c:pt>
                <c:pt idx="3">
                  <c:v>51.176470588235297</c:v>
                </c:pt>
                <c:pt idx="4">
                  <c:v>11.764705882352942</c:v>
                </c:pt>
                <c:pt idx="5">
                  <c:v>2.9411764705882355</c:v>
                </c:pt>
                <c:pt idx="6">
                  <c:v>5.2941176470588234</c:v>
                </c:pt>
                <c:pt idx="7">
                  <c:v>2.3529411764705883</c:v>
                </c:pt>
                <c:pt idx="8">
                  <c:v>2.3529411764705883</c:v>
                </c:pt>
                <c:pt idx="9">
                  <c:v>4.7058823529411766</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c:v>
                </c:pt>
                <c:pt idx="5">
                  <c:v>5.882352941176471</c:v>
                </c:pt>
                <c:pt idx="6">
                  <c:v>55.882352941176471</c:v>
                </c:pt>
                <c:pt idx="7">
                  <c:v>18.823529411764707</c:v>
                </c:pt>
                <c:pt idx="8">
                  <c:v>2.9411764705882355</c:v>
                </c:pt>
                <c:pt idx="9">
                  <c:v>2.9411764705882355</c:v>
                </c:pt>
                <c:pt idx="10">
                  <c:v>13.529411764705882</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1.1764705882352942</c:v>
                </c:pt>
                <c:pt idx="2">
                  <c:v>0</c:v>
                </c:pt>
                <c:pt idx="3">
                  <c:v>59.411764705882355</c:v>
                </c:pt>
                <c:pt idx="4">
                  <c:v>30</c:v>
                </c:pt>
                <c:pt idx="5">
                  <c:v>5.2941176470588234</c:v>
                </c:pt>
                <c:pt idx="6">
                  <c:v>2.3529411764705883</c:v>
                </c:pt>
                <c:pt idx="7">
                  <c:v>1.7647058823529411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2.1276595744680851</c:v>
                </c:pt>
                <c:pt idx="2">
                  <c:v>2.1276595744680851</c:v>
                </c:pt>
                <c:pt idx="3">
                  <c:v>8.5106382978723403</c:v>
                </c:pt>
                <c:pt idx="4">
                  <c:v>38.297872340425535</c:v>
                </c:pt>
                <c:pt idx="5">
                  <c:v>40.425531914893618</c:v>
                </c:pt>
                <c:pt idx="6">
                  <c:v>8.5106382978723403</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8.5106382978723403</c:v>
                </c:pt>
                <c:pt idx="2">
                  <c:v>25.531914893617021</c:v>
                </c:pt>
                <c:pt idx="3">
                  <c:v>40.425531914893618</c:v>
                </c:pt>
                <c:pt idx="4">
                  <c:v>23.404255319148938</c:v>
                </c:pt>
                <c:pt idx="5">
                  <c:v>2.1276595744680851</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Candida!$AC$4</c:f>
              <c:strCache>
                <c:ptCount val="1"/>
                <c:pt idx="0">
                  <c:v>Amphotericin B</c:v>
                </c:pt>
              </c:strCache>
            </c:strRef>
          </c:tx>
          <c:spPr>
            <a:solidFill>
              <a:srgbClr val="00B050"/>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Candida!$AC$5:$AC$20</c:f>
              <c:numCache>
                <c:formatCode>0.00</c:formatCode>
                <c:ptCount val="16"/>
                <c:pt idx="0">
                  <c:v>0</c:v>
                </c:pt>
                <c:pt idx="1">
                  <c:v>0</c:v>
                </c:pt>
                <c:pt idx="2">
                  <c:v>0</c:v>
                </c:pt>
                <c:pt idx="3">
                  <c:v>33.333333333333336</c:v>
                </c:pt>
                <c:pt idx="4">
                  <c:v>44.444444444444443</c:v>
                </c:pt>
                <c:pt idx="5">
                  <c:v>22.222222222222221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Candida!$AD$4</c:f>
              <c:strCache>
                <c:ptCount val="1"/>
                <c:pt idx="0">
                  <c:v>Fluconazol</c:v>
                </c:pt>
              </c:strCache>
            </c:strRef>
          </c:tx>
          <c:spPr>
            <a:solidFill>
              <a:srgbClr val="FF9900"/>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Candida!$AD$5:$AD$20</c:f>
              <c:numCache>
                <c:formatCode>0.00</c:formatCode>
                <c:ptCount val="16"/>
                <c:pt idx="0">
                  <c:v>0</c:v>
                </c:pt>
                <c:pt idx="1">
                  <c:v>0</c:v>
                </c:pt>
                <c:pt idx="2">
                  <c:v>0</c:v>
                </c:pt>
                <c:pt idx="3">
                  <c:v>0</c:v>
                </c:pt>
                <c:pt idx="4">
                  <c:v>25</c:v>
                </c:pt>
                <c:pt idx="5">
                  <c:v>62.5</c:v>
                </c:pt>
                <c:pt idx="6">
                  <c:v>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6"/>
          <c:order val="2"/>
          <c:tx>
            <c:strRef>
              <c:f>Candida!$AE$4</c:f>
              <c:strCache>
                <c:ptCount val="1"/>
                <c:pt idx="0">
                  <c:v>Caspofungin</c:v>
                </c:pt>
              </c:strCache>
            </c:strRef>
          </c:tx>
          <c:spPr>
            <a:solidFill>
              <a:srgbClr val="CC00CC"/>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22.222222222222221</c:v>
                </c:pt>
                <c:pt idx="2">
                  <c:v>55.555555555555557</c:v>
                </c:pt>
                <c:pt idx="3">
                  <c:v>0</c:v>
                </c:pt>
                <c:pt idx="4">
                  <c:v>11.111111111111111</c:v>
                </c:pt>
                <c:pt idx="5">
                  <c:v>0</c:v>
                </c:pt>
                <c:pt idx="6">
                  <c:v>0</c:v>
                </c:pt>
                <c:pt idx="7">
                  <c:v>11.111111111111111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3"/>
          <c:tx>
            <c:strRef>
              <c:f>Candida!$AF$4</c:f>
              <c:strCache>
                <c:ptCount val="1"/>
                <c:pt idx="0">
                  <c:v>Anidulafungin</c:v>
                </c:pt>
              </c:strCache>
            </c:strRef>
          </c:tx>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87.5</c:v>
                </c:pt>
                <c:pt idx="1">
                  <c:v>12.5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Candida!$AC$36</c:f>
              <c:strCache>
                <c:ptCount val="1"/>
                <c:pt idx="0">
                  <c:v>Amphotericin B</c:v>
                </c:pt>
              </c:strCache>
            </c:strRef>
          </c:tx>
          <c:spPr>
            <a:solidFill>
              <a:srgbClr val="00B050"/>
            </a:solidFill>
          </c:spPr>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Candida!$AC$37:$AC$52</c:f>
              <c:numCache>
                <c:formatCode>0.00</c:formatCode>
                <c:ptCount val="16"/>
                <c:pt idx="0">
                  <c:v>0</c:v>
                </c:pt>
                <c:pt idx="1">
                  <c:v>0</c:v>
                </c:pt>
                <c:pt idx="2">
                  <c:v>0</c:v>
                </c:pt>
                <c:pt idx="3">
                  <c:v>0</c:v>
                </c:pt>
                <c:pt idx="4">
                  <c:v>25</c:v>
                </c:pt>
                <c:pt idx="5">
                  <c:v>75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Candida!$AD$36</c:f>
              <c:strCache>
                <c:ptCount val="1"/>
                <c:pt idx="0">
                  <c:v>Fluconazol</c:v>
                </c:pt>
              </c:strCache>
            </c:strRef>
          </c:tx>
          <c:spPr>
            <a:solidFill>
              <a:srgbClr val="FF9900"/>
            </a:solidFill>
          </c:spPr>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Candida!$AD$37:$AD$52</c:f>
              <c:numCache>
                <c:formatCode>0.00</c:formatCode>
                <c:ptCount val="16"/>
                <c:pt idx="0">
                  <c:v>0</c:v>
                </c:pt>
                <c:pt idx="1">
                  <c:v>0</c:v>
                </c:pt>
                <c:pt idx="2">
                  <c:v>0</c:v>
                </c:pt>
                <c:pt idx="3">
                  <c:v>0</c:v>
                </c:pt>
                <c:pt idx="4">
                  <c:v>0</c:v>
                </c:pt>
                <c:pt idx="5">
                  <c:v>0</c:v>
                </c:pt>
                <c:pt idx="6">
                  <c:v>0</c:v>
                </c:pt>
                <c:pt idx="7">
                  <c:v>25</c:v>
                </c:pt>
                <c:pt idx="8">
                  <c:v>25</c:v>
                </c:pt>
                <c:pt idx="9">
                  <c:v>0</c:v>
                </c:pt>
                <c:pt idx="10">
                  <c:v>0</c:v>
                </c:pt>
                <c:pt idx="11">
                  <c:v>0</c:v>
                </c:pt>
                <c:pt idx="12">
                  <c:v>25</c:v>
                </c:pt>
                <c:pt idx="13">
                  <c:v>0</c:v>
                </c:pt>
                <c:pt idx="14">
                  <c:v>0</c:v>
                </c:pt>
                <c:pt idx="15">
                  <c:v>25</c:v>
                </c:pt>
              </c:numCache>
            </c:numRef>
          </c:val>
          <c:extLst>
            <c:ext xmlns:c16="http://schemas.microsoft.com/office/drawing/2014/chart" uri="{C3380CC4-5D6E-409C-BE32-E72D297353CC}">
              <c16:uniqueId val="{00000001-F850-48D7-8D8B-3EA731BF1F48}"/>
            </c:ext>
          </c:extLst>
        </c:ser>
        <c:ser>
          <c:idx val="6"/>
          <c:order val="2"/>
          <c:tx>
            <c:strRef>
              <c:f>Candida!$AE$36</c:f>
              <c:strCache>
                <c:ptCount val="1"/>
                <c:pt idx="0">
                  <c:v>Caspofungin</c:v>
                </c:pt>
              </c:strCache>
            </c:strRef>
          </c:tx>
          <c:spPr>
            <a:solidFill>
              <a:srgbClr val="CC00CC"/>
            </a:solidFill>
          </c:spPr>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Candida!$AE$37:$AE$52</c:f>
              <c:numCache>
                <c:formatCode>0.00</c:formatCode>
                <c:ptCount val="16"/>
                <c:pt idx="0">
                  <c:v>0</c:v>
                </c:pt>
                <c:pt idx="1">
                  <c:v>0</c:v>
                </c:pt>
                <c:pt idx="2">
                  <c:v>25</c:v>
                </c:pt>
                <c:pt idx="3">
                  <c:v>25</c:v>
                </c:pt>
                <c:pt idx="4">
                  <c:v>25</c:v>
                </c:pt>
                <c:pt idx="5">
                  <c:v>0</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3"/>
          <c:tx>
            <c:strRef>
              <c:f>Candida!$AF$36</c:f>
              <c:strCache>
                <c:ptCount val="1"/>
                <c:pt idx="0">
                  <c:v>Anidulafungin</c:v>
                </c:pt>
              </c:strCache>
            </c:strRef>
          </c:tx>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Candida!$AF$37:$AF$52</c:f>
              <c:numCache>
                <c:formatCode>0.00</c:formatCode>
                <c:ptCount val="16"/>
                <c:pt idx="0">
                  <c:v>75</c:v>
                </c:pt>
                <c:pt idx="1">
                  <c:v>25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Entero!$AU$161</c:f>
              <c:strCache>
                <c:ptCount val="1"/>
                <c:pt idx="0">
                  <c:v>Ampicillin</c:v>
                </c:pt>
              </c:strCache>
            </c:strRef>
          </c:tx>
          <c:spPr>
            <a:solidFill>
              <a:srgbClr val="FFCC99"/>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Entero!$AU$162:$AU$177</c:f>
              <c:numCache>
                <c:formatCode>0.00</c:formatCode>
                <c:ptCount val="16"/>
                <c:pt idx="0">
                  <c:v>0</c:v>
                </c:pt>
                <c:pt idx="1">
                  <c:v>0</c:v>
                </c:pt>
                <c:pt idx="2">
                  <c:v>0</c:v>
                </c:pt>
                <c:pt idx="3">
                  <c:v>0</c:v>
                </c:pt>
                <c:pt idx="4">
                  <c:v>0</c:v>
                </c:pt>
                <c:pt idx="5">
                  <c:v>18.75</c:v>
                </c:pt>
                <c:pt idx="6">
                  <c:v>46.875</c:v>
                </c:pt>
                <c:pt idx="7">
                  <c:v>3.90625</c:v>
                </c:pt>
                <c:pt idx="8">
                  <c:v>0</c:v>
                </c:pt>
                <c:pt idx="9">
                  <c:v>0.78125</c:v>
                </c:pt>
                <c:pt idx="10">
                  <c:v>0.78125</c:v>
                </c:pt>
                <c:pt idx="11">
                  <c:v>3.125</c:v>
                </c:pt>
                <c:pt idx="12">
                  <c:v>25.78125</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Entero!$AV$161</c:f>
              <c:strCache>
                <c:ptCount val="1"/>
                <c:pt idx="0">
                  <c:v>Ampicillin/ Sulbactam</c:v>
                </c:pt>
              </c:strCache>
            </c:strRef>
          </c:tx>
          <c:spPr>
            <a:solidFill>
              <a:srgbClr val="FFFF00"/>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Entero!$AV$162:$AV$177</c:f>
              <c:numCache>
                <c:formatCode>0.00</c:formatCode>
                <c:ptCount val="16"/>
                <c:pt idx="0">
                  <c:v>0</c:v>
                </c:pt>
                <c:pt idx="1">
                  <c:v>0</c:v>
                </c:pt>
                <c:pt idx="2">
                  <c:v>0</c:v>
                </c:pt>
                <c:pt idx="3">
                  <c:v>3.90625</c:v>
                </c:pt>
                <c:pt idx="4">
                  <c:v>0</c:v>
                </c:pt>
                <c:pt idx="5">
                  <c:v>42.96875</c:v>
                </c:pt>
                <c:pt idx="6">
                  <c:v>34.375</c:v>
                </c:pt>
                <c:pt idx="7">
                  <c:v>3.125</c:v>
                </c:pt>
                <c:pt idx="8">
                  <c:v>7.03125</c:v>
                </c:pt>
                <c:pt idx="9">
                  <c:v>1.5625</c:v>
                </c:pt>
                <c:pt idx="10">
                  <c:v>4.6875</c:v>
                </c:pt>
                <c:pt idx="11">
                  <c:v>0</c:v>
                </c:pt>
                <c:pt idx="12">
                  <c:v>2.34375</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Entero!$AW$161</c:f>
              <c:strCache>
                <c:ptCount val="1"/>
                <c:pt idx="0">
                  <c:v>Piperacillin</c:v>
                </c:pt>
              </c:strCache>
            </c:strRef>
          </c:tx>
          <c:spPr>
            <a:solidFill>
              <a:srgbClr val="660066"/>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Entero!$AW$162:$AW$177</c:f>
              <c:numCache>
                <c:formatCode>0.00</c:formatCode>
                <c:ptCount val="16"/>
                <c:pt idx="0">
                  <c:v>0</c:v>
                </c:pt>
                <c:pt idx="1">
                  <c:v>0</c:v>
                </c:pt>
                <c:pt idx="2">
                  <c:v>0</c:v>
                </c:pt>
                <c:pt idx="3">
                  <c:v>0</c:v>
                </c:pt>
                <c:pt idx="4">
                  <c:v>68.75</c:v>
                </c:pt>
                <c:pt idx="5">
                  <c:v>0</c:v>
                </c:pt>
                <c:pt idx="6">
                  <c:v>3.90625</c:v>
                </c:pt>
                <c:pt idx="7">
                  <c:v>3.90625</c:v>
                </c:pt>
                <c:pt idx="8">
                  <c:v>2.34375</c:v>
                </c:pt>
                <c:pt idx="9">
                  <c:v>2.34375</c:v>
                </c:pt>
                <c:pt idx="10">
                  <c:v>1.5625</c:v>
                </c:pt>
                <c:pt idx="11">
                  <c:v>1.5625</c:v>
                </c:pt>
                <c:pt idx="12">
                  <c:v>3.125</c:v>
                </c:pt>
                <c:pt idx="13">
                  <c:v>12.5</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Entero!$AX$161</c:f>
              <c:strCache>
                <c:ptCount val="1"/>
                <c:pt idx="0">
                  <c:v>Piperacillin/ Tazobactam</c:v>
                </c:pt>
              </c:strCache>
            </c:strRef>
          </c:tx>
          <c:spPr>
            <a:solidFill>
              <a:srgbClr val="CC00CC"/>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Entero!$AX$162:$AX$177</c:f>
              <c:numCache>
                <c:formatCode>0.00</c:formatCode>
                <c:ptCount val="16"/>
                <c:pt idx="0">
                  <c:v>0</c:v>
                </c:pt>
                <c:pt idx="1">
                  <c:v>0</c:v>
                </c:pt>
                <c:pt idx="2">
                  <c:v>0</c:v>
                </c:pt>
                <c:pt idx="3">
                  <c:v>0</c:v>
                </c:pt>
                <c:pt idx="4">
                  <c:v>92.1875</c:v>
                </c:pt>
                <c:pt idx="5">
                  <c:v>0</c:v>
                </c:pt>
                <c:pt idx="6">
                  <c:v>3.90625</c:v>
                </c:pt>
                <c:pt idx="7">
                  <c:v>0.78125</c:v>
                </c:pt>
                <c:pt idx="8">
                  <c:v>0.78125</c:v>
                </c:pt>
                <c:pt idx="9">
                  <c:v>0</c:v>
                </c:pt>
                <c:pt idx="10">
                  <c:v>1.5625</c:v>
                </c:pt>
                <c:pt idx="11">
                  <c:v>0</c:v>
                </c:pt>
                <c:pt idx="12">
                  <c:v>0</c:v>
                </c:pt>
                <c:pt idx="13">
                  <c:v>0.78125</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Entero!$AY$161</c:f>
              <c:strCache>
                <c:ptCount val="1"/>
                <c:pt idx="0">
                  <c:v>Aztreonam</c:v>
                </c:pt>
              </c:strCache>
            </c:strRef>
          </c:tx>
          <c:spPr>
            <a:solidFill>
              <a:srgbClr val="FF66FF"/>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Entero!$AY$162:$AY$177</c:f>
              <c:numCache>
                <c:formatCode>0.00</c:formatCode>
                <c:ptCount val="16"/>
                <c:pt idx="0">
                  <c:v>0</c:v>
                </c:pt>
                <c:pt idx="1">
                  <c:v>0.78125</c:v>
                </c:pt>
                <c:pt idx="2">
                  <c:v>0.78125</c:v>
                </c:pt>
                <c:pt idx="3">
                  <c:v>89.84375</c:v>
                </c:pt>
                <c:pt idx="4">
                  <c:v>0</c:v>
                </c:pt>
                <c:pt idx="5">
                  <c:v>2.34375</c:v>
                </c:pt>
                <c:pt idx="6">
                  <c:v>0.78125</c:v>
                </c:pt>
                <c:pt idx="7">
                  <c:v>0</c:v>
                </c:pt>
                <c:pt idx="8">
                  <c:v>0.78125</c:v>
                </c:pt>
                <c:pt idx="9">
                  <c:v>0</c:v>
                </c:pt>
                <c:pt idx="10">
                  <c:v>0</c:v>
                </c:pt>
                <c:pt idx="11">
                  <c:v>4.6875</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Entero!$AZ$161</c:f>
              <c:strCache>
                <c:ptCount val="1"/>
                <c:pt idx="0">
                  <c:v>Cefotaxim</c:v>
                </c:pt>
              </c:strCache>
            </c:strRef>
          </c:tx>
          <c:spPr>
            <a:solidFill>
              <a:srgbClr val="0000CC"/>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Entero!$AZ$162:$AZ$177</c:f>
              <c:numCache>
                <c:formatCode>0.00</c:formatCode>
                <c:ptCount val="16"/>
                <c:pt idx="0">
                  <c:v>0</c:v>
                </c:pt>
                <c:pt idx="1">
                  <c:v>92.96875</c:v>
                </c:pt>
                <c:pt idx="2">
                  <c:v>0</c:v>
                </c:pt>
                <c:pt idx="3">
                  <c:v>1.5625</c:v>
                </c:pt>
                <c:pt idx="4">
                  <c:v>0.78125</c:v>
                </c:pt>
                <c:pt idx="5">
                  <c:v>0.78125</c:v>
                </c:pt>
                <c:pt idx="6">
                  <c:v>0</c:v>
                </c:pt>
                <c:pt idx="7">
                  <c:v>0</c:v>
                </c:pt>
                <c:pt idx="8">
                  <c:v>0.78125</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Entero!$BA$161</c:f>
              <c:strCache>
                <c:ptCount val="1"/>
                <c:pt idx="0">
                  <c:v>Ceftazidim</c:v>
                </c:pt>
              </c:strCache>
            </c:strRef>
          </c:tx>
          <c:spPr>
            <a:solidFill>
              <a:srgbClr val="0066CC"/>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Entero!$BA$162:$BA$177</c:f>
              <c:numCache>
                <c:formatCode>0.00</c:formatCode>
                <c:ptCount val="16"/>
                <c:pt idx="0">
                  <c:v>0</c:v>
                </c:pt>
                <c:pt idx="1">
                  <c:v>0</c:v>
                </c:pt>
                <c:pt idx="2">
                  <c:v>0</c:v>
                </c:pt>
                <c:pt idx="3">
                  <c:v>91.40625</c:v>
                </c:pt>
                <c:pt idx="4">
                  <c:v>0</c:v>
                </c:pt>
                <c:pt idx="5">
                  <c:v>3.125</c:v>
                </c:pt>
                <c:pt idx="6">
                  <c:v>1.5625</c:v>
                </c:pt>
                <c:pt idx="7">
                  <c:v>0.78125</c:v>
                </c:pt>
                <c:pt idx="8">
                  <c:v>1.5625</c:v>
                </c:pt>
                <c:pt idx="9">
                  <c:v>0</c:v>
                </c:pt>
                <c:pt idx="10">
                  <c:v>0</c:v>
                </c:pt>
                <c:pt idx="11">
                  <c:v>0</c:v>
                </c:pt>
                <c:pt idx="12">
                  <c:v>1.5625</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Entero!$BB$161</c:f>
              <c:strCache>
                <c:ptCount val="1"/>
                <c:pt idx="0">
                  <c:v>Cefuroxim</c:v>
                </c:pt>
              </c:strCache>
            </c:strRef>
          </c:tx>
          <c:spPr>
            <a:solidFill>
              <a:srgbClr val="33CCFF"/>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Entero!$BB$162:$BB$177</c:f>
              <c:numCache>
                <c:formatCode>0.00</c:formatCode>
                <c:ptCount val="16"/>
                <c:pt idx="0">
                  <c:v>0</c:v>
                </c:pt>
                <c:pt idx="1">
                  <c:v>0</c:v>
                </c:pt>
                <c:pt idx="2">
                  <c:v>0</c:v>
                </c:pt>
                <c:pt idx="3">
                  <c:v>0.78125</c:v>
                </c:pt>
                <c:pt idx="4">
                  <c:v>0</c:v>
                </c:pt>
                <c:pt idx="5">
                  <c:v>20.3125</c:v>
                </c:pt>
                <c:pt idx="6">
                  <c:v>50.78125</c:v>
                </c:pt>
                <c:pt idx="7">
                  <c:v>19.53125</c:v>
                </c:pt>
                <c:pt idx="8">
                  <c:v>3.125</c:v>
                </c:pt>
                <c:pt idx="9">
                  <c:v>1.5625</c:v>
                </c:pt>
                <c:pt idx="10">
                  <c:v>0</c:v>
                </c:pt>
                <c:pt idx="11">
                  <c:v>0</c:v>
                </c:pt>
                <c:pt idx="12">
                  <c:v>3.90625</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Entero!$BC$161</c:f>
              <c:strCache>
                <c:ptCount val="1"/>
                <c:pt idx="0">
                  <c:v>Imipenem</c:v>
                </c:pt>
              </c:strCache>
            </c:strRef>
          </c:tx>
          <c:spPr>
            <a:solidFill>
              <a:srgbClr val="00CC00"/>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Entero!$BC$162:$BC$177</c:f>
              <c:numCache>
                <c:formatCode>0.00</c:formatCode>
                <c:ptCount val="16"/>
                <c:pt idx="0">
                  <c:v>0</c:v>
                </c:pt>
                <c:pt idx="1">
                  <c:v>0</c:v>
                </c:pt>
                <c:pt idx="2">
                  <c:v>1.5625</c:v>
                </c:pt>
                <c:pt idx="3">
                  <c:v>0</c:v>
                </c:pt>
                <c:pt idx="4">
                  <c:v>2.34375</c:v>
                </c:pt>
                <c:pt idx="5">
                  <c:v>8.59375</c:v>
                </c:pt>
                <c:pt idx="6">
                  <c:v>23.4375</c:v>
                </c:pt>
                <c:pt idx="7">
                  <c:v>47.65625</c:v>
                </c:pt>
                <c:pt idx="8">
                  <c:v>15.625</c:v>
                </c:pt>
                <c:pt idx="9">
                  <c:v>0.78125</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Entero!$BD$161</c:f>
              <c:strCache>
                <c:ptCount val="1"/>
                <c:pt idx="0">
                  <c:v>Meropenem</c:v>
                </c:pt>
              </c:strCache>
            </c:strRef>
          </c:tx>
          <c:spPr>
            <a:solidFill>
              <a:schemeClr val="accent6">
                <a:lumMod val="5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Entero!$BD$162:$BD$177</c:f>
              <c:numCache>
                <c:formatCode>0.00</c:formatCode>
                <c:ptCount val="16"/>
                <c:pt idx="0">
                  <c:v>0</c:v>
                </c:pt>
                <c:pt idx="1">
                  <c:v>0</c:v>
                </c:pt>
                <c:pt idx="2">
                  <c:v>92.96875</c:v>
                </c:pt>
                <c:pt idx="3">
                  <c:v>0</c:v>
                </c:pt>
                <c:pt idx="4">
                  <c:v>3.90625</c:v>
                </c:pt>
                <c:pt idx="5">
                  <c:v>0</c:v>
                </c:pt>
                <c:pt idx="6">
                  <c:v>0</c:v>
                </c:pt>
                <c:pt idx="7">
                  <c:v>2.34375</c:v>
                </c:pt>
                <c:pt idx="8">
                  <c:v>0.78125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Entero!$BE$161</c:f>
              <c:strCache>
                <c:ptCount val="1"/>
                <c:pt idx="0">
                  <c:v>Colistin</c:v>
                </c:pt>
              </c:strCache>
            </c:strRef>
          </c:tx>
          <c:spPr>
            <a:solidFill>
              <a:schemeClr val="accent6">
                <a:lumMod val="75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Entero!$BE$162:$BE$177</c:f>
              <c:numCache>
                <c:formatCode>0.00</c:formatCode>
                <c:ptCount val="16"/>
                <c:pt idx="0">
                  <c:v>0</c:v>
                </c:pt>
                <c:pt idx="1">
                  <c:v>0</c:v>
                </c:pt>
                <c:pt idx="2">
                  <c:v>0</c:v>
                </c:pt>
                <c:pt idx="3">
                  <c:v>0</c:v>
                </c:pt>
                <c:pt idx="4">
                  <c:v>0.78125</c:v>
                </c:pt>
                <c:pt idx="5">
                  <c:v>0</c:v>
                </c:pt>
                <c:pt idx="6">
                  <c:v>0</c:v>
                </c:pt>
                <c:pt idx="7">
                  <c:v>0</c:v>
                </c:pt>
                <c:pt idx="8">
                  <c:v>0</c:v>
                </c:pt>
                <c:pt idx="9">
                  <c:v>0</c:v>
                </c:pt>
                <c:pt idx="10">
                  <c:v>99.21875</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Entero!$BF$161</c:f>
              <c:strCache>
                <c:ptCount val="1"/>
                <c:pt idx="0">
                  <c:v>Amikacin</c:v>
                </c:pt>
              </c:strCache>
            </c:strRef>
          </c:tx>
          <c:spPr>
            <a:solidFill>
              <a:schemeClr val="accent6">
                <a:lumMod val="20000"/>
                <a:lumOff val="8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Entero!$BF$162:$BF$177</c:f>
              <c:numCache>
                <c:formatCode>0.00</c:formatCode>
                <c:ptCount val="16"/>
                <c:pt idx="0">
                  <c:v>0</c:v>
                </c:pt>
                <c:pt idx="1">
                  <c:v>0</c:v>
                </c:pt>
                <c:pt idx="2">
                  <c:v>0</c:v>
                </c:pt>
                <c:pt idx="3">
                  <c:v>0</c:v>
                </c:pt>
                <c:pt idx="4">
                  <c:v>7.9365079365079367</c:v>
                </c:pt>
                <c:pt idx="5">
                  <c:v>0</c:v>
                </c:pt>
                <c:pt idx="6">
                  <c:v>17.460317460317459</c:v>
                </c:pt>
                <c:pt idx="7">
                  <c:v>42.857142857142854</c:v>
                </c:pt>
                <c:pt idx="8" formatCode="General">
                  <c:v>22.222222222222221</c:v>
                </c:pt>
                <c:pt idx="9" formatCode="General">
                  <c:v>6.3492063492063489</c:v>
                </c:pt>
                <c:pt idx="10">
                  <c:v>1.5873015873015872</c:v>
                </c:pt>
                <c:pt idx="11">
                  <c:v>0.79365079365079361</c:v>
                </c:pt>
                <c:pt idx="12">
                  <c:v>0</c:v>
                </c:pt>
                <c:pt idx="13">
                  <c:v>0.79365079365079361</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Entero!$BG$161</c:f>
              <c:strCache>
                <c:ptCount val="1"/>
                <c:pt idx="0">
                  <c:v>Gentamicin</c:v>
                </c:pt>
              </c:strCache>
            </c:strRef>
          </c:tx>
          <c:spPr>
            <a:solidFill>
              <a:schemeClr val="bg2">
                <a:lumMod val="5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Entero!$BG$162:$BG$177</c:f>
              <c:numCache>
                <c:formatCode>0.00</c:formatCode>
                <c:ptCount val="16"/>
                <c:pt idx="0">
                  <c:v>0</c:v>
                </c:pt>
                <c:pt idx="1">
                  <c:v>0</c:v>
                </c:pt>
                <c:pt idx="2">
                  <c:v>3.90625</c:v>
                </c:pt>
                <c:pt idx="3">
                  <c:v>0</c:v>
                </c:pt>
                <c:pt idx="4">
                  <c:v>14.84375</c:v>
                </c:pt>
                <c:pt idx="5">
                  <c:v>50</c:v>
                </c:pt>
                <c:pt idx="6">
                  <c:v>19.53125</c:v>
                </c:pt>
                <c:pt idx="7">
                  <c:v>3.125</c:v>
                </c:pt>
                <c:pt idx="8">
                  <c:v>2.34375</c:v>
                </c:pt>
                <c:pt idx="9" formatCode="General">
                  <c:v>3.125</c:v>
                </c:pt>
                <c:pt idx="10" formatCode="General">
                  <c:v>3.125</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Entero!$BH$161</c:f>
              <c:strCache>
                <c:ptCount val="1"/>
                <c:pt idx="0">
                  <c:v>Tobramycin</c:v>
                </c:pt>
              </c:strCache>
            </c:strRef>
          </c:tx>
          <c:spPr>
            <a:solidFill>
              <a:schemeClr val="accent4">
                <a:lumMod val="75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Entero!$BH$162:$BH$177</c:f>
              <c:numCache>
                <c:formatCode>0.00</c:formatCode>
                <c:ptCount val="16"/>
                <c:pt idx="0">
                  <c:v>0</c:v>
                </c:pt>
                <c:pt idx="1">
                  <c:v>0</c:v>
                </c:pt>
                <c:pt idx="2">
                  <c:v>3.90625</c:v>
                </c:pt>
                <c:pt idx="3">
                  <c:v>0</c:v>
                </c:pt>
                <c:pt idx="4">
                  <c:v>23.4375</c:v>
                </c:pt>
                <c:pt idx="5">
                  <c:v>42.96875</c:v>
                </c:pt>
                <c:pt idx="6">
                  <c:v>16.40625</c:v>
                </c:pt>
                <c:pt idx="7">
                  <c:v>7.03125</c:v>
                </c:pt>
                <c:pt idx="8">
                  <c:v>2.34375</c:v>
                </c:pt>
                <c:pt idx="9">
                  <c:v>3.125</c:v>
                </c:pt>
                <c:pt idx="10">
                  <c:v>0</c:v>
                </c:pt>
                <c:pt idx="11">
                  <c:v>0.78125</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Entero!$BI$161</c:f>
              <c:strCache>
                <c:ptCount val="1"/>
                <c:pt idx="0">
                  <c:v>Fosfomycin</c:v>
                </c:pt>
              </c:strCache>
            </c:strRef>
          </c:tx>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Entero!$BI$162:$BI$177</c:f>
              <c:numCache>
                <c:formatCode>0.00</c:formatCode>
                <c:ptCount val="16"/>
                <c:pt idx="0">
                  <c:v>0</c:v>
                </c:pt>
                <c:pt idx="1">
                  <c:v>0</c:v>
                </c:pt>
                <c:pt idx="2">
                  <c:v>0</c:v>
                </c:pt>
                <c:pt idx="3">
                  <c:v>0</c:v>
                </c:pt>
                <c:pt idx="4">
                  <c:v>0</c:v>
                </c:pt>
                <c:pt idx="5">
                  <c:v>8.59375</c:v>
                </c:pt>
                <c:pt idx="6">
                  <c:v>0</c:v>
                </c:pt>
                <c:pt idx="7">
                  <c:v>13.28125</c:v>
                </c:pt>
                <c:pt idx="8">
                  <c:v>17.96875</c:v>
                </c:pt>
                <c:pt idx="9">
                  <c:v>14.0625</c:v>
                </c:pt>
                <c:pt idx="10">
                  <c:v>14.0625</c:v>
                </c:pt>
                <c:pt idx="11">
                  <c:v>6.25</c:v>
                </c:pt>
                <c:pt idx="12">
                  <c:v>4.6875</c:v>
                </c:pt>
                <c:pt idx="13">
                  <c:v>9.375</c:v>
                </c:pt>
                <c:pt idx="14">
                  <c:v>11.71875</c:v>
                </c:pt>
                <c:pt idx="15">
                  <c:v>0</c:v>
                </c:pt>
              </c:numCache>
            </c:numRef>
          </c:val>
          <c:extLst>
            <c:ext xmlns:c16="http://schemas.microsoft.com/office/drawing/2014/chart" uri="{C3380CC4-5D6E-409C-BE32-E72D297353CC}">
              <c16:uniqueId val="{0000000E-A86D-4D40-BFF8-ACC6FB64BA05}"/>
            </c:ext>
          </c:extLst>
        </c:ser>
        <c:ser>
          <c:idx val="19"/>
          <c:order val="15"/>
          <c:tx>
            <c:strRef>
              <c:f>Entero!$BJ$161</c:f>
              <c:strCache>
                <c:ptCount val="1"/>
                <c:pt idx="0">
                  <c:v>Cotrimoxazol</c:v>
                </c:pt>
              </c:strCache>
            </c:strRef>
          </c:tx>
          <c:spPr>
            <a:solidFill>
              <a:schemeClr val="accent4">
                <a:lumMod val="60000"/>
                <a:lumOff val="4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Entero!$BJ$162:$BJ$177</c:f>
              <c:numCache>
                <c:formatCode>0.00</c:formatCode>
                <c:ptCount val="16"/>
                <c:pt idx="0">
                  <c:v>0</c:v>
                </c:pt>
                <c:pt idx="1">
                  <c:v>0</c:v>
                </c:pt>
                <c:pt idx="2">
                  <c:v>54.6875</c:v>
                </c:pt>
                <c:pt idx="3">
                  <c:v>0</c:v>
                </c:pt>
                <c:pt idx="4">
                  <c:v>6.25</c:v>
                </c:pt>
                <c:pt idx="5">
                  <c:v>1.5625</c:v>
                </c:pt>
                <c:pt idx="6">
                  <c:v>3.125</c:v>
                </c:pt>
                <c:pt idx="7">
                  <c:v>2.34375</c:v>
                </c:pt>
                <c:pt idx="8">
                  <c:v>1.5625</c:v>
                </c:pt>
                <c:pt idx="9">
                  <c:v>0.78125</c:v>
                </c:pt>
                <c:pt idx="10">
                  <c:v>0</c:v>
                </c:pt>
                <c:pt idx="11">
                  <c:v>29.6875</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Entero!$BK$161</c:f>
              <c:strCache>
                <c:ptCount val="1"/>
                <c:pt idx="0">
                  <c:v>Ciprofloxacin</c:v>
                </c:pt>
              </c:strCache>
            </c:strRef>
          </c:tx>
          <c:spPr>
            <a:solidFill>
              <a:schemeClr val="accent4">
                <a:lumMod val="20000"/>
                <a:lumOff val="8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Entero!$BK$162:$BK$177</c:f>
              <c:numCache>
                <c:formatCode>0.00</c:formatCode>
                <c:ptCount val="16"/>
                <c:pt idx="0">
                  <c:v>0</c:v>
                </c:pt>
                <c:pt idx="1">
                  <c:v>57.8125</c:v>
                </c:pt>
                <c:pt idx="2">
                  <c:v>24.21875</c:v>
                </c:pt>
                <c:pt idx="3">
                  <c:v>7.03125</c:v>
                </c:pt>
                <c:pt idx="4">
                  <c:v>3.90625</c:v>
                </c:pt>
                <c:pt idx="5">
                  <c:v>1.5625</c:v>
                </c:pt>
                <c:pt idx="6">
                  <c:v>0.78125</c:v>
                </c:pt>
                <c:pt idx="7">
                  <c:v>2.34375</c:v>
                </c:pt>
                <c:pt idx="8">
                  <c:v>1.5625</c:v>
                </c:pt>
                <c:pt idx="9">
                  <c:v>0.78125</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Entero!$BL$161</c:f>
              <c:strCache>
                <c:ptCount val="1"/>
                <c:pt idx="0">
                  <c:v>Levofloxacin</c:v>
                </c:pt>
              </c:strCache>
            </c:strRef>
          </c:tx>
          <c:spPr>
            <a:solidFill>
              <a:schemeClr val="tx1">
                <a:lumMod val="50000"/>
                <a:lumOff val="5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Entero!$BL$162:$BL$177</c:f>
              <c:numCache>
                <c:formatCode>0.00</c:formatCode>
                <c:ptCount val="16"/>
                <c:pt idx="0">
                  <c:v>0</c:v>
                </c:pt>
                <c:pt idx="1">
                  <c:v>70.3125</c:v>
                </c:pt>
                <c:pt idx="2">
                  <c:v>0</c:v>
                </c:pt>
                <c:pt idx="3">
                  <c:v>18.75</c:v>
                </c:pt>
                <c:pt idx="4">
                  <c:v>3.125</c:v>
                </c:pt>
                <c:pt idx="5">
                  <c:v>2.34375</c:v>
                </c:pt>
                <c:pt idx="6">
                  <c:v>1.5625</c:v>
                </c:pt>
                <c:pt idx="7">
                  <c:v>2.34375</c:v>
                </c:pt>
                <c:pt idx="8">
                  <c:v>0.78125</c:v>
                </c:pt>
                <c:pt idx="9">
                  <c:v>0.78125</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Entero!$BM$161</c:f>
              <c:strCache>
                <c:ptCount val="1"/>
                <c:pt idx="0">
                  <c:v>Moxifloxacin</c:v>
                </c:pt>
              </c:strCache>
            </c:strRef>
          </c:tx>
          <c:spPr>
            <a:solidFill>
              <a:srgbClr val="CCFF66"/>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Entero!$BM$162:$BM$177</c:f>
              <c:numCache>
                <c:formatCode>0.00</c:formatCode>
                <c:ptCount val="16"/>
                <c:pt idx="0">
                  <c:v>0</c:v>
                </c:pt>
                <c:pt idx="1">
                  <c:v>0</c:v>
                </c:pt>
                <c:pt idx="2">
                  <c:v>0</c:v>
                </c:pt>
                <c:pt idx="3">
                  <c:v>1.5625</c:v>
                </c:pt>
                <c:pt idx="4">
                  <c:v>32.8125</c:v>
                </c:pt>
                <c:pt idx="5">
                  <c:v>54.6875</c:v>
                </c:pt>
                <c:pt idx="6">
                  <c:v>3.125</c:v>
                </c:pt>
                <c:pt idx="7">
                  <c:v>2.34375</c:v>
                </c:pt>
                <c:pt idx="8">
                  <c:v>0.78125</c:v>
                </c:pt>
                <c:pt idx="9">
                  <c:v>4.6875</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Entero!$BN$161</c:f>
              <c:strCache>
                <c:ptCount val="1"/>
                <c:pt idx="0">
                  <c:v>Doxycyclin</c:v>
                </c:pt>
              </c:strCache>
            </c:strRef>
          </c:tx>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Entero!$BN$162:$BN$177</c:f>
              <c:numCache>
                <c:formatCode>0.00</c:formatCode>
                <c:ptCount val="16"/>
                <c:pt idx="0">
                  <c:v>0</c:v>
                </c:pt>
                <c:pt idx="1">
                  <c:v>0</c:v>
                </c:pt>
                <c:pt idx="2">
                  <c:v>0</c:v>
                </c:pt>
                <c:pt idx="3">
                  <c:v>0</c:v>
                </c:pt>
                <c:pt idx="4">
                  <c:v>0</c:v>
                </c:pt>
                <c:pt idx="5">
                  <c:v>0</c:v>
                </c:pt>
                <c:pt idx="6">
                  <c:v>0</c:v>
                </c:pt>
                <c:pt idx="7">
                  <c:v>0.78125</c:v>
                </c:pt>
                <c:pt idx="8">
                  <c:v>0.78125</c:v>
                </c:pt>
                <c:pt idx="9">
                  <c:v>2.34375</c:v>
                </c:pt>
                <c:pt idx="10">
                  <c:v>96.09375</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Entero!$BO$161</c:f>
              <c:strCache>
                <c:ptCount val="1"/>
                <c:pt idx="0">
                  <c:v>Tigecyclin</c:v>
                </c:pt>
              </c:strCache>
            </c:strRef>
          </c:tx>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Entero!$BO$162:$BO$177</c:f>
              <c:numCache>
                <c:formatCode>0.00</c:formatCode>
                <c:ptCount val="16"/>
                <c:pt idx="0">
                  <c:v>0</c:v>
                </c:pt>
                <c:pt idx="1">
                  <c:v>0</c:v>
                </c:pt>
                <c:pt idx="2">
                  <c:v>0</c:v>
                </c:pt>
                <c:pt idx="3">
                  <c:v>0.78125</c:v>
                </c:pt>
                <c:pt idx="4">
                  <c:v>4.6875</c:v>
                </c:pt>
                <c:pt idx="5">
                  <c:v>12.5</c:v>
                </c:pt>
                <c:pt idx="6">
                  <c:v>58.59375</c:v>
                </c:pt>
                <c:pt idx="7">
                  <c:v>21.875</c:v>
                </c:pt>
                <c:pt idx="8">
                  <c:v>1.5625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1.0869565217391304</c:v>
                </c:pt>
                <c:pt idx="7">
                  <c:v>2.1739130434782608</c:v>
                </c:pt>
                <c:pt idx="8">
                  <c:v>4.3478260869565215</c:v>
                </c:pt>
                <c:pt idx="9">
                  <c:v>3.2608695652173911</c:v>
                </c:pt>
                <c:pt idx="10">
                  <c:v>8.695652173913043</c:v>
                </c:pt>
                <c:pt idx="11">
                  <c:v>17.391304347826086</c:v>
                </c:pt>
                <c:pt idx="12">
                  <c:v>63.043478260869563</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1.0869565217391304</c:v>
                </c:pt>
                <c:pt idx="6">
                  <c:v>4.3478260869565215</c:v>
                </c:pt>
                <c:pt idx="7">
                  <c:v>10.869565217391305</c:v>
                </c:pt>
                <c:pt idx="8">
                  <c:v>6.5217391304347823</c:v>
                </c:pt>
                <c:pt idx="9">
                  <c:v>13.043478260869565</c:v>
                </c:pt>
                <c:pt idx="10">
                  <c:v>10.869565217391305</c:v>
                </c:pt>
                <c:pt idx="11">
                  <c:v>7.6086956521739131</c:v>
                </c:pt>
                <c:pt idx="12">
                  <c:v>45.652173913043477</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3.2608695652173911</c:v>
                </c:pt>
                <c:pt idx="5">
                  <c:v>0</c:v>
                </c:pt>
                <c:pt idx="6">
                  <c:v>21.739130434782609</c:v>
                </c:pt>
                <c:pt idx="7">
                  <c:v>27.173913043478262</c:v>
                </c:pt>
                <c:pt idx="8">
                  <c:v>11.956521739130435</c:v>
                </c:pt>
                <c:pt idx="9">
                  <c:v>2.1739130434782608</c:v>
                </c:pt>
                <c:pt idx="10">
                  <c:v>1.0869565217391304</c:v>
                </c:pt>
                <c:pt idx="11">
                  <c:v>4.3478260869565215</c:v>
                </c:pt>
                <c:pt idx="12">
                  <c:v>5.4347826086956523</c:v>
                </c:pt>
                <c:pt idx="13">
                  <c:v>22.826086956521738</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5.4347826086956523</c:v>
                </c:pt>
                <c:pt idx="5">
                  <c:v>0</c:v>
                </c:pt>
                <c:pt idx="6">
                  <c:v>32.608695652173914</c:v>
                </c:pt>
                <c:pt idx="7">
                  <c:v>29.347826086956523</c:v>
                </c:pt>
                <c:pt idx="8">
                  <c:v>6.5217391304347823</c:v>
                </c:pt>
                <c:pt idx="9">
                  <c:v>3.2608695652173911</c:v>
                </c:pt>
                <c:pt idx="10">
                  <c:v>0</c:v>
                </c:pt>
                <c:pt idx="11">
                  <c:v>9.7826086956521738</c:v>
                </c:pt>
                <c:pt idx="12">
                  <c:v>6.5217391304347823</c:v>
                </c:pt>
                <c:pt idx="13">
                  <c:v>6.5217391304347823</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66.304347826086953</c:v>
                </c:pt>
                <c:pt idx="4">
                  <c:v>0</c:v>
                </c:pt>
                <c:pt idx="5">
                  <c:v>1.0869565217391304</c:v>
                </c:pt>
                <c:pt idx="6">
                  <c:v>0</c:v>
                </c:pt>
                <c:pt idx="7">
                  <c:v>0</c:v>
                </c:pt>
                <c:pt idx="8">
                  <c:v>2.1739130434782608</c:v>
                </c:pt>
                <c:pt idx="9">
                  <c:v>3.2608695652173911</c:v>
                </c:pt>
                <c:pt idx="10">
                  <c:v>6.5217391304347823</c:v>
                </c:pt>
                <c:pt idx="11">
                  <c:v>20.652173913043477</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10.869565217391305</c:v>
                </c:pt>
                <c:pt idx="2">
                  <c:v>0</c:v>
                </c:pt>
                <c:pt idx="3">
                  <c:v>21.739130434782609</c:v>
                </c:pt>
                <c:pt idx="4">
                  <c:v>23.913043478260871</c:v>
                </c:pt>
                <c:pt idx="5">
                  <c:v>8.695652173913043</c:v>
                </c:pt>
                <c:pt idx="6">
                  <c:v>1.0869565217391304</c:v>
                </c:pt>
                <c:pt idx="7">
                  <c:v>1.0869565217391304</c:v>
                </c:pt>
                <c:pt idx="8">
                  <c:v>1.0869565217391304</c:v>
                </c:pt>
                <c:pt idx="9">
                  <c:v>3.2608695652173911</c:v>
                </c:pt>
                <c:pt idx="10">
                  <c:v>28.260869565217391</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47.826086956521742</c:v>
                </c:pt>
                <c:pt idx="4">
                  <c:v>0</c:v>
                </c:pt>
                <c:pt idx="5">
                  <c:v>15.217391304347826</c:v>
                </c:pt>
                <c:pt idx="6">
                  <c:v>4.3478260869565215</c:v>
                </c:pt>
                <c:pt idx="7">
                  <c:v>0</c:v>
                </c:pt>
                <c:pt idx="8">
                  <c:v>4.3478260869565215</c:v>
                </c:pt>
                <c:pt idx="9">
                  <c:v>1.0869565217391304</c:v>
                </c:pt>
                <c:pt idx="10">
                  <c:v>2.1739130434782608</c:v>
                </c:pt>
                <c:pt idx="11">
                  <c:v>8.695652173913043</c:v>
                </c:pt>
                <c:pt idx="12">
                  <c:v>16.304347826086957</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1.0869565217391304</c:v>
                </c:pt>
                <c:pt idx="6">
                  <c:v>1.0869565217391304</c:v>
                </c:pt>
                <c:pt idx="7">
                  <c:v>5.4347826086956523</c:v>
                </c:pt>
                <c:pt idx="8">
                  <c:v>13.043478260869565</c:v>
                </c:pt>
                <c:pt idx="9">
                  <c:v>22.826086956521738</c:v>
                </c:pt>
                <c:pt idx="10">
                  <c:v>11.956521739130435</c:v>
                </c:pt>
                <c:pt idx="11">
                  <c:v>8.695652173913043</c:v>
                </c:pt>
                <c:pt idx="12">
                  <c:v>35.869565217391305</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8.695652173913043</c:v>
                </c:pt>
                <c:pt idx="3">
                  <c:v>0</c:v>
                </c:pt>
                <c:pt idx="4">
                  <c:v>48.913043478260867</c:v>
                </c:pt>
                <c:pt idx="5">
                  <c:v>29.347826086956523</c:v>
                </c:pt>
                <c:pt idx="6">
                  <c:v>7.6086956521739131</c:v>
                </c:pt>
                <c:pt idx="7">
                  <c:v>3.2608695652173911</c:v>
                </c:pt>
                <c:pt idx="8">
                  <c:v>2.1739130434782608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97.826086956521735</c:v>
                </c:pt>
                <c:pt idx="3">
                  <c:v>0</c:v>
                </c:pt>
                <c:pt idx="4">
                  <c:v>1.0869565217391304</c:v>
                </c:pt>
                <c:pt idx="5">
                  <c:v>1.0869565217391304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5.4347826086956523</c:v>
                </c:pt>
                <c:pt idx="4">
                  <c:v>35.869565217391305</c:v>
                </c:pt>
                <c:pt idx="5">
                  <c:v>39.130434782608695</c:v>
                </c:pt>
                <c:pt idx="6">
                  <c:v>6.5217391304347823</c:v>
                </c:pt>
                <c:pt idx="7">
                  <c:v>2.1739130434782608</c:v>
                </c:pt>
                <c:pt idx="8">
                  <c:v>1.0869565217391304</c:v>
                </c:pt>
                <c:pt idx="9">
                  <c:v>0</c:v>
                </c:pt>
                <c:pt idx="10">
                  <c:v>9.7826086956521738</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6.5217391304347823</c:v>
                </c:pt>
                <c:pt idx="5">
                  <c:v>0</c:v>
                </c:pt>
                <c:pt idx="6">
                  <c:v>65.217391304347828</c:v>
                </c:pt>
                <c:pt idx="7">
                  <c:v>26.086956521739129</c:v>
                </c:pt>
                <c:pt idx="8" formatCode="General">
                  <c:v>1.0869565217391304</c:v>
                </c:pt>
                <c:pt idx="9" formatCode="General">
                  <c:v>0</c:v>
                </c:pt>
                <c:pt idx="10">
                  <c:v>1.0869565217391304</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4.3478260869565215</c:v>
                </c:pt>
                <c:pt idx="3">
                  <c:v>0</c:v>
                </c:pt>
                <c:pt idx="4">
                  <c:v>77.173913043478265</c:v>
                </c:pt>
                <c:pt idx="5">
                  <c:v>13.043478260869565</c:v>
                </c:pt>
                <c:pt idx="6">
                  <c:v>2.1739130434782608</c:v>
                </c:pt>
                <c:pt idx="7">
                  <c:v>0</c:v>
                </c:pt>
                <c:pt idx="8">
                  <c:v>0</c:v>
                </c:pt>
                <c:pt idx="9" formatCode="General">
                  <c:v>2.1739130434782608</c:v>
                </c:pt>
                <c:pt idx="10" formatCode="General">
                  <c:v>1.0869565217391304</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2.1739130434782608</c:v>
                </c:pt>
                <c:pt idx="3">
                  <c:v>0</c:v>
                </c:pt>
                <c:pt idx="4">
                  <c:v>59.782608695652172</c:v>
                </c:pt>
                <c:pt idx="5">
                  <c:v>33.695652173913047</c:v>
                </c:pt>
                <c:pt idx="6">
                  <c:v>0</c:v>
                </c:pt>
                <c:pt idx="7">
                  <c:v>1.0869565217391304</c:v>
                </c:pt>
                <c:pt idx="8">
                  <c:v>0</c:v>
                </c:pt>
                <c:pt idx="9">
                  <c:v>2.1739130434782608</c:v>
                </c:pt>
                <c:pt idx="10">
                  <c:v>1.0869565217391304</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2.1739130434782608</c:v>
                </c:pt>
                <c:pt idx="6">
                  <c:v>0</c:v>
                </c:pt>
                <c:pt idx="7">
                  <c:v>5.4347826086956523</c:v>
                </c:pt>
                <c:pt idx="8">
                  <c:v>6.5217391304347823</c:v>
                </c:pt>
                <c:pt idx="9">
                  <c:v>10.869565217391305</c:v>
                </c:pt>
                <c:pt idx="10">
                  <c:v>17.391304347826086</c:v>
                </c:pt>
                <c:pt idx="11">
                  <c:v>21.739130434782609</c:v>
                </c:pt>
                <c:pt idx="12">
                  <c:v>13.043478260869565</c:v>
                </c:pt>
                <c:pt idx="13">
                  <c:v>9.7826086956521738</c:v>
                </c:pt>
                <c:pt idx="14">
                  <c:v>13.043478260869565</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81.521739130434781</c:v>
                </c:pt>
                <c:pt idx="3">
                  <c:v>0</c:v>
                </c:pt>
                <c:pt idx="4">
                  <c:v>8.695652173913043</c:v>
                </c:pt>
                <c:pt idx="5">
                  <c:v>0</c:v>
                </c:pt>
                <c:pt idx="6">
                  <c:v>1.0869565217391304</c:v>
                </c:pt>
                <c:pt idx="7">
                  <c:v>1.0869565217391304</c:v>
                </c:pt>
                <c:pt idx="8">
                  <c:v>0</c:v>
                </c:pt>
                <c:pt idx="9">
                  <c:v>0</c:v>
                </c:pt>
                <c:pt idx="10">
                  <c:v>0</c:v>
                </c:pt>
                <c:pt idx="11">
                  <c:v>7.6086956521739131</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80.434782608695656</c:v>
                </c:pt>
                <c:pt idx="2">
                  <c:v>6.5217391304347823</c:v>
                </c:pt>
                <c:pt idx="3">
                  <c:v>7.6086956521739131</c:v>
                </c:pt>
                <c:pt idx="4">
                  <c:v>3.2608695652173911</c:v>
                </c:pt>
                <c:pt idx="5">
                  <c:v>1.0869565217391304</c:v>
                </c:pt>
                <c:pt idx="6">
                  <c:v>0</c:v>
                </c:pt>
                <c:pt idx="7">
                  <c:v>1.0869565217391304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80.434782608695656</c:v>
                </c:pt>
                <c:pt idx="2">
                  <c:v>0</c:v>
                </c:pt>
                <c:pt idx="3">
                  <c:v>7.6086956521739131</c:v>
                </c:pt>
                <c:pt idx="4">
                  <c:v>8.695652173913043</c:v>
                </c:pt>
                <c:pt idx="5">
                  <c:v>2.1739130434782608</c:v>
                </c:pt>
                <c:pt idx="6">
                  <c:v>1.0869565217391304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3.2608695652173911</c:v>
                </c:pt>
                <c:pt idx="2">
                  <c:v>28.260869565217391</c:v>
                </c:pt>
                <c:pt idx="3">
                  <c:v>51.086956521739133</c:v>
                </c:pt>
                <c:pt idx="4">
                  <c:v>8.695652173913043</c:v>
                </c:pt>
                <c:pt idx="5">
                  <c:v>6.5217391304347823</c:v>
                </c:pt>
                <c:pt idx="6">
                  <c:v>0</c:v>
                </c:pt>
                <c:pt idx="7">
                  <c:v>1.0869565217391304</c:v>
                </c:pt>
                <c:pt idx="8">
                  <c:v>1.0869565217391304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3.2608695652173911</c:v>
                </c:pt>
                <c:pt idx="6">
                  <c:v>19.565217391304348</c:v>
                </c:pt>
                <c:pt idx="7">
                  <c:v>65.217391304347828</c:v>
                </c:pt>
                <c:pt idx="8">
                  <c:v>5.4347826086956523</c:v>
                </c:pt>
                <c:pt idx="9">
                  <c:v>2.1739130434782608</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1.0869565217391304</c:v>
                </c:pt>
                <c:pt idx="2">
                  <c:v>0</c:v>
                </c:pt>
                <c:pt idx="3">
                  <c:v>43.478260869565219</c:v>
                </c:pt>
                <c:pt idx="4">
                  <c:v>48.913043478260867</c:v>
                </c:pt>
                <c:pt idx="5">
                  <c:v>3.2608695652173911</c:v>
                </c:pt>
                <c:pt idx="6">
                  <c:v>2.1739130434782608</c:v>
                </c:pt>
                <c:pt idx="7">
                  <c:v>0</c:v>
                </c:pt>
                <c:pt idx="8">
                  <c:v>0</c:v>
                </c:pt>
                <c:pt idx="9">
                  <c:v>1.0869565217391304</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5.2631578947368425</c:v>
                </c:pt>
                <c:pt idx="10">
                  <c:v>5.2631578947368425</c:v>
                </c:pt>
                <c:pt idx="11">
                  <c:v>35.087719298245617</c:v>
                </c:pt>
                <c:pt idx="12">
                  <c:v>54.385964912280699</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1.7543859649122806</c:v>
                </c:pt>
                <c:pt idx="6">
                  <c:v>14.035087719298245</c:v>
                </c:pt>
                <c:pt idx="7">
                  <c:v>10.526315789473685</c:v>
                </c:pt>
                <c:pt idx="8">
                  <c:v>24.561403508771932</c:v>
                </c:pt>
                <c:pt idx="9">
                  <c:v>22.807017543859651</c:v>
                </c:pt>
                <c:pt idx="10">
                  <c:v>12.280701754385966</c:v>
                </c:pt>
                <c:pt idx="11">
                  <c:v>0</c:v>
                </c:pt>
                <c:pt idx="12">
                  <c:v>14.035087719298245</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1.7543859649122806</c:v>
                </c:pt>
                <c:pt idx="7">
                  <c:v>3.5087719298245612</c:v>
                </c:pt>
                <c:pt idx="8">
                  <c:v>14.035087719298245</c:v>
                </c:pt>
                <c:pt idx="9">
                  <c:v>49.122807017543863</c:v>
                </c:pt>
                <c:pt idx="10">
                  <c:v>8.7719298245614041</c:v>
                </c:pt>
                <c:pt idx="11">
                  <c:v>3.5087719298245612</c:v>
                </c:pt>
                <c:pt idx="12">
                  <c:v>7.0175438596491224</c:v>
                </c:pt>
                <c:pt idx="13">
                  <c:v>12.280701754385966</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14.035087719298245</c:v>
                </c:pt>
                <c:pt idx="5">
                  <c:v>0</c:v>
                </c:pt>
                <c:pt idx="6">
                  <c:v>56.140350877192979</c:v>
                </c:pt>
                <c:pt idx="7">
                  <c:v>12.280701754385966</c:v>
                </c:pt>
                <c:pt idx="8">
                  <c:v>3.5087719298245612</c:v>
                </c:pt>
                <c:pt idx="9">
                  <c:v>1.7543859649122806</c:v>
                </c:pt>
                <c:pt idx="10">
                  <c:v>0</c:v>
                </c:pt>
                <c:pt idx="11">
                  <c:v>1.7543859649122806</c:v>
                </c:pt>
                <c:pt idx="12">
                  <c:v>1.7543859649122806</c:v>
                </c:pt>
                <c:pt idx="13">
                  <c:v>8.7719298245614041</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80.701754385964918</c:v>
                </c:pt>
                <c:pt idx="4">
                  <c:v>0</c:v>
                </c:pt>
                <c:pt idx="5">
                  <c:v>7.0175438596491224</c:v>
                </c:pt>
                <c:pt idx="6">
                  <c:v>5.2631578947368425</c:v>
                </c:pt>
                <c:pt idx="7">
                  <c:v>0</c:v>
                </c:pt>
                <c:pt idx="8">
                  <c:v>1.7543859649122806</c:v>
                </c:pt>
                <c:pt idx="9">
                  <c:v>0</c:v>
                </c:pt>
                <c:pt idx="10">
                  <c:v>0</c:v>
                </c:pt>
                <c:pt idx="11">
                  <c:v>5.2631578947368425</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78.94736842105263</c:v>
                </c:pt>
                <c:pt idx="2">
                  <c:v>0</c:v>
                </c:pt>
                <c:pt idx="3">
                  <c:v>5.2631578947368425</c:v>
                </c:pt>
                <c:pt idx="4">
                  <c:v>3.5087719298245612</c:v>
                </c:pt>
                <c:pt idx="5">
                  <c:v>1.7543859649122806</c:v>
                </c:pt>
                <c:pt idx="6">
                  <c:v>3.5087719298245612</c:v>
                </c:pt>
                <c:pt idx="7">
                  <c:v>1.7543859649122806</c:v>
                </c:pt>
                <c:pt idx="8">
                  <c:v>0</c:v>
                </c:pt>
                <c:pt idx="9">
                  <c:v>1.7543859649122806</c:v>
                </c:pt>
                <c:pt idx="10">
                  <c:v>3.5087719298245612</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85.964912280701753</c:v>
                </c:pt>
                <c:pt idx="4">
                  <c:v>0</c:v>
                </c:pt>
                <c:pt idx="5">
                  <c:v>5.2631578947368425</c:v>
                </c:pt>
                <c:pt idx="6">
                  <c:v>1.7543859649122806</c:v>
                </c:pt>
                <c:pt idx="7">
                  <c:v>0</c:v>
                </c:pt>
                <c:pt idx="8">
                  <c:v>1.7543859649122806</c:v>
                </c:pt>
                <c:pt idx="9">
                  <c:v>1.7543859649122806</c:v>
                </c:pt>
                <c:pt idx="10">
                  <c:v>0</c:v>
                </c:pt>
                <c:pt idx="11">
                  <c:v>1.7543859649122806</c:v>
                </c:pt>
                <c:pt idx="12">
                  <c:v>1.7543859649122806</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0</c:v>
                </c:pt>
                <c:pt idx="6">
                  <c:v>10.526315789473685</c:v>
                </c:pt>
                <c:pt idx="7">
                  <c:v>36.842105263157897</c:v>
                </c:pt>
                <c:pt idx="8">
                  <c:v>26.315789473684209</c:v>
                </c:pt>
                <c:pt idx="9">
                  <c:v>7.0175438596491224</c:v>
                </c:pt>
                <c:pt idx="10">
                  <c:v>3.5087719298245612</c:v>
                </c:pt>
                <c:pt idx="11">
                  <c:v>3.5087719298245612</c:v>
                </c:pt>
                <c:pt idx="12">
                  <c:v>12.280701754385966</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61.403508771929822</c:v>
                </c:pt>
                <c:pt idx="3">
                  <c:v>0</c:v>
                </c:pt>
                <c:pt idx="4">
                  <c:v>26.315789473684209</c:v>
                </c:pt>
                <c:pt idx="5">
                  <c:v>8.7719298245614041</c:v>
                </c:pt>
                <c:pt idx="6">
                  <c:v>0</c:v>
                </c:pt>
                <c:pt idx="7">
                  <c:v>0</c:v>
                </c:pt>
                <c:pt idx="8">
                  <c:v>3.5087719298245612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96.491228070175438</c:v>
                </c:pt>
                <c:pt idx="3">
                  <c:v>0</c:v>
                </c:pt>
                <c:pt idx="4">
                  <c:v>0</c:v>
                </c:pt>
                <c:pt idx="5">
                  <c:v>1.7543859649122806</c:v>
                </c:pt>
                <c:pt idx="6">
                  <c:v>0</c:v>
                </c:pt>
                <c:pt idx="7">
                  <c:v>0</c:v>
                </c:pt>
                <c:pt idx="8">
                  <c:v>1.7543859649122806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1.7543859649122806</c:v>
                </c:pt>
                <c:pt idx="2">
                  <c:v>0</c:v>
                </c:pt>
                <c:pt idx="3">
                  <c:v>0</c:v>
                </c:pt>
                <c:pt idx="4">
                  <c:v>54.385964912280699</c:v>
                </c:pt>
                <c:pt idx="5">
                  <c:v>33.333333333333336</c:v>
                </c:pt>
                <c:pt idx="6">
                  <c:v>5.2631578947368425</c:v>
                </c:pt>
                <c:pt idx="7">
                  <c:v>5.2631578947368425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29.82456140350877</c:v>
                </c:pt>
                <c:pt idx="5">
                  <c:v>0</c:v>
                </c:pt>
                <c:pt idx="6">
                  <c:v>52.631578947368418</c:v>
                </c:pt>
                <c:pt idx="7">
                  <c:v>15.789473684210526</c:v>
                </c:pt>
                <c:pt idx="8" formatCode="General">
                  <c:v>1.7543859649122806</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10.526315789473685</c:v>
                </c:pt>
                <c:pt idx="3">
                  <c:v>0</c:v>
                </c:pt>
                <c:pt idx="4">
                  <c:v>68.421052631578945</c:v>
                </c:pt>
                <c:pt idx="5">
                  <c:v>19.298245614035089</c:v>
                </c:pt>
                <c:pt idx="6">
                  <c:v>1.7543859649122806</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3.5087719298245612</c:v>
                </c:pt>
                <c:pt idx="3">
                  <c:v>0</c:v>
                </c:pt>
                <c:pt idx="4">
                  <c:v>77.192982456140356</c:v>
                </c:pt>
                <c:pt idx="5">
                  <c:v>14.035087719298245</c:v>
                </c:pt>
                <c:pt idx="6">
                  <c:v>0</c:v>
                </c:pt>
                <c:pt idx="7">
                  <c:v>1.7543859649122806</c:v>
                </c:pt>
                <c:pt idx="8">
                  <c:v>1.7543859649122806</c:v>
                </c:pt>
                <c:pt idx="9">
                  <c:v>1.7543859649122806</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7.0175438596491224</c:v>
                </c:pt>
                <c:pt idx="6">
                  <c:v>0</c:v>
                </c:pt>
                <c:pt idx="7">
                  <c:v>1.7543859649122806</c:v>
                </c:pt>
                <c:pt idx="8">
                  <c:v>10.526315789473685</c:v>
                </c:pt>
                <c:pt idx="9">
                  <c:v>26.315789473684209</c:v>
                </c:pt>
                <c:pt idx="10">
                  <c:v>14.035087719298245</c:v>
                </c:pt>
                <c:pt idx="11">
                  <c:v>14.035087719298245</c:v>
                </c:pt>
                <c:pt idx="12">
                  <c:v>14.035087719298245</c:v>
                </c:pt>
                <c:pt idx="13">
                  <c:v>5.2631578947368425</c:v>
                </c:pt>
                <c:pt idx="14">
                  <c:v>7.0175438596491224</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84.21052631578948</c:v>
                </c:pt>
                <c:pt idx="3">
                  <c:v>0</c:v>
                </c:pt>
                <c:pt idx="4">
                  <c:v>3.5087719298245612</c:v>
                </c:pt>
                <c:pt idx="5">
                  <c:v>0</c:v>
                </c:pt>
                <c:pt idx="6">
                  <c:v>1.7543859649122806</c:v>
                </c:pt>
                <c:pt idx="7">
                  <c:v>0</c:v>
                </c:pt>
                <c:pt idx="8">
                  <c:v>0</c:v>
                </c:pt>
                <c:pt idx="9">
                  <c:v>0</c:v>
                </c:pt>
                <c:pt idx="10">
                  <c:v>0</c:v>
                </c:pt>
                <c:pt idx="11">
                  <c:v>10.526315789473685</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85.964912280701753</c:v>
                </c:pt>
                <c:pt idx="2">
                  <c:v>5.2631578947368425</c:v>
                </c:pt>
                <c:pt idx="3">
                  <c:v>5.2631578947368425</c:v>
                </c:pt>
                <c:pt idx="4">
                  <c:v>3.5087719298245612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87.719298245614041</c:v>
                </c:pt>
                <c:pt idx="2">
                  <c:v>0</c:v>
                </c:pt>
                <c:pt idx="3">
                  <c:v>5.2631578947368425</c:v>
                </c:pt>
                <c:pt idx="4">
                  <c:v>7.0175438596491224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21.05263157894737</c:v>
                </c:pt>
                <c:pt idx="3">
                  <c:v>59.649122807017541</c:v>
                </c:pt>
                <c:pt idx="4">
                  <c:v>12.280701754385966</c:v>
                </c:pt>
                <c:pt idx="5">
                  <c:v>7.0175438596491224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17.543859649122808</c:v>
                </c:pt>
                <c:pt idx="6">
                  <c:v>61.403508771929822</c:v>
                </c:pt>
                <c:pt idx="7">
                  <c:v>7.0175438596491224</c:v>
                </c:pt>
                <c:pt idx="8">
                  <c:v>5.2631578947368425</c:v>
                </c:pt>
                <c:pt idx="9">
                  <c:v>5.2631578947368425</c:v>
                </c:pt>
                <c:pt idx="10">
                  <c:v>3.5087719298245612</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1.7543859649122806</c:v>
                </c:pt>
                <c:pt idx="2">
                  <c:v>0</c:v>
                </c:pt>
                <c:pt idx="3">
                  <c:v>71.929824561403507</c:v>
                </c:pt>
                <c:pt idx="4">
                  <c:v>21.05263157894737</c:v>
                </c:pt>
                <c:pt idx="5">
                  <c:v>1.7543859649122806</c:v>
                </c:pt>
                <c:pt idx="6">
                  <c:v>1.7543859649122806</c:v>
                </c:pt>
                <c:pt idx="7">
                  <c:v>1.7543859649122806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Entero!$AU$193</c:f>
              <c:strCache>
                <c:ptCount val="1"/>
                <c:pt idx="0">
                  <c:v>Ampicillin</c:v>
                </c:pt>
              </c:strCache>
            </c:strRef>
          </c:tx>
          <c:spPr>
            <a:solidFill>
              <a:srgbClr val="FFFF00"/>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Entero!$AU$194:$AU$209</c:f>
              <c:numCache>
                <c:formatCode>0.00</c:formatCode>
                <c:ptCount val="16"/>
                <c:pt idx="0">
                  <c:v>0</c:v>
                </c:pt>
                <c:pt idx="1">
                  <c:v>0</c:v>
                </c:pt>
                <c:pt idx="2">
                  <c:v>0</c:v>
                </c:pt>
                <c:pt idx="3">
                  <c:v>0</c:v>
                </c:pt>
                <c:pt idx="4">
                  <c:v>0</c:v>
                </c:pt>
                <c:pt idx="5">
                  <c:v>0</c:v>
                </c:pt>
                <c:pt idx="6">
                  <c:v>0</c:v>
                </c:pt>
                <c:pt idx="7">
                  <c:v>0</c:v>
                </c:pt>
                <c:pt idx="8">
                  <c:v>0</c:v>
                </c:pt>
                <c:pt idx="9">
                  <c:v>5.2631578947368425</c:v>
                </c:pt>
                <c:pt idx="10">
                  <c:v>26.315789473684209</c:v>
                </c:pt>
                <c:pt idx="11">
                  <c:v>31.578947368421051</c:v>
                </c:pt>
                <c:pt idx="12">
                  <c:v>36.842105263157897</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Entero!$AV$193</c:f>
              <c:strCache>
                <c:ptCount val="1"/>
                <c:pt idx="0">
                  <c:v>Ampicillin/ Sulbactam</c:v>
                </c:pt>
              </c:strCache>
            </c:strRef>
          </c:tx>
          <c:spPr>
            <a:solidFill>
              <a:srgbClr val="660066"/>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Entero!$AV$194:$AV$209</c:f>
              <c:numCache>
                <c:formatCode>0.00</c:formatCode>
                <c:ptCount val="16"/>
                <c:pt idx="0">
                  <c:v>0</c:v>
                </c:pt>
                <c:pt idx="1">
                  <c:v>0</c:v>
                </c:pt>
                <c:pt idx="2">
                  <c:v>0</c:v>
                </c:pt>
                <c:pt idx="3">
                  <c:v>0</c:v>
                </c:pt>
                <c:pt idx="4">
                  <c:v>0</c:v>
                </c:pt>
                <c:pt idx="5">
                  <c:v>0</c:v>
                </c:pt>
                <c:pt idx="6">
                  <c:v>0</c:v>
                </c:pt>
                <c:pt idx="7">
                  <c:v>0</c:v>
                </c:pt>
                <c:pt idx="8">
                  <c:v>2.6315789473684212</c:v>
                </c:pt>
                <c:pt idx="9">
                  <c:v>13.157894736842104</c:v>
                </c:pt>
                <c:pt idx="10">
                  <c:v>39.473684210526315</c:v>
                </c:pt>
                <c:pt idx="11">
                  <c:v>31.578947368421051</c:v>
                </c:pt>
                <c:pt idx="12">
                  <c:v>13.157894736842104</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Entero!$AW$193</c:f>
              <c:strCache>
                <c:ptCount val="1"/>
                <c:pt idx="0">
                  <c:v>Piperacillin</c:v>
                </c:pt>
              </c:strCache>
            </c:strRef>
          </c:tx>
          <c:spPr>
            <a:solidFill>
              <a:srgbClr val="CC00CC"/>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Entero!$AW$194:$AW$209</c:f>
              <c:numCache>
                <c:formatCode>0.00</c:formatCode>
                <c:ptCount val="16"/>
                <c:pt idx="0">
                  <c:v>0</c:v>
                </c:pt>
                <c:pt idx="1">
                  <c:v>0</c:v>
                </c:pt>
                <c:pt idx="2">
                  <c:v>0</c:v>
                </c:pt>
                <c:pt idx="3">
                  <c:v>0</c:v>
                </c:pt>
                <c:pt idx="4">
                  <c:v>5.2631578947368425</c:v>
                </c:pt>
                <c:pt idx="5">
                  <c:v>0</c:v>
                </c:pt>
                <c:pt idx="6">
                  <c:v>47.368421052631582</c:v>
                </c:pt>
                <c:pt idx="7">
                  <c:v>26.315789473684209</c:v>
                </c:pt>
                <c:pt idx="8">
                  <c:v>0</c:v>
                </c:pt>
                <c:pt idx="9">
                  <c:v>2.6315789473684212</c:v>
                </c:pt>
                <c:pt idx="10">
                  <c:v>5.2631578947368425</c:v>
                </c:pt>
                <c:pt idx="11">
                  <c:v>5.2631578947368425</c:v>
                </c:pt>
                <c:pt idx="12">
                  <c:v>5.2631578947368425</c:v>
                </c:pt>
                <c:pt idx="13">
                  <c:v>2.6315789473684212</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Entero!$AX$193</c:f>
              <c:strCache>
                <c:ptCount val="1"/>
                <c:pt idx="0">
                  <c:v>Piperacillin/ Tazobactam</c:v>
                </c:pt>
              </c:strCache>
            </c:strRef>
          </c:tx>
          <c:spPr>
            <a:solidFill>
              <a:srgbClr val="FF66FF"/>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Entero!$AX$194:$AX$209</c:f>
              <c:numCache>
                <c:formatCode>0.00</c:formatCode>
                <c:ptCount val="16"/>
                <c:pt idx="0">
                  <c:v>0</c:v>
                </c:pt>
                <c:pt idx="1">
                  <c:v>0</c:v>
                </c:pt>
                <c:pt idx="2">
                  <c:v>0</c:v>
                </c:pt>
                <c:pt idx="3">
                  <c:v>0</c:v>
                </c:pt>
                <c:pt idx="4">
                  <c:v>18.421052631578949</c:v>
                </c:pt>
                <c:pt idx="5">
                  <c:v>0</c:v>
                </c:pt>
                <c:pt idx="6">
                  <c:v>50</c:v>
                </c:pt>
                <c:pt idx="7">
                  <c:v>15.789473684210526</c:v>
                </c:pt>
                <c:pt idx="8">
                  <c:v>0</c:v>
                </c:pt>
                <c:pt idx="9">
                  <c:v>5.2631578947368425</c:v>
                </c:pt>
                <c:pt idx="10">
                  <c:v>2.6315789473684212</c:v>
                </c:pt>
                <c:pt idx="11">
                  <c:v>2.6315789473684212</c:v>
                </c:pt>
                <c:pt idx="12">
                  <c:v>2.6315789473684212</c:v>
                </c:pt>
                <c:pt idx="13">
                  <c:v>2.6315789473684212</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Entero!$AY$193</c:f>
              <c:strCache>
                <c:ptCount val="1"/>
                <c:pt idx="0">
                  <c:v>Aztreonam</c:v>
                </c:pt>
              </c:strCache>
            </c:strRef>
          </c:tx>
          <c:spPr>
            <a:solidFill>
              <a:srgbClr val="0000CC"/>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Entero!$AY$194:$AY$209</c:f>
              <c:numCache>
                <c:formatCode>0.00</c:formatCode>
                <c:ptCount val="16"/>
                <c:pt idx="0">
                  <c:v>0</c:v>
                </c:pt>
                <c:pt idx="1">
                  <c:v>0</c:v>
                </c:pt>
                <c:pt idx="2">
                  <c:v>0</c:v>
                </c:pt>
                <c:pt idx="3">
                  <c:v>78.94736842105263</c:v>
                </c:pt>
                <c:pt idx="4">
                  <c:v>0</c:v>
                </c:pt>
                <c:pt idx="5">
                  <c:v>2.6315789473684212</c:v>
                </c:pt>
                <c:pt idx="6">
                  <c:v>5.2631578947368425</c:v>
                </c:pt>
                <c:pt idx="7">
                  <c:v>0</c:v>
                </c:pt>
                <c:pt idx="8">
                  <c:v>0</c:v>
                </c:pt>
                <c:pt idx="9">
                  <c:v>2.6315789473684212</c:v>
                </c:pt>
                <c:pt idx="10">
                  <c:v>2.6315789473684212</c:v>
                </c:pt>
                <c:pt idx="11">
                  <c:v>7.8947368421052628</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Entero!$AZ$193</c:f>
              <c:strCache>
                <c:ptCount val="1"/>
                <c:pt idx="0">
                  <c:v>Cefotaxim</c:v>
                </c:pt>
              </c:strCache>
            </c:strRef>
          </c:tx>
          <c:spPr>
            <a:solidFill>
              <a:srgbClr val="0066CC"/>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Entero!$AZ$194:$AZ$209</c:f>
              <c:numCache>
                <c:formatCode>0.00</c:formatCode>
                <c:ptCount val="16"/>
                <c:pt idx="0">
                  <c:v>0</c:v>
                </c:pt>
                <c:pt idx="1">
                  <c:v>7.8947368421052628</c:v>
                </c:pt>
                <c:pt idx="2">
                  <c:v>0</c:v>
                </c:pt>
                <c:pt idx="3">
                  <c:v>23.684210526315791</c:v>
                </c:pt>
                <c:pt idx="4">
                  <c:v>23.684210526315791</c:v>
                </c:pt>
                <c:pt idx="5">
                  <c:v>18.421052631578949</c:v>
                </c:pt>
                <c:pt idx="6">
                  <c:v>7.8947368421052628</c:v>
                </c:pt>
                <c:pt idx="7">
                  <c:v>0</c:v>
                </c:pt>
                <c:pt idx="8">
                  <c:v>5.2631578947368425</c:v>
                </c:pt>
                <c:pt idx="9">
                  <c:v>5.2631578947368425</c:v>
                </c:pt>
                <c:pt idx="10">
                  <c:v>7.8947368421052628</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Entero!$BA$193</c:f>
              <c:strCache>
                <c:ptCount val="1"/>
                <c:pt idx="0">
                  <c:v>Ceftazidim</c:v>
                </c:pt>
              </c:strCache>
            </c:strRef>
          </c:tx>
          <c:spPr>
            <a:solidFill>
              <a:srgbClr val="33CCFF"/>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Entero!$BA$194:$BA$209</c:f>
              <c:numCache>
                <c:formatCode>0.00</c:formatCode>
                <c:ptCount val="16"/>
                <c:pt idx="0">
                  <c:v>0</c:v>
                </c:pt>
                <c:pt idx="1">
                  <c:v>0</c:v>
                </c:pt>
                <c:pt idx="2">
                  <c:v>0</c:v>
                </c:pt>
                <c:pt idx="3">
                  <c:v>76.315789473684205</c:v>
                </c:pt>
                <c:pt idx="4">
                  <c:v>0</c:v>
                </c:pt>
                <c:pt idx="5">
                  <c:v>7.8947368421052628</c:v>
                </c:pt>
                <c:pt idx="6">
                  <c:v>2.6315789473684212</c:v>
                </c:pt>
                <c:pt idx="7">
                  <c:v>0</c:v>
                </c:pt>
                <c:pt idx="8">
                  <c:v>2.6315789473684212</c:v>
                </c:pt>
                <c:pt idx="9">
                  <c:v>0</c:v>
                </c:pt>
                <c:pt idx="10">
                  <c:v>0</c:v>
                </c:pt>
                <c:pt idx="11">
                  <c:v>5.2631578947368425</c:v>
                </c:pt>
                <c:pt idx="12">
                  <c:v>5.2631578947368425</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Entero!$BB$193</c:f>
              <c:strCache>
                <c:ptCount val="1"/>
                <c:pt idx="0">
                  <c:v>Cefuroxim</c:v>
                </c:pt>
              </c:strCache>
            </c:strRef>
          </c:tx>
          <c:spPr>
            <a:solidFill>
              <a:srgbClr val="00CC00"/>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Entero!$BB$194:$BB$209</c:f>
              <c:numCache>
                <c:formatCode>0.00</c:formatCode>
                <c:ptCount val="16"/>
                <c:pt idx="0">
                  <c:v>0</c:v>
                </c:pt>
                <c:pt idx="1">
                  <c:v>0</c:v>
                </c:pt>
                <c:pt idx="2">
                  <c:v>0</c:v>
                </c:pt>
                <c:pt idx="3">
                  <c:v>0</c:v>
                </c:pt>
                <c:pt idx="4">
                  <c:v>0</c:v>
                </c:pt>
                <c:pt idx="5">
                  <c:v>0</c:v>
                </c:pt>
                <c:pt idx="6">
                  <c:v>0</c:v>
                </c:pt>
                <c:pt idx="7">
                  <c:v>0</c:v>
                </c:pt>
                <c:pt idx="8">
                  <c:v>0</c:v>
                </c:pt>
                <c:pt idx="9">
                  <c:v>0</c:v>
                </c:pt>
                <c:pt idx="10">
                  <c:v>0</c:v>
                </c:pt>
                <c:pt idx="11">
                  <c:v>21.05263157894737</c:v>
                </c:pt>
                <c:pt idx="12">
                  <c:v>78.94736842105263</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Entero!$BC$193</c:f>
              <c:strCache>
                <c:ptCount val="1"/>
                <c:pt idx="0">
                  <c:v>Imipenem</c:v>
                </c:pt>
              </c:strCache>
            </c:strRef>
          </c:tx>
          <c:spPr>
            <a:solidFill>
              <a:schemeClr val="accent6">
                <a:lumMod val="5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Entero!$BC$194:$BC$209</c:f>
              <c:numCache>
                <c:formatCode>0.00</c:formatCode>
                <c:ptCount val="16"/>
                <c:pt idx="0">
                  <c:v>0</c:v>
                </c:pt>
                <c:pt idx="1">
                  <c:v>0</c:v>
                </c:pt>
                <c:pt idx="2">
                  <c:v>0</c:v>
                </c:pt>
                <c:pt idx="3">
                  <c:v>0</c:v>
                </c:pt>
                <c:pt idx="4">
                  <c:v>15.789473684210526</c:v>
                </c:pt>
                <c:pt idx="5">
                  <c:v>44.736842105263158</c:v>
                </c:pt>
                <c:pt idx="6">
                  <c:v>31.578947368421051</c:v>
                </c:pt>
                <c:pt idx="7">
                  <c:v>7.8947368421052628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Entero!$BD$193</c:f>
              <c:strCache>
                <c:ptCount val="1"/>
                <c:pt idx="0">
                  <c:v>Meropenem</c:v>
                </c:pt>
              </c:strCache>
            </c:strRef>
          </c:tx>
          <c:spPr>
            <a:solidFill>
              <a:schemeClr val="accent6">
                <a:lumMod val="75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Entero!$BD$194:$BD$209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Entero!$BE$193</c:f>
              <c:strCache>
                <c:ptCount val="1"/>
                <c:pt idx="0">
                  <c:v>Colistin</c:v>
                </c:pt>
              </c:strCache>
            </c:strRef>
          </c:tx>
          <c:spPr>
            <a:solidFill>
              <a:schemeClr val="accent6">
                <a:lumMod val="20000"/>
                <a:lumOff val="8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Entero!$BE$194:$BE$209</c:f>
              <c:numCache>
                <c:formatCode>0.00</c:formatCode>
                <c:ptCount val="16"/>
                <c:pt idx="0">
                  <c:v>0</c:v>
                </c:pt>
                <c:pt idx="1">
                  <c:v>0</c:v>
                </c:pt>
                <c:pt idx="2">
                  <c:v>0</c:v>
                </c:pt>
                <c:pt idx="3">
                  <c:v>0</c:v>
                </c:pt>
                <c:pt idx="4">
                  <c:v>0</c:v>
                </c:pt>
                <c:pt idx="5">
                  <c:v>7.8947368421052628</c:v>
                </c:pt>
                <c:pt idx="6">
                  <c:v>5.2631578947368425</c:v>
                </c:pt>
                <c:pt idx="7">
                  <c:v>0</c:v>
                </c:pt>
                <c:pt idx="8">
                  <c:v>0</c:v>
                </c:pt>
                <c:pt idx="9">
                  <c:v>0</c:v>
                </c:pt>
                <c:pt idx="10">
                  <c:v>86.84210526315789</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Entero!$BF$193</c:f>
              <c:strCache>
                <c:ptCount val="1"/>
                <c:pt idx="0">
                  <c:v>Amikacin</c:v>
                </c:pt>
              </c:strCache>
            </c:strRef>
          </c:tx>
          <c:spPr>
            <a:solidFill>
              <a:schemeClr val="bg2">
                <a:lumMod val="5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Entero!$BF$194:$BF$209</c:f>
              <c:numCache>
                <c:formatCode>0.00</c:formatCode>
                <c:ptCount val="16"/>
                <c:pt idx="0">
                  <c:v>0</c:v>
                </c:pt>
                <c:pt idx="1">
                  <c:v>0</c:v>
                </c:pt>
                <c:pt idx="2">
                  <c:v>0</c:v>
                </c:pt>
                <c:pt idx="3">
                  <c:v>0</c:v>
                </c:pt>
                <c:pt idx="4">
                  <c:v>2.6315789473684212</c:v>
                </c:pt>
                <c:pt idx="5">
                  <c:v>0</c:v>
                </c:pt>
                <c:pt idx="6">
                  <c:v>39.473684210526315</c:v>
                </c:pt>
                <c:pt idx="7">
                  <c:v>52.631578947368418</c:v>
                </c:pt>
                <c:pt idx="8" formatCode="General">
                  <c:v>5.2631578947368425</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Entero!$BG$193</c:f>
              <c:strCache>
                <c:ptCount val="1"/>
                <c:pt idx="0">
                  <c:v>Gentamicin</c:v>
                </c:pt>
              </c:strCache>
            </c:strRef>
          </c:tx>
          <c:spPr>
            <a:solidFill>
              <a:schemeClr val="accent4">
                <a:lumMod val="75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Entero!$BG$194:$BG$209</c:f>
              <c:numCache>
                <c:formatCode>0.00</c:formatCode>
                <c:ptCount val="16"/>
                <c:pt idx="0">
                  <c:v>0</c:v>
                </c:pt>
                <c:pt idx="1">
                  <c:v>0</c:v>
                </c:pt>
                <c:pt idx="2">
                  <c:v>0</c:v>
                </c:pt>
                <c:pt idx="3">
                  <c:v>0</c:v>
                </c:pt>
                <c:pt idx="4">
                  <c:v>50</c:v>
                </c:pt>
                <c:pt idx="5">
                  <c:v>47.368421052631582</c:v>
                </c:pt>
                <c:pt idx="6">
                  <c:v>0</c:v>
                </c:pt>
                <c:pt idx="7">
                  <c:v>0</c:v>
                </c:pt>
                <c:pt idx="8">
                  <c:v>2.6315789473684212</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Entero!$BH$193</c:f>
              <c:strCache>
                <c:ptCount val="1"/>
                <c:pt idx="0">
                  <c:v>Tobramycin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Entero!$BH$194:$BH$209</c:f>
              <c:numCache>
                <c:formatCode>0.00</c:formatCode>
                <c:ptCount val="16"/>
                <c:pt idx="0">
                  <c:v>0</c:v>
                </c:pt>
                <c:pt idx="1">
                  <c:v>0</c:v>
                </c:pt>
                <c:pt idx="2">
                  <c:v>0</c:v>
                </c:pt>
                <c:pt idx="3">
                  <c:v>0</c:v>
                </c:pt>
                <c:pt idx="4">
                  <c:v>2.6315789473684212</c:v>
                </c:pt>
                <c:pt idx="5">
                  <c:v>44.736842105263158</c:v>
                </c:pt>
                <c:pt idx="6">
                  <c:v>34.210526315789473</c:v>
                </c:pt>
                <c:pt idx="7">
                  <c:v>18.421052631578949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Entero!$BI$193</c:f>
              <c:strCache>
                <c:ptCount val="1"/>
                <c:pt idx="0">
                  <c:v>Fosfomycin</c:v>
                </c:pt>
              </c:strCache>
            </c:strRef>
          </c:tx>
          <c:spPr>
            <a:solidFill>
              <a:schemeClr val="accent4">
                <a:lumMod val="60000"/>
                <a:lumOff val="4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Entero!$BI$194:$BI$209</c:f>
              <c:numCache>
                <c:formatCode>0.00</c:formatCode>
                <c:ptCount val="16"/>
                <c:pt idx="0">
                  <c:v>0</c:v>
                </c:pt>
                <c:pt idx="1">
                  <c:v>0</c:v>
                </c:pt>
                <c:pt idx="2">
                  <c:v>0</c:v>
                </c:pt>
                <c:pt idx="3">
                  <c:v>0</c:v>
                </c:pt>
                <c:pt idx="4">
                  <c:v>0</c:v>
                </c:pt>
                <c:pt idx="5">
                  <c:v>0</c:v>
                </c:pt>
                <c:pt idx="6">
                  <c:v>0</c:v>
                </c:pt>
                <c:pt idx="7">
                  <c:v>0</c:v>
                </c:pt>
                <c:pt idx="8">
                  <c:v>21.05263157894737</c:v>
                </c:pt>
                <c:pt idx="9">
                  <c:v>21.05263157894737</c:v>
                </c:pt>
                <c:pt idx="10">
                  <c:v>36.842105263157897</c:v>
                </c:pt>
                <c:pt idx="11">
                  <c:v>15.789473684210526</c:v>
                </c:pt>
                <c:pt idx="12">
                  <c:v>5.2631578947368425</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Entero!$BJ$193</c:f>
              <c:strCache>
                <c:ptCount val="1"/>
                <c:pt idx="0">
                  <c:v>Cotrimoxazol</c:v>
                </c:pt>
              </c:strCache>
            </c:strRef>
          </c:tx>
          <c:spPr>
            <a:solidFill>
              <a:schemeClr val="accent4">
                <a:lumMod val="20000"/>
                <a:lumOff val="8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Entero!$BJ$194:$BJ$209</c:f>
              <c:numCache>
                <c:formatCode>0.00</c:formatCode>
                <c:ptCount val="16"/>
                <c:pt idx="0">
                  <c:v>0</c:v>
                </c:pt>
                <c:pt idx="1">
                  <c:v>0</c:v>
                </c:pt>
                <c:pt idx="2">
                  <c:v>42.10526315789474</c:v>
                </c:pt>
                <c:pt idx="3">
                  <c:v>0</c:v>
                </c:pt>
                <c:pt idx="4">
                  <c:v>52.631578947368418</c:v>
                </c:pt>
                <c:pt idx="5">
                  <c:v>2.6315789473684212</c:v>
                </c:pt>
                <c:pt idx="6">
                  <c:v>2.6315789473684212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Entero!$BK$193</c:f>
              <c:strCache>
                <c:ptCount val="1"/>
                <c:pt idx="0">
                  <c:v>Ciprofloxacin</c:v>
                </c:pt>
              </c:strCache>
            </c:strRef>
          </c:tx>
          <c:spPr>
            <a:solidFill>
              <a:schemeClr val="tx1">
                <a:lumMod val="50000"/>
                <a:lumOff val="5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Entero!$BK$194:$BK$209</c:f>
              <c:numCache>
                <c:formatCode>0.00</c:formatCode>
                <c:ptCount val="16"/>
                <c:pt idx="0">
                  <c:v>0</c:v>
                </c:pt>
                <c:pt idx="1">
                  <c:v>15.789473684210526</c:v>
                </c:pt>
                <c:pt idx="2">
                  <c:v>57.89473684210526</c:v>
                </c:pt>
                <c:pt idx="3">
                  <c:v>23.684210526315791</c:v>
                </c:pt>
                <c:pt idx="4">
                  <c:v>0</c:v>
                </c:pt>
                <c:pt idx="5">
                  <c:v>2.6315789473684212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Entero!$BL$193</c:f>
              <c:strCache>
                <c:ptCount val="1"/>
                <c:pt idx="0">
                  <c:v>Levofloxacin</c:v>
                </c:pt>
              </c:strCache>
            </c:strRef>
          </c:tx>
          <c:spPr>
            <a:solidFill>
              <a:srgbClr val="CCFF66"/>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Entero!$BL$194:$BL$209</c:f>
              <c:numCache>
                <c:formatCode>0.00</c:formatCode>
                <c:ptCount val="16"/>
                <c:pt idx="0">
                  <c:v>0</c:v>
                </c:pt>
                <c:pt idx="1">
                  <c:v>26.315789473684209</c:v>
                </c:pt>
                <c:pt idx="2">
                  <c:v>0</c:v>
                </c:pt>
                <c:pt idx="3">
                  <c:v>63.157894736842103</c:v>
                </c:pt>
                <c:pt idx="4">
                  <c:v>7.8947368421052628</c:v>
                </c:pt>
                <c:pt idx="5">
                  <c:v>2.6315789473684212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Entero!$BM$193</c:f>
              <c:strCache>
                <c:ptCount val="1"/>
                <c:pt idx="0">
                  <c:v>Moxifloxacin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Entero!$BM$194:$BM$209</c:f>
              <c:numCache>
                <c:formatCode>0.00</c:formatCode>
                <c:ptCount val="16"/>
                <c:pt idx="0">
                  <c:v>0</c:v>
                </c:pt>
                <c:pt idx="1">
                  <c:v>0</c:v>
                </c:pt>
                <c:pt idx="2">
                  <c:v>0</c:v>
                </c:pt>
                <c:pt idx="3">
                  <c:v>5.2631578947368425</c:v>
                </c:pt>
                <c:pt idx="4">
                  <c:v>68.421052631578945</c:v>
                </c:pt>
                <c:pt idx="5">
                  <c:v>21.05263157894737</c:v>
                </c:pt>
                <c:pt idx="6">
                  <c:v>2.6315789473684212</c:v>
                </c:pt>
                <c:pt idx="7">
                  <c:v>2.6315789473684212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Entero!$BN$193</c:f>
              <c:strCache>
                <c:ptCount val="1"/>
                <c:pt idx="0">
                  <c:v>Doxycyclin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Entero!$BN$194:$BN$209</c:f>
              <c:numCache>
                <c:formatCode>0.00</c:formatCode>
                <c:ptCount val="16"/>
                <c:pt idx="0">
                  <c:v>0</c:v>
                </c:pt>
                <c:pt idx="1">
                  <c:v>0</c:v>
                </c:pt>
                <c:pt idx="2">
                  <c:v>0</c:v>
                </c:pt>
                <c:pt idx="3">
                  <c:v>0</c:v>
                </c:pt>
                <c:pt idx="4">
                  <c:v>0</c:v>
                </c:pt>
                <c:pt idx="5">
                  <c:v>0</c:v>
                </c:pt>
                <c:pt idx="6">
                  <c:v>5.2631578947368425</c:v>
                </c:pt>
                <c:pt idx="7">
                  <c:v>36.842105263157897</c:v>
                </c:pt>
                <c:pt idx="8">
                  <c:v>34.210526315789473</c:v>
                </c:pt>
                <c:pt idx="9">
                  <c:v>23.684210526315791</c:v>
                </c:pt>
                <c:pt idx="10">
                  <c:v>0</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Entero!$BO$193</c:f>
              <c:strCache>
                <c:ptCount val="1"/>
                <c:pt idx="0">
                  <c:v>Tigecyclin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Entero!$BO$194:$BO$209</c:f>
              <c:numCache>
                <c:formatCode>0.00</c:formatCode>
                <c:ptCount val="16"/>
                <c:pt idx="0">
                  <c:v>0</c:v>
                </c:pt>
                <c:pt idx="1">
                  <c:v>0</c:v>
                </c:pt>
                <c:pt idx="2">
                  <c:v>0</c:v>
                </c:pt>
                <c:pt idx="3">
                  <c:v>0</c:v>
                </c:pt>
                <c:pt idx="4">
                  <c:v>36.842105263157897</c:v>
                </c:pt>
                <c:pt idx="5">
                  <c:v>60.526315789473685</c:v>
                </c:pt>
                <c:pt idx="6">
                  <c:v>2.6315789473684212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0</c:v>
                </c:pt>
                <c:pt idx="6">
                  <c:v>0</c:v>
                </c:pt>
                <c:pt idx="7">
                  <c:v>0</c:v>
                </c:pt>
                <c:pt idx="8">
                  <c:v>0</c:v>
                </c:pt>
                <c:pt idx="9">
                  <c:v>0</c:v>
                </c:pt>
                <c:pt idx="10">
                  <c:v>5.5555555555555554</c:v>
                </c:pt>
                <c:pt idx="11">
                  <c:v>11.111111111111111</c:v>
                </c:pt>
                <c:pt idx="12">
                  <c:v>83.333333333333329</c:v>
                </c:pt>
                <c:pt idx="13">
                  <c:v>0</c:v>
                </c:pt>
                <c:pt idx="14">
                  <c:v>0</c:v>
                </c:pt>
                <c:pt idx="15">
                  <c:v>0</c:v>
                </c:pt>
              </c:numCache>
            </c:numRef>
          </c:val>
          <c:extLst>
            <c:ext xmlns:c16="http://schemas.microsoft.com/office/drawing/2014/chart" uri="{C3380CC4-5D6E-409C-BE32-E72D297353CC}">
              <c16:uniqueId val="{00000000-EF5D-4603-8451-0ADDBAAA3BF9}"/>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0</c:v>
                </c:pt>
                <c:pt idx="4">
                  <c:v>0</c:v>
                </c:pt>
                <c:pt idx="5">
                  <c:v>0</c:v>
                </c:pt>
                <c:pt idx="6">
                  <c:v>0</c:v>
                </c:pt>
                <c:pt idx="7">
                  <c:v>5.5555555555555554</c:v>
                </c:pt>
                <c:pt idx="8">
                  <c:v>5.5555555555555554</c:v>
                </c:pt>
                <c:pt idx="9">
                  <c:v>22.222222222222221</c:v>
                </c:pt>
                <c:pt idx="10">
                  <c:v>11.111111111111111</c:v>
                </c:pt>
                <c:pt idx="11">
                  <c:v>33.333333333333336</c:v>
                </c:pt>
                <c:pt idx="12">
                  <c:v>22.222222222222221</c:v>
                </c:pt>
                <c:pt idx="13">
                  <c:v>0</c:v>
                </c:pt>
                <c:pt idx="14">
                  <c:v>0</c:v>
                </c:pt>
                <c:pt idx="15">
                  <c:v>0</c:v>
                </c:pt>
              </c:numCache>
            </c:numRef>
          </c:val>
          <c:extLst>
            <c:ext xmlns:c16="http://schemas.microsoft.com/office/drawing/2014/chart" uri="{C3380CC4-5D6E-409C-BE32-E72D297353CC}">
              <c16:uniqueId val="{00000001-EF5D-4603-8451-0ADDBAAA3BF9}"/>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33.333333333333336</c:v>
                </c:pt>
                <c:pt idx="5">
                  <c:v>0</c:v>
                </c:pt>
                <c:pt idx="6">
                  <c:v>11.111111111111111</c:v>
                </c:pt>
                <c:pt idx="7">
                  <c:v>5.5555555555555554</c:v>
                </c:pt>
                <c:pt idx="8">
                  <c:v>16.666666666666668</c:v>
                </c:pt>
                <c:pt idx="9">
                  <c:v>5.5555555555555554</c:v>
                </c:pt>
                <c:pt idx="10">
                  <c:v>0</c:v>
                </c:pt>
                <c:pt idx="11">
                  <c:v>16.666666666666668</c:v>
                </c:pt>
                <c:pt idx="12">
                  <c:v>0</c:v>
                </c:pt>
                <c:pt idx="13">
                  <c:v>11.111111111111111</c:v>
                </c:pt>
                <c:pt idx="14">
                  <c:v>0</c:v>
                </c:pt>
                <c:pt idx="15">
                  <c:v>0</c:v>
                </c:pt>
              </c:numCache>
            </c:numRef>
          </c:val>
          <c:extLst>
            <c:ext xmlns:c16="http://schemas.microsoft.com/office/drawing/2014/chart" uri="{C3380CC4-5D6E-409C-BE32-E72D297353CC}">
              <c16:uniqueId val="{00000002-EF5D-4603-8451-0ADDBAAA3BF9}"/>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83.333333333333329</c:v>
                </c:pt>
                <c:pt idx="5">
                  <c:v>0</c:v>
                </c:pt>
                <c:pt idx="6">
                  <c:v>11.111111111111111</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EF5D-4603-8451-0ADDBAAA3BF9}"/>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72.222222222222229</c:v>
                </c:pt>
                <c:pt idx="4">
                  <c:v>0</c:v>
                </c:pt>
                <c:pt idx="5">
                  <c:v>16.666666666666668</c:v>
                </c:pt>
                <c:pt idx="6">
                  <c:v>5.5555555555555554</c:v>
                </c:pt>
                <c:pt idx="7">
                  <c:v>0</c:v>
                </c:pt>
                <c:pt idx="8">
                  <c:v>0</c:v>
                </c:pt>
                <c:pt idx="9">
                  <c:v>0</c:v>
                </c:pt>
                <c:pt idx="10">
                  <c:v>0</c:v>
                </c:pt>
                <c:pt idx="11">
                  <c:v>5.5555555555555554</c:v>
                </c:pt>
                <c:pt idx="12">
                  <c:v>0</c:v>
                </c:pt>
                <c:pt idx="13">
                  <c:v>0</c:v>
                </c:pt>
                <c:pt idx="14">
                  <c:v>0</c:v>
                </c:pt>
                <c:pt idx="15">
                  <c:v>0</c:v>
                </c:pt>
              </c:numCache>
            </c:numRef>
          </c:val>
          <c:extLst>
            <c:ext xmlns:c16="http://schemas.microsoft.com/office/drawing/2014/chart" uri="{C3380CC4-5D6E-409C-BE32-E72D297353CC}">
              <c16:uniqueId val="{00000004-EF5D-4603-8451-0ADDBAAA3BF9}"/>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33.333333333333336</c:v>
                </c:pt>
                <c:pt idx="2">
                  <c:v>0</c:v>
                </c:pt>
                <c:pt idx="3">
                  <c:v>5.5555555555555554</c:v>
                </c:pt>
                <c:pt idx="4">
                  <c:v>11.111111111111111</c:v>
                </c:pt>
                <c:pt idx="5">
                  <c:v>11.111111111111111</c:v>
                </c:pt>
                <c:pt idx="6">
                  <c:v>5.5555555555555554</c:v>
                </c:pt>
                <c:pt idx="7">
                  <c:v>11.111111111111111</c:v>
                </c:pt>
                <c:pt idx="8">
                  <c:v>5.5555555555555554</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5-EF5D-4603-8451-0ADDBAAA3BF9}"/>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72.222222222222229</c:v>
                </c:pt>
                <c:pt idx="4">
                  <c:v>0</c:v>
                </c:pt>
                <c:pt idx="5">
                  <c:v>0</c:v>
                </c:pt>
                <c:pt idx="6">
                  <c:v>11.111111111111111</c:v>
                </c:pt>
                <c:pt idx="7">
                  <c:v>5.5555555555555554</c:v>
                </c:pt>
                <c:pt idx="8">
                  <c:v>0</c:v>
                </c:pt>
                <c:pt idx="9">
                  <c:v>0</c:v>
                </c:pt>
                <c:pt idx="10">
                  <c:v>11.111111111111111</c:v>
                </c:pt>
                <c:pt idx="11">
                  <c:v>0</c:v>
                </c:pt>
                <c:pt idx="12">
                  <c:v>0</c:v>
                </c:pt>
                <c:pt idx="13">
                  <c:v>0</c:v>
                </c:pt>
                <c:pt idx="14">
                  <c:v>0</c:v>
                </c:pt>
                <c:pt idx="15">
                  <c:v>0</c:v>
                </c:pt>
              </c:numCache>
            </c:numRef>
          </c:val>
          <c:extLst>
            <c:ext xmlns:c16="http://schemas.microsoft.com/office/drawing/2014/chart" uri="{C3380CC4-5D6E-409C-BE32-E72D297353CC}">
              <c16:uniqueId val="{00000006-EF5D-4603-8451-0ADDBAAA3BF9}"/>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0</c:v>
                </c:pt>
                <c:pt idx="6">
                  <c:v>5.5555555555555554</c:v>
                </c:pt>
                <c:pt idx="7">
                  <c:v>0</c:v>
                </c:pt>
                <c:pt idx="8">
                  <c:v>5.5555555555555554</c:v>
                </c:pt>
                <c:pt idx="9">
                  <c:v>0</c:v>
                </c:pt>
                <c:pt idx="10">
                  <c:v>11.111111111111111</c:v>
                </c:pt>
                <c:pt idx="11">
                  <c:v>27.777777777777779</c:v>
                </c:pt>
                <c:pt idx="12">
                  <c:v>50</c:v>
                </c:pt>
                <c:pt idx="13">
                  <c:v>0</c:v>
                </c:pt>
                <c:pt idx="14">
                  <c:v>0</c:v>
                </c:pt>
                <c:pt idx="15">
                  <c:v>0</c:v>
                </c:pt>
              </c:numCache>
            </c:numRef>
          </c:val>
          <c:extLst>
            <c:ext xmlns:c16="http://schemas.microsoft.com/office/drawing/2014/chart" uri="{C3380CC4-5D6E-409C-BE32-E72D297353CC}">
              <c16:uniqueId val="{00000007-EF5D-4603-8451-0ADDBAAA3BF9}"/>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5.5555555555555554</c:v>
                </c:pt>
                <c:pt idx="3">
                  <c:v>0</c:v>
                </c:pt>
                <c:pt idx="4">
                  <c:v>0</c:v>
                </c:pt>
                <c:pt idx="5">
                  <c:v>0</c:v>
                </c:pt>
                <c:pt idx="6">
                  <c:v>5.5555555555555554</c:v>
                </c:pt>
                <c:pt idx="7">
                  <c:v>50</c:v>
                </c:pt>
                <c:pt idx="8">
                  <c:v>38.888888888888886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EF5D-4603-8451-0ADDBAAA3BF9}"/>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94.444444444444443</c:v>
                </c:pt>
                <c:pt idx="3">
                  <c:v>0</c:v>
                </c:pt>
                <c:pt idx="4">
                  <c:v>5.5555555555555554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F5D-4603-8451-0ADDBAAA3BF9}"/>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5.5555555555555554</c:v>
                </c:pt>
                <c:pt idx="6">
                  <c:v>0</c:v>
                </c:pt>
                <c:pt idx="7">
                  <c:v>0</c:v>
                </c:pt>
                <c:pt idx="8">
                  <c:v>0</c:v>
                </c:pt>
                <c:pt idx="9">
                  <c:v>0</c:v>
                </c:pt>
                <c:pt idx="10">
                  <c:v>94.444444444444443</c:v>
                </c:pt>
                <c:pt idx="11">
                  <c:v>0</c:v>
                </c:pt>
                <c:pt idx="12">
                  <c:v>0</c:v>
                </c:pt>
                <c:pt idx="13">
                  <c:v>0</c:v>
                </c:pt>
                <c:pt idx="14">
                  <c:v>0</c:v>
                </c:pt>
                <c:pt idx="15">
                  <c:v>0</c:v>
                </c:pt>
              </c:numCache>
            </c:numRef>
          </c:val>
          <c:extLst>
            <c:ext xmlns:c16="http://schemas.microsoft.com/office/drawing/2014/chart" uri="{C3380CC4-5D6E-409C-BE32-E72D297353CC}">
              <c16:uniqueId val="{0000000A-EF5D-4603-8451-0ADDBAAA3BF9}"/>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33.333333333333336</c:v>
                </c:pt>
                <c:pt idx="5">
                  <c:v>0</c:v>
                </c:pt>
                <c:pt idx="6">
                  <c:v>44.444444444444443</c:v>
                </c:pt>
                <c:pt idx="7">
                  <c:v>11.111111111111111</c:v>
                </c:pt>
                <c:pt idx="8" formatCode="General">
                  <c:v>11.111111111111111</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EF5D-4603-8451-0ADDBAAA3BF9}"/>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11.111111111111111</c:v>
                </c:pt>
                <c:pt idx="3">
                  <c:v>0</c:v>
                </c:pt>
                <c:pt idx="4">
                  <c:v>66.666666666666671</c:v>
                </c:pt>
                <c:pt idx="5">
                  <c:v>5.5555555555555554</c:v>
                </c:pt>
                <c:pt idx="6">
                  <c:v>5.5555555555555554</c:v>
                </c:pt>
                <c:pt idx="7">
                  <c:v>11.111111111111111</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EF5D-4603-8451-0ADDBAAA3BF9}"/>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0</c:v>
                </c:pt>
                <c:pt idx="3">
                  <c:v>0</c:v>
                </c:pt>
                <c:pt idx="4">
                  <c:v>66.666666666666671</c:v>
                </c:pt>
                <c:pt idx="5">
                  <c:v>22.222222222222221</c:v>
                </c:pt>
                <c:pt idx="6">
                  <c:v>5.5555555555555554</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EF5D-4603-8451-0ADDBAAA3BF9}"/>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0</c:v>
                </c:pt>
                <c:pt idx="6">
                  <c:v>0</c:v>
                </c:pt>
                <c:pt idx="7">
                  <c:v>0</c:v>
                </c:pt>
                <c:pt idx="8">
                  <c:v>5.5555555555555554</c:v>
                </c:pt>
                <c:pt idx="9">
                  <c:v>0</c:v>
                </c:pt>
                <c:pt idx="10">
                  <c:v>0</c:v>
                </c:pt>
                <c:pt idx="11">
                  <c:v>5.5555555555555554</c:v>
                </c:pt>
                <c:pt idx="12">
                  <c:v>11.111111111111111</c:v>
                </c:pt>
                <c:pt idx="13">
                  <c:v>22.222222222222221</c:v>
                </c:pt>
                <c:pt idx="14">
                  <c:v>55.555555555555557</c:v>
                </c:pt>
                <c:pt idx="15">
                  <c:v>0</c:v>
                </c:pt>
              </c:numCache>
            </c:numRef>
          </c:val>
          <c:extLst>
            <c:ext xmlns:c16="http://schemas.microsoft.com/office/drawing/2014/chart" uri="{C3380CC4-5D6E-409C-BE32-E72D297353CC}">
              <c16:uniqueId val="{0000000E-EF5D-4603-8451-0ADDBAAA3BF9}"/>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77.777777777777771</c:v>
                </c:pt>
                <c:pt idx="3">
                  <c:v>0</c:v>
                </c:pt>
                <c:pt idx="4">
                  <c:v>0</c:v>
                </c:pt>
                <c:pt idx="5">
                  <c:v>5.5555555555555554</c:v>
                </c:pt>
                <c:pt idx="6">
                  <c:v>0</c:v>
                </c:pt>
                <c:pt idx="7">
                  <c:v>0</c:v>
                </c:pt>
                <c:pt idx="8">
                  <c:v>0</c:v>
                </c:pt>
                <c:pt idx="9">
                  <c:v>0</c:v>
                </c:pt>
                <c:pt idx="10">
                  <c:v>0</c:v>
                </c:pt>
                <c:pt idx="11">
                  <c:v>16.666666666666668</c:v>
                </c:pt>
                <c:pt idx="12">
                  <c:v>0</c:v>
                </c:pt>
                <c:pt idx="13">
                  <c:v>0</c:v>
                </c:pt>
                <c:pt idx="14">
                  <c:v>0</c:v>
                </c:pt>
                <c:pt idx="15">
                  <c:v>0</c:v>
                </c:pt>
              </c:numCache>
            </c:numRef>
          </c:val>
          <c:extLst>
            <c:ext xmlns:c16="http://schemas.microsoft.com/office/drawing/2014/chart" uri="{C3380CC4-5D6E-409C-BE32-E72D297353CC}">
              <c16:uniqueId val="{0000000F-EF5D-4603-8451-0ADDBAAA3BF9}"/>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72.222222222222229</c:v>
                </c:pt>
                <c:pt idx="2">
                  <c:v>11.111111111111111</c:v>
                </c:pt>
                <c:pt idx="3">
                  <c:v>0</c:v>
                </c:pt>
                <c:pt idx="4">
                  <c:v>0</c:v>
                </c:pt>
                <c:pt idx="5">
                  <c:v>11.111111111111111</c:v>
                </c:pt>
                <c:pt idx="6">
                  <c:v>0</c:v>
                </c:pt>
                <c:pt idx="7">
                  <c:v>0</c:v>
                </c:pt>
                <c:pt idx="8">
                  <c:v>5.5555555555555554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F5D-4603-8451-0ADDBAAA3BF9}"/>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72.222222222222229</c:v>
                </c:pt>
                <c:pt idx="2">
                  <c:v>0</c:v>
                </c:pt>
                <c:pt idx="3">
                  <c:v>5.5555555555555554</c:v>
                </c:pt>
                <c:pt idx="4">
                  <c:v>5.5555555555555554</c:v>
                </c:pt>
                <c:pt idx="5">
                  <c:v>5.5555555555555554</c:v>
                </c:pt>
                <c:pt idx="6">
                  <c:v>5.5555555555555554</c:v>
                </c:pt>
                <c:pt idx="7">
                  <c:v>0</c:v>
                </c:pt>
                <c:pt idx="8">
                  <c:v>5.5555555555555554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F5D-4603-8451-0ADDBAAA3BF9}"/>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5.5555555555555554</c:v>
                </c:pt>
                <c:pt idx="3">
                  <c:v>44.444444444444443</c:v>
                </c:pt>
                <c:pt idx="4">
                  <c:v>16.666666666666668</c:v>
                </c:pt>
                <c:pt idx="5">
                  <c:v>11.111111111111111</c:v>
                </c:pt>
                <c:pt idx="6">
                  <c:v>0</c:v>
                </c:pt>
                <c:pt idx="7">
                  <c:v>11.111111111111111</c:v>
                </c:pt>
                <c:pt idx="8">
                  <c:v>5.5555555555555554</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2-EF5D-4603-8451-0ADDBAAA3BF9}"/>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16.666666666666668</c:v>
                </c:pt>
                <c:pt idx="7">
                  <c:v>38.888888888888886</c:v>
                </c:pt>
                <c:pt idx="8">
                  <c:v>5.5555555555555554</c:v>
                </c:pt>
                <c:pt idx="9">
                  <c:v>0</c:v>
                </c:pt>
                <c:pt idx="10">
                  <c:v>38.888888888888886</c:v>
                </c:pt>
                <c:pt idx="11">
                  <c:v>0</c:v>
                </c:pt>
                <c:pt idx="12">
                  <c:v>0</c:v>
                </c:pt>
                <c:pt idx="13">
                  <c:v>0</c:v>
                </c:pt>
                <c:pt idx="14">
                  <c:v>0</c:v>
                </c:pt>
                <c:pt idx="15">
                  <c:v>0</c:v>
                </c:pt>
              </c:numCache>
            </c:numRef>
          </c:val>
          <c:extLst>
            <c:ext xmlns:c16="http://schemas.microsoft.com/office/drawing/2014/chart" uri="{C3380CC4-5D6E-409C-BE32-E72D297353CC}">
              <c16:uniqueId val="{00000013-EF5D-4603-8451-0ADDBAAA3BF9}"/>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5.5555555555555554</c:v>
                </c:pt>
                <c:pt idx="4">
                  <c:v>5.5555555555555554</c:v>
                </c:pt>
                <c:pt idx="5">
                  <c:v>61.111111111111114</c:v>
                </c:pt>
                <c:pt idx="6">
                  <c:v>22.222222222222221</c:v>
                </c:pt>
                <c:pt idx="7">
                  <c:v>0</c:v>
                </c:pt>
                <c:pt idx="8">
                  <c:v>5.5555555555555554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F5D-4603-8451-0ADDBAAA3BF9}"/>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0.58479532163742687</c:v>
                </c:pt>
                <c:pt idx="6">
                  <c:v>0</c:v>
                </c:pt>
                <c:pt idx="7">
                  <c:v>0</c:v>
                </c:pt>
                <c:pt idx="8">
                  <c:v>0.58479532163742687</c:v>
                </c:pt>
                <c:pt idx="9">
                  <c:v>0</c:v>
                </c:pt>
                <c:pt idx="10">
                  <c:v>0</c:v>
                </c:pt>
                <c:pt idx="11">
                  <c:v>2.9239766081871346</c:v>
                </c:pt>
                <c:pt idx="12">
                  <c:v>95.906432748538009</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0.58479532163742687</c:v>
                </c:pt>
                <c:pt idx="6">
                  <c:v>0</c:v>
                </c:pt>
                <c:pt idx="7">
                  <c:v>0</c:v>
                </c:pt>
                <c:pt idx="8">
                  <c:v>1.1695906432748537</c:v>
                </c:pt>
                <c:pt idx="9">
                  <c:v>0</c:v>
                </c:pt>
                <c:pt idx="10">
                  <c:v>2.9239766081871346</c:v>
                </c:pt>
                <c:pt idx="11">
                  <c:v>2.9239766081871346</c:v>
                </c:pt>
                <c:pt idx="12">
                  <c:v>92.397660818713447</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2.3391812865497075</c:v>
                </c:pt>
                <c:pt idx="5">
                  <c:v>0</c:v>
                </c:pt>
                <c:pt idx="6">
                  <c:v>2.3391812865497075</c:v>
                </c:pt>
                <c:pt idx="7">
                  <c:v>10.526315789473685</c:v>
                </c:pt>
                <c:pt idx="8">
                  <c:v>53.801169590643276</c:v>
                </c:pt>
                <c:pt idx="9">
                  <c:v>9.9415204678362574</c:v>
                </c:pt>
                <c:pt idx="10">
                  <c:v>4.6783625730994149</c:v>
                </c:pt>
                <c:pt idx="11">
                  <c:v>5.2631578947368425</c:v>
                </c:pt>
                <c:pt idx="12">
                  <c:v>2.9239766081871346</c:v>
                </c:pt>
                <c:pt idx="13">
                  <c:v>8.1871345029239766</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5.8139534883720927</c:v>
                </c:pt>
                <c:pt idx="5">
                  <c:v>0</c:v>
                </c:pt>
                <c:pt idx="6">
                  <c:v>2.3255813953488373</c:v>
                </c:pt>
                <c:pt idx="7">
                  <c:v>21.511627906976745</c:v>
                </c:pt>
                <c:pt idx="8">
                  <c:v>42.441860465116278</c:v>
                </c:pt>
                <c:pt idx="9">
                  <c:v>12.790697674418604</c:v>
                </c:pt>
                <c:pt idx="10">
                  <c:v>4.6511627906976747</c:v>
                </c:pt>
                <c:pt idx="11">
                  <c:v>2.9069767441860463</c:v>
                </c:pt>
                <c:pt idx="12">
                  <c:v>2.9069767441860463</c:v>
                </c:pt>
                <c:pt idx="13">
                  <c:v>4.0697674418604652</c:v>
                </c:pt>
                <c:pt idx="14">
                  <c:v>0</c:v>
                </c:pt>
                <c:pt idx="15">
                  <c:v>0.58139534883720934</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3.5087719298245612</c:v>
                </c:pt>
                <c:pt idx="4">
                  <c:v>0</c:v>
                </c:pt>
                <c:pt idx="5">
                  <c:v>1.7543859649122806</c:v>
                </c:pt>
                <c:pt idx="6">
                  <c:v>4.0935672514619883</c:v>
                </c:pt>
                <c:pt idx="7">
                  <c:v>11.111111111111111</c:v>
                </c:pt>
                <c:pt idx="8">
                  <c:v>48.538011695906434</c:v>
                </c:pt>
                <c:pt idx="9">
                  <c:v>14.619883040935672</c:v>
                </c:pt>
                <c:pt idx="10">
                  <c:v>7.60233918128655</c:v>
                </c:pt>
                <c:pt idx="11">
                  <c:v>8.7719298245614041</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0.58479532163742687</c:v>
                </c:pt>
                <c:pt idx="2">
                  <c:v>0</c:v>
                </c:pt>
                <c:pt idx="3">
                  <c:v>0</c:v>
                </c:pt>
                <c:pt idx="4">
                  <c:v>0</c:v>
                </c:pt>
                <c:pt idx="5">
                  <c:v>0</c:v>
                </c:pt>
                <c:pt idx="6">
                  <c:v>0.58479532163742687</c:v>
                </c:pt>
                <c:pt idx="7">
                  <c:v>2.3391812865497075</c:v>
                </c:pt>
                <c:pt idx="8">
                  <c:v>2.9239766081871346</c:v>
                </c:pt>
                <c:pt idx="9">
                  <c:v>19.883040935672515</c:v>
                </c:pt>
                <c:pt idx="10">
                  <c:v>73.684210526315795</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3.4883720930232558</c:v>
                </c:pt>
                <c:pt idx="4">
                  <c:v>0</c:v>
                </c:pt>
                <c:pt idx="5">
                  <c:v>2.3255813953488373</c:v>
                </c:pt>
                <c:pt idx="6">
                  <c:v>29.069767441860463</c:v>
                </c:pt>
                <c:pt idx="7">
                  <c:v>40.697674418604649</c:v>
                </c:pt>
                <c:pt idx="8">
                  <c:v>8.720930232558139</c:v>
                </c:pt>
                <c:pt idx="9">
                  <c:v>5.8139534883720927</c:v>
                </c:pt>
                <c:pt idx="10">
                  <c:v>4.0697674418604652</c:v>
                </c:pt>
                <c:pt idx="11">
                  <c:v>1.7441860465116279</c:v>
                </c:pt>
                <c:pt idx="12">
                  <c:v>4.0697674418604652</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0.58479532163742687</c:v>
                </c:pt>
                <c:pt idx="6">
                  <c:v>0</c:v>
                </c:pt>
                <c:pt idx="7">
                  <c:v>0</c:v>
                </c:pt>
                <c:pt idx="8">
                  <c:v>0</c:v>
                </c:pt>
                <c:pt idx="9">
                  <c:v>0.58479532163742687</c:v>
                </c:pt>
                <c:pt idx="10">
                  <c:v>1.1695906432748537</c:v>
                </c:pt>
                <c:pt idx="11">
                  <c:v>0.58479532163742687</c:v>
                </c:pt>
                <c:pt idx="12">
                  <c:v>97.076023391812868</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2.9069767441860463</c:v>
                </c:pt>
                <c:pt idx="3">
                  <c:v>0</c:v>
                </c:pt>
                <c:pt idx="4">
                  <c:v>2.9069767441860463</c:v>
                </c:pt>
                <c:pt idx="5">
                  <c:v>23.255813953488371</c:v>
                </c:pt>
                <c:pt idx="6">
                  <c:v>40.116279069767444</c:v>
                </c:pt>
                <c:pt idx="7">
                  <c:v>14.534883720930232</c:v>
                </c:pt>
                <c:pt idx="8">
                  <c:v>6.3953488372093021</c:v>
                </c:pt>
                <c:pt idx="9">
                  <c:v>5.2325581395348841</c:v>
                </c:pt>
                <c:pt idx="10">
                  <c:v>3.4883720930232558</c:v>
                </c:pt>
                <c:pt idx="11">
                  <c:v>0.58139534883720934</c:v>
                </c:pt>
                <c:pt idx="12">
                  <c:v>0.58139534883720934</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36.627906976744185</c:v>
                </c:pt>
                <c:pt idx="3">
                  <c:v>0</c:v>
                </c:pt>
                <c:pt idx="4">
                  <c:v>16.86046511627907</c:v>
                </c:pt>
                <c:pt idx="5">
                  <c:v>15.697674418604651</c:v>
                </c:pt>
                <c:pt idx="6">
                  <c:v>11.046511627906977</c:v>
                </c:pt>
                <c:pt idx="7">
                  <c:v>9.3023255813953494</c:v>
                </c:pt>
                <c:pt idx="8">
                  <c:v>4.6511627906976747</c:v>
                </c:pt>
                <c:pt idx="9">
                  <c:v>2.9069767441860463</c:v>
                </c:pt>
                <c:pt idx="10">
                  <c:v>1.7441860465116279</c:v>
                </c:pt>
                <c:pt idx="11">
                  <c:v>0.58139534883720934</c:v>
                </c:pt>
                <c:pt idx="12">
                  <c:v>0.58139534883720934</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0.58139534883720934</c:v>
                </c:pt>
                <c:pt idx="4">
                  <c:v>4.6511627906976747</c:v>
                </c:pt>
                <c:pt idx="5">
                  <c:v>8.1395348837209305</c:v>
                </c:pt>
                <c:pt idx="6">
                  <c:v>67.441860465116278</c:v>
                </c:pt>
                <c:pt idx="7">
                  <c:v>17.441860465116278</c:v>
                </c:pt>
                <c:pt idx="8">
                  <c:v>0.58139534883720934</c:v>
                </c:pt>
                <c:pt idx="9">
                  <c:v>0</c:v>
                </c:pt>
                <c:pt idx="10">
                  <c:v>1.1627906976744187</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4.6511627906976747</c:v>
                </c:pt>
                <c:pt idx="5">
                  <c:v>0</c:v>
                </c:pt>
                <c:pt idx="6">
                  <c:v>11.627906976744185</c:v>
                </c:pt>
                <c:pt idx="7">
                  <c:v>53.488372093023258</c:v>
                </c:pt>
                <c:pt idx="8">
                  <c:v>22.674418604651162</c:v>
                </c:pt>
                <c:pt idx="9">
                  <c:v>4.6511627906976747</c:v>
                </c:pt>
                <c:pt idx="10">
                  <c:v>1.1627906976744187</c:v>
                </c:pt>
                <c:pt idx="11">
                  <c:v>0.58139534883720934</c:v>
                </c:pt>
                <c:pt idx="12">
                  <c:v>1.1627906976744187</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2.3391812865497075</c:v>
                </c:pt>
                <c:pt idx="3">
                  <c:v>0</c:v>
                </c:pt>
                <c:pt idx="4">
                  <c:v>4.0935672514619883</c:v>
                </c:pt>
                <c:pt idx="5">
                  <c:v>17.543859649122808</c:v>
                </c:pt>
                <c:pt idx="6">
                  <c:v>52.046783625730995</c:v>
                </c:pt>
                <c:pt idx="7">
                  <c:v>16.959064327485379</c:v>
                </c:pt>
                <c:pt idx="8">
                  <c:v>4.0935672514619883</c:v>
                </c:pt>
                <c:pt idx="9">
                  <c:v>0.58479532163742687</c:v>
                </c:pt>
                <c:pt idx="10">
                  <c:v>2.3391812865497075</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4.6783625730994149</c:v>
                </c:pt>
                <c:pt idx="3">
                  <c:v>0</c:v>
                </c:pt>
                <c:pt idx="4">
                  <c:v>37.42690058479532</c:v>
                </c:pt>
                <c:pt idx="5">
                  <c:v>50.292397660818715</c:v>
                </c:pt>
                <c:pt idx="6">
                  <c:v>5.2631578947368425</c:v>
                </c:pt>
                <c:pt idx="7">
                  <c:v>0</c:v>
                </c:pt>
                <c:pt idx="8">
                  <c:v>0</c:v>
                </c:pt>
                <c:pt idx="9">
                  <c:v>0.58479532163742687</c:v>
                </c:pt>
                <c:pt idx="10">
                  <c:v>0.58479532163742687</c:v>
                </c:pt>
                <c:pt idx="11">
                  <c:v>1.1695906432748537</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1.1695906432748537</c:v>
                </c:pt>
                <c:pt idx="6">
                  <c:v>0</c:v>
                </c:pt>
                <c:pt idx="7">
                  <c:v>1.1695906432748537</c:v>
                </c:pt>
                <c:pt idx="8">
                  <c:v>4.6783625730994149</c:v>
                </c:pt>
                <c:pt idx="9">
                  <c:v>1.1695906432748537</c:v>
                </c:pt>
                <c:pt idx="10">
                  <c:v>2.9239766081871346</c:v>
                </c:pt>
                <c:pt idx="11">
                  <c:v>12.865497076023392</c:v>
                </c:pt>
                <c:pt idx="12">
                  <c:v>31.578947368421051</c:v>
                </c:pt>
                <c:pt idx="13">
                  <c:v>30.994152046783626</c:v>
                </c:pt>
                <c:pt idx="14">
                  <c:v>13.450292397660819</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4.6783625730994149</c:v>
                </c:pt>
                <c:pt idx="3">
                  <c:v>0</c:v>
                </c:pt>
                <c:pt idx="4">
                  <c:v>0</c:v>
                </c:pt>
                <c:pt idx="5">
                  <c:v>1.1695906432748537</c:v>
                </c:pt>
                <c:pt idx="6">
                  <c:v>2.9239766081871346</c:v>
                </c:pt>
                <c:pt idx="7">
                  <c:v>5.8479532163742691</c:v>
                </c:pt>
                <c:pt idx="8">
                  <c:v>38.596491228070178</c:v>
                </c:pt>
                <c:pt idx="9">
                  <c:v>26.900584795321638</c:v>
                </c:pt>
                <c:pt idx="10">
                  <c:v>13.450292397660819</c:v>
                </c:pt>
                <c:pt idx="11">
                  <c:v>6.4327485380116958</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5.8139534883720927</c:v>
                </c:pt>
                <c:pt idx="2">
                  <c:v>10.465116279069768</c:v>
                </c:pt>
                <c:pt idx="3">
                  <c:v>43.604651162790695</c:v>
                </c:pt>
                <c:pt idx="4">
                  <c:v>20.348837209302324</c:v>
                </c:pt>
                <c:pt idx="5">
                  <c:v>6.3953488372093021</c:v>
                </c:pt>
                <c:pt idx="6">
                  <c:v>3.4883720930232558</c:v>
                </c:pt>
                <c:pt idx="7">
                  <c:v>4.0697674418604652</c:v>
                </c:pt>
                <c:pt idx="8">
                  <c:v>1.1627906976744187</c:v>
                </c:pt>
                <c:pt idx="9">
                  <c:v>4.6511627906976747</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2.9069767441860463</c:v>
                </c:pt>
                <c:pt idx="2">
                  <c:v>0</c:v>
                </c:pt>
                <c:pt idx="3">
                  <c:v>4.0697674418604652</c:v>
                </c:pt>
                <c:pt idx="4">
                  <c:v>16.279069767441861</c:v>
                </c:pt>
                <c:pt idx="5">
                  <c:v>50</c:v>
                </c:pt>
                <c:pt idx="6">
                  <c:v>8.720930232558139</c:v>
                </c:pt>
                <c:pt idx="7">
                  <c:v>5.8139534883720927</c:v>
                </c:pt>
                <c:pt idx="8">
                  <c:v>4.6511627906976747</c:v>
                </c:pt>
                <c:pt idx="9">
                  <c:v>4.0697674418604652</c:v>
                </c:pt>
                <c:pt idx="10">
                  <c:v>3.4883720930232558</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0.58479532163742687</c:v>
                </c:pt>
                <c:pt idx="2">
                  <c:v>0.58479532163742687</c:v>
                </c:pt>
                <c:pt idx="3">
                  <c:v>2.3391812865497075</c:v>
                </c:pt>
                <c:pt idx="4">
                  <c:v>3.5087719298245612</c:v>
                </c:pt>
                <c:pt idx="5">
                  <c:v>15.789473684210526</c:v>
                </c:pt>
                <c:pt idx="6">
                  <c:v>45.029239766081872</c:v>
                </c:pt>
                <c:pt idx="7">
                  <c:v>14.619883040935672</c:v>
                </c:pt>
                <c:pt idx="8">
                  <c:v>7.0175438596491224</c:v>
                </c:pt>
                <c:pt idx="9">
                  <c:v>10.526315789473685</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0.58479532163742687</c:v>
                </c:pt>
                <c:pt idx="5">
                  <c:v>1.1695906432748537</c:v>
                </c:pt>
                <c:pt idx="6">
                  <c:v>1.7543859649122806</c:v>
                </c:pt>
                <c:pt idx="7">
                  <c:v>2.3391812865497075</c:v>
                </c:pt>
                <c:pt idx="8">
                  <c:v>0.58479532163742687</c:v>
                </c:pt>
                <c:pt idx="9">
                  <c:v>8.7719298245614041</c:v>
                </c:pt>
                <c:pt idx="10">
                  <c:v>84.795321637426895</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1.1695906432748537</c:v>
                </c:pt>
                <c:pt idx="2">
                  <c:v>0</c:v>
                </c:pt>
                <c:pt idx="3">
                  <c:v>1.7543859649122806</c:v>
                </c:pt>
                <c:pt idx="4">
                  <c:v>1.1695906432748537</c:v>
                </c:pt>
                <c:pt idx="5">
                  <c:v>1.7543859649122806</c:v>
                </c:pt>
                <c:pt idx="6">
                  <c:v>1.1695906432748537</c:v>
                </c:pt>
                <c:pt idx="7">
                  <c:v>7.0175438596491224</c:v>
                </c:pt>
                <c:pt idx="8">
                  <c:v>41.520467836257311</c:v>
                </c:pt>
                <c:pt idx="9">
                  <c:v>33.333333333333336</c:v>
                </c:pt>
                <c:pt idx="10">
                  <c:v>11.111111111111111</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2.3255813953488373</c:v>
                </c:pt>
                <c:pt idx="4">
                  <c:v>0</c:v>
                </c:pt>
                <c:pt idx="5">
                  <c:v>5.2325581395348841</c:v>
                </c:pt>
                <c:pt idx="6">
                  <c:v>42.441860465116278</c:v>
                </c:pt>
                <c:pt idx="7">
                  <c:v>36.627906976744185</c:v>
                </c:pt>
                <c:pt idx="8">
                  <c:v>10.465116279069768</c:v>
                </c:pt>
                <c:pt idx="9">
                  <c:v>2.3255813953488373</c:v>
                </c:pt>
                <c:pt idx="10">
                  <c:v>0.58139534883720934</c:v>
                </c:pt>
                <c:pt idx="11">
                  <c:v>0</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25</c:v>
                </c:pt>
                <c:pt idx="10">
                  <c:v>25</c:v>
                </c:pt>
                <c:pt idx="11">
                  <c:v>50</c:v>
                </c:pt>
                <c:pt idx="12">
                  <c:v>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75</c:v>
                </c:pt>
                <c:pt idx="4">
                  <c:v>0</c:v>
                </c:pt>
                <c:pt idx="5">
                  <c:v>0</c:v>
                </c:pt>
                <c:pt idx="6">
                  <c:v>0</c:v>
                </c:pt>
                <c:pt idx="7">
                  <c:v>0</c:v>
                </c:pt>
                <c:pt idx="8">
                  <c:v>0</c:v>
                </c:pt>
                <c:pt idx="9">
                  <c:v>0</c:v>
                </c:pt>
                <c:pt idx="10">
                  <c:v>0</c:v>
                </c:pt>
                <c:pt idx="11">
                  <c:v>0</c:v>
                </c:pt>
                <c:pt idx="12">
                  <c:v>25</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0</c:v>
                </c:pt>
                <c:pt idx="9">
                  <c:v>50</c:v>
                </c:pt>
                <c:pt idx="10">
                  <c:v>25</c:v>
                </c:pt>
                <c:pt idx="11">
                  <c:v>0</c:v>
                </c:pt>
                <c:pt idx="12">
                  <c:v>25</c:v>
                </c:pt>
                <c:pt idx="13">
                  <c:v>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25</c:v>
                </c:pt>
                <c:pt idx="8">
                  <c:v>0</c:v>
                </c:pt>
                <c:pt idx="9">
                  <c:v>0</c:v>
                </c:pt>
                <c:pt idx="10">
                  <c:v>50</c:v>
                </c:pt>
                <c:pt idx="11">
                  <c:v>25</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25</c:v>
                </c:pt>
                <c:pt idx="8">
                  <c:v>0</c:v>
                </c:pt>
                <c:pt idx="9">
                  <c:v>50</c:v>
                </c:pt>
                <c:pt idx="10">
                  <c:v>25</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25</c:v>
                </c:pt>
                <c:pt idx="7">
                  <c:v>0</c:v>
                </c:pt>
                <c:pt idx="8">
                  <c:v>75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25</c:v>
                </c:pt>
                <c:pt idx="10">
                  <c:v>50</c:v>
                </c:pt>
                <c:pt idx="11">
                  <c:v>25</c:v>
                </c:pt>
                <c:pt idx="12">
                  <c:v>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75</c:v>
                </c:pt>
                <c:pt idx="3">
                  <c:v>0</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75</c:v>
                </c:pt>
                <c:pt idx="3">
                  <c:v>0</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25</c:v>
                </c:pt>
                <c:pt idx="6">
                  <c:v>25</c:v>
                </c:pt>
                <c:pt idx="7">
                  <c:v>50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25</c:v>
                </c:pt>
                <c:pt idx="7">
                  <c:v>50</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25</c:v>
                </c:pt>
                <c:pt idx="5">
                  <c:v>50</c:v>
                </c:pt>
                <c:pt idx="6">
                  <c:v>0</c:v>
                </c:pt>
                <c:pt idx="7">
                  <c:v>0</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0</c:v>
                </c:pt>
                <c:pt idx="5">
                  <c:v>75</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25</c:v>
                </c:pt>
                <c:pt idx="14">
                  <c:v>75</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50</c:v>
                </c:pt>
                <c:pt idx="3">
                  <c:v>0</c:v>
                </c:pt>
                <c:pt idx="4">
                  <c:v>25</c:v>
                </c:pt>
                <c:pt idx="5">
                  <c:v>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25</c:v>
                </c:pt>
                <c:pt idx="3">
                  <c:v>50</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25</c:v>
                </c:pt>
                <c:pt idx="2">
                  <c:v>0</c:v>
                </c:pt>
                <c:pt idx="3">
                  <c:v>75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25</c:v>
                </c:pt>
                <c:pt idx="3">
                  <c:v>75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75</c:v>
                </c:pt>
                <c:pt idx="3">
                  <c:v>0</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0</c:v>
                </c:pt>
                <c:pt idx="2">
                  <c:v>0</c:v>
                </c:pt>
                <c:pt idx="3">
                  <c:v>75</c:v>
                </c:pt>
                <c:pt idx="4">
                  <c:v>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166</xdr:row>
      <xdr:rowOff>0</xdr:rowOff>
    </xdr:from>
    <xdr:to>
      <xdr:col>109</xdr:col>
      <xdr:colOff>63501</xdr:colOff>
      <xdr:row>188</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198</xdr:row>
      <xdr:rowOff>0</xdr:rowOff>
    </xdr:from>
    <xdr:to>
      <xdr:col>109</xdr:col>
      <xdr:colOff>63501</xdr:colOff>
      <xdr:row>220</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0</xdr:colOff>
      <xdr:row>11</xdr:row>
      <xdr:rowOff>7622</xdr:rowOff>
    </xdr:from>
    <xdr:to>
      <xdr:col>49</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152400</xdr:colOff>
      <xdr:row>45</xdr:row>
      <xdr:rowOff>134622</xdr:rowOff>
    </xdr:from>
    <xdr:to>
      <xdr:col>49</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105</xdr:col>
      <xdr:colOff>320674</xdr:colOff>
      <xdr:row>37</xdr:row>
      <xdr:rowOff>168274</xdr:rowOff>
    </xdr:from>
    <xdr:to>
      <xdr:col>121</xdr:col>
      <xdr:colOff>104140</xdr:colOff>
      <xdr:row>60</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67</xdr:row>
      <xdr:rowOff>168274</xdr:rowOff>
    </xdr:from>
    <xdr:to>
      <xdr:col>121</xdr:col>
      <xdr:colOff>104140</xdr:colOff>
      <xdr:row>90</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46</xdr:col>
      <xdr:colOff>114300</xdr:colOff>
      <xdr:row>8</xdr:row>
      <xdr:rowOff>17463</xdr:rowOff>
    </xdr:from>
    <xdr:to>
      <xdr:col>56</xdr:col>
      <xdr:colOff>443865</xdr:colOff>
      <xdr:row>31</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114300</xdr:colOff>
      <xdr:row>40</xdr:row>
      <xdr:rowOff>17463</xdr:rowOff>
    </xdr:from>
    <xdr:to>
      <xdr:col>56</xdr:col>
      <xdr:colOff>443865</xdr:colOff>
      <xdr:row>63</xdr:row>
      <xdr:rowOff>15875</xdr:rowOff>
    </xdr:to>
    <xdr:graphicFrame macro="">
      <xdr:nvGraphicFramePr>
        <xdr:cNvPr id="6" name="Diagramm 5">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8"/>
  <sheetViews>
    <sheetView tabSelected="1" topLeftCell="A454" zoomScaleNormal="100" workbookViewId="0">
      <selection activeCell="W467" sqref="W467"/>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19" x14ac:dyDescent="0.25">
      <c r="A1" t="s">
        <v>23</v>
      </c>
    </row>
    <row r="2" spans="1:19" x14ac:dyDescent="0.25">
      <c r="B2" s="49" t="s">
        <v>0</v>
      </c>
      <c r="C2" s="49">
        <v>1.5625E-2</v>
      </c>
      <c r="D2" s="49">
        <v>3.125E-2</v>
      </c>
      <c r="E2" s="49">
        <v>6.25E-2</v>
      </c>
      <c r="F2" s="49">
        <v>0.125</v>
      </c>
      <c r="G2" s="49">
        <v>0.25</v>
      </c>
      <c r="H2" s="49">
        <v>0.5</v>
      </c>
      <c r="I2" s="49">
        <v>1</v>
      </c>
      <c r="J2" s="49">
        <v>2</v>
      </c>
      <c r="K2" s="49">
        <v>4</v>
      </c>
      <c r="L2" s="49">
        <v>8</v>
      </c>
      <c r="M2" s="49">
        <v>16</v>
      </c>
      <c r="N2" s="49">
        <v>32</v>
      </c>
      <c r="O2" s="49">
        <v>64</v>
      </c>
      <c r="P2" s="49">
        <v>128</v>
      </c>
      <c r="Q2" s="49">
        <v>256</v>
      </c>
      <c r="R2" s="49">
        <v>512</v>
      </c>
      <c r="S2" s="49" t="s">
        <v>1</v>
      </c>
    </row>
    <row r="3" spans="1:19" x14ac:dyDescent="0.25">
      <c r="B3" s="49" t="s">
        <v>2</v>
      </c>
      <c r="C3" s="49">
        <v>0</v>
      </c>
      <c r="D3" s="49">
        <v>0</v>
      </c>
      <c r="E3" s="49">
        <v>0</v>
      </c>
      <c r="F3" s="49">
        <v>0</v>
      </c>
      <c r="G3" s="49">
        <v>0</v>
      </c>
      <c r="H3" s="49">
        <v>0</v>
      </c>
      <c r="I3" s="49">
        <v>0</v>
      </c>
      <c r="J3" s="49">
        <v>0</v>
      </c>
      <c r="K3" s="49">
        <v>0</v>
      </c>
      <c r="L3" s="49">
        <v>1</v>
      </c>
      <c r="M3" s="49">
        <v>1</v>
      </c>
      <c r="N3" s="49">
        <v>2</v>
      </c>
      <c r="O3" s="49">
        <v>0</v>
      </c>
      <c r="P3" s="49">
        <v>0</v>
      </c>
      <c r="Q3" s="49">
        <v>0</v>
      </c>
      <c r="R3" s="49">
        <v>0</v>
      </c>
      <c r="S3" s="49">
        <v>4</v>
      </c>
    </row>
    <row r="4" spans="1:19" x14ac:dyDescent="0.25">
      <c r="B4" s="49" t="s">
        <v>3</v>
      </c>
      <c r="C4" s="49">
        <v>0</v>
      </c>
      <c r="D4" s="49">
        <v>0</v>
      </c>
      <c r="E4" s="49">
        <v>0</v>
      </c>
      <c r="F4" s="49">
        <v>3</v>
      </c>
      <c r="G4" s="49">
        <v>0</v>
      </c>
      <c r="H4" s="49">
        <v>0</v>
      </c>
      <c r="I4" s="49">
        <v>0</v>
      </c>
      <c r="J4" s="49">
        <v>0</v>
      </c>
      <c r="K4" s="49">
        <v>0</v>
      </c>
      <c r="L4" s="49">
        <v>0</v>
      </c>
      <c r="M4" s="49">
        <v>0</v>
      </c>
      <c r="N4" s="49">
        <v>0</v>
      </c>
      <c r="O4" s="49">
        <v>1</v>
      </c>
      <c r="P4" s="49">
        <v>0</v>
      </c>
      <c r="Q4" s="49">
        <v>0</v>
      </c>
      <c r="R4" s="49">
        <v>0</v>
      </c>
      <c r="S4" s="49">
        <v>4</v>
      </c>
    </row>
    <row r="5" spans="1:19" x14ac:dyDescent="0.25">
      <c r="B5" s="49" t="s">
        <v>4</v>
      </c>
      <c r="C5" s="49">
        <v>0</v>
      </c>
      <c r="D5" s="49">
        <v>0</v>
      </c>
      <c r="E5" s="49">
        <v>0</v>
      </c>
      <c r="F5" s="49">
        <v>0</v>
      </c>
      <c r="G5" s="49">
        <v>0</v>
      </c>
      <c r="H5" s="49">
        <v>0</v>
      </c>
      <c r="I5" s="49">
        <v>0</v>
      </c>
      <c r="J5" s="49">
        <v>0</v>
      </c>
      <c r="K5" s="49">
        <v>0</v>
      </c>
      <c r="L5" s="49">
        <v>2</v>
      </c>
      <c r="M5" s="49">
        <v>1</v>
      </c>
      <c r="N5" s="49">
        <v>0</v>
      </c>
      <c r="O5" s="49">
        <v>1</v>
      </c>
      <c r="P5" s="49">
        <v>0</v>
      </c>
      <c r="Q5" s="49">
        <v>0</v>
      </c>
      <c r="R5" s="49">
        <v>0</v>
      </c>
      <c r="S5" s="49">
        <v>4</v>
      </c>
    </row>
    <row r="6" spans="1:19" x14ac:dyDescent="0.25">
      <c r="B6" s="49" t="s">
        <v>5</v>
      </c>
      <c r="C6" s="49">
        <v>0</v>
      </c>
      <c r="D6" s="49">
        <v>0</v>
      </c>
      <c r="E6" s="49">
        <v>0</v>
      </c>
      <c r="F6" s="49">
        <v>0</v>
      </c>
      <c r="G6" s="49">
        <v>4</v>
      </c>
      <c r="H6" s="49">
        <v>0</v>
      </c>
      <c r="I6" s="49">
        <v>0</v>
      </c>
      <c r="J6" s="49">
        <v>0</v>
      </c>
      <c r="K6" s="49">
        <v>0</v>
      </c>
      <c r="L6" s="49">
        <v>0</v>
      </c>
      <c r="M6" s="49">
        <v>0</v>
      </c>
      <c r="N6" s="49">
        <v>0</v>
      </c>
      <c r="O6" s="49">
        <v>0</v>
      </c>
      <c r="P6" s="49">
        <v>0</v>
      </c>
      <c r="Q6" s="49">
        <v>0</v>
      </c>
      <c r="R6" s="49">
        <v>0</v>
      </c>
      <c r="S6" s="49">
        <v>4</v>
      </c>
    </row>
    <row r="7" spans="1:19" x14ac:dyDescent="0.25">
      <c r="B7" s="49" t="s">
        <v>6</v>
      </c>
      <c r="C7" s="49">
        <v>0</v>
      </c>
      <c r="D7" s="49">
        <v>0</v>
      </c>
      <c r="E7" s="49">
        <v>0</v>
      </c>
      <c r="F7" s="49">
        <v>0</v>
      </c>
      <c r="G7" s="49">
        <v>0</v>
      </c>
      <c r="H7" s="49">
        <v>0</v>
      </c>
      <c r="I7" s="49">
        <v>0</v>
      </c>
      <c r="J7" s="49">
        <v>1</v>
      </c>
      <c r="K7" s="49">
        <v>0</v>
      </c>
      <c r="L7" s="49">
        <v>0</v>
      </c>
      <c r="M7" s="49">
        <v>2</v>
      </c>
      <c r="N7" s="49">
        <v>1</v>
      </c>
      <c r="O7" s="49">
        <v>0</v>
      </c>
      <c r="P7" s="49">
        <v>0</v>
      </c>
      <c r="Q7" s="49">
        <v>0</v>
      </c>
      <c r="R7" s="49">
        <v>0</v>
      </c>
      <c r="S7" s="49">
        <v>4</v>
      </c>
    </row>
    <row r="8" spans="1:19" x14ac:dyDescent="0.25">
      <c r="B8" s="49" t="s">
        <v>7</v>
      </c>
      <c r="C8" s="49">
        <v>0</v>
      </c>
      <c r="D8" s="49">
        <v>0</v>
      </c>
      <c r="E8" s="49">
        <v>0</v>
      </c>
      <c r="F8" s="49">
        <v>0</v>
      </c>
      <c r="G8" s="49">
        <v>0</v>
      </c>
      <c r="H8" s="49">
        <v>0</v>
      </c>
      <c r="I8" s="49">
        <v>0</v>
      </c>
      <c r="J8" s="49">
        <v>1</v>
      </c>
      <c r="K8" s="49">
        <v>0</v>
      </c>
      <c r="L8" s="49">
        <v>2</v>
      </c>
      <c r="M8" s="49">
        <v>1</v>
      </c>
      <c r="N8" s="49">
        <v>0</v>
      </c>
      <c r="O8" s="49">
        <v>0</v>
      </c>
      <c r="P8" s="49">
        <v>0</v>
      </c>
      <c r="Q8" s="49">
        <v>0</v>
      </c>
      <c r="R8" s="49">
        <v>0</v>
      </c>
      <c r="S8" s="49">
        <v>4</v>
      </c>
    </row>
    <row r="9" spans="1:19" x14ac:dyDescent="0.25">
      <c r="B9" s="49" t="s">
        <v>8</v>
      </c>
      <c r="C9" s="49">
        <v>0</v>
      </c>
      <c r="D9" s="49">
        <v>0</v>
      </c>
      <c r="E9" s="49">
        <v>0</v>
      </c>
      <c r="F9" s="49">
        <v>0</v>
      </c>
      <c r="G9" s="49">
        <v>0</v>
      </c>
      <c r="H9" s="49">
        <v>0</v>
      </c>
      <c r="I9" s="49">
        <v>1</v>
      </c>
      <c r="J9" s="49">
        <v>0</v>
      </c>
      <c r="K9" s="49">
        <v>3</v>
      </c>
      <c r="L9" s="49">
        <v>0</v>
      </c>
      <c r="M9" s="49">
        <v>0</v>
      </c>
      <c r="N9" s="49">
        <v>0</v>
      </c>
      <c r="O9" s="49">
        <v>0</v>
      </c>
      <c r="P9" s="49">
        <v>0</v>
      </c>
      <c r="Q9" s="49">
        <v>0</v>
      </c>
      <c r="R9" s="49">
        <v>0</v>
      </c>
      <c r="S9" s="49">
        <v>4</v>
      </c>
    </row>
    <row r="10" spans="1:19" x14ac:dyDescent="0.25">
      <c r="B10" s="49" t="s">
        <v>9</v>
      </c>
      <c r="C10" s="49">
        <v>0</v>
      </c>
      <c r="D10" s="49">
        <v>0</v>
      </c>
      <c r="E10" s="49">
        <v>0</v>
      </c>
      <c r="F10" s="49">
        <v>0</v>
      </c>
      <c r="G10" s="49">
        <v>0</v>
      </c>
      <c r="H10" s="49">
        <v>0</v>
      </c>
      <c r="I10" s="49">
        <v>0</v>
      </c>
      <c r="J10" s="49">
        <v>0</v>
      </c>
      <c r="K10" s="49">
        <v>0</v>
      </c>
      <c r="L10" s="49">
        <v>1</v>
      </c>
      <c r="M10" s="49">
        <v>2</v>
      </c>
      <c r="N10" s="49">
        <v>1</v>
      </c>
      <c r="O10" s="49">
        <v>0</v>
      </c>
      <c r="P10" s="49">
        <v>0</v>
      </c>
      <c r="Q10" s="49">
        <v>0</v>
      </c>
      <c r="R10" s="49">
        <v>0</v>
      </c>
      <c r="S10" s="49">
        <v>4</v>
      </c>
    </row>
    <row r="11" spans="1:19" x14ac:dyDescent="0.25">
      <c r="B11" s="49" t="s">
        <v>10</v>
      </c>
      <c r="C11" s="49">
        <v>0</v>
      </c>
      <c r="D11" s="49">
        <v>0</v>
      </c>
      <c r="E11" s="49">
        <v>3</v>
      </c>
      <c r="F11" s="49">
        <v>0</v>
      </c>
      <c r="G11" s="49">
        <v>1</v>
      </c>
      <c r="H11" s="49">
        <v>0</v>
      </c>
      <c r="I11" s="49">
        <v>0</v>
      </c>
      <c r="J11" s="49">
        <v>0</v>
      </c>
      <c r="K11" s="49">
        <v>0</v>
      </c>
      <c r="L11" s="49">
        <v>0</v>
      </c>
      <c r="M11" s="49">
        <v>0</v>
      </c>
      <c r="N11" s="49">
        <v>0</v>
      </c>
      <c r="O11" s="49">
        <v>0</v>
      </c>
      <c r="P11" s="49">
        <v>0</v>
      </c>
      <c r="Q11" s="49">
        <v>0</v>
      </c>
      <c r="R11" s="49">
        <v>0</v>
      </c>
      <c r="S11" s="49">
        <v>4</v>
      </c>
    </row>
    <row r="12" spans="1:19" x14ac:dyDescent="0.25">
      <c r="B12" s="49" t="s">
        <v>11</v>
      </c>
      <c r="C12" s="49">
        <v>0</v>
      </c>
      <c r="D12" s="49">
        <v>0</v>
      </c>
      <c r="E12" s="49">
        <v>3</v>
      </c>
      <c r="F12" s="49">
        <v>0</v>
      </c>
      <c r="G12" s="49">
        <v>1</v>
      </c>
      <c r="H12" s="49">
        <v>0</v>
      </c>
      <c r="I12" s="49">
        <v>0</v>
      </c>
      <c r="J12" s="49">
        <v>0</v>
      </c>
      <c r="K12" s="49">
        <v>0</v>
      </c>
      <c r="L12" s="49">
        <v>0</v>
      </c>
      <c r="M12" s="49">
        <v>0</v>
      </c>
      <c r="N12" s="49">
        <v>0</v>
      </c>
      <c r="O12" s="49">
        <v>0</v>
      </c>
      <c r="P12" s="49">
        <v>0</v>
      </c>
      <c r="Q12" s="49">
        <v>0</v>
      </c>
      <c r="R12" s="49">
        <v>0</v>
      </c>
      <c r="S12" s="49">
        <v>4</v>
      </c>
    </row>
    <row r="13" spans="1:19" x14ac:dyDescent="0.25">
      <c r="B13" s="49" t="s">
        <v>12</v>
      </c>
      <c r="C13" s="49">
        <v>0</v>
      </c>
      <c r="D13" s="49">
        <v>0</v>
      </c>
      <c r="E13" s="49">
        <v>0</v>
      </c>
      <c r="F13" s="49">
        <v>0</v>
      </c>
      <c r="G13" s="49">
        <v>0</v>
      </c>
      <c r="H13" s="49">
        <v>1</v>
      </c>
      <c r="I13" s="49">
        <v>1</v>
      </c>
      <c r="J13" s="49">
        <v>2</v>
      </c>
      <c r="K13" s="49">
        <v>0</v>
      </c>
      <c r="L13" s="49">
        <v>0</v>
      </c>
      <c r="M13" s="49">
        <v>0</v>
      </c>
      <c r="N13" s="49">
        <v>0</v>
      </c>
      <c r="O13" s="49">
        <v>0</v>
      </c>
      <c r="P13" s="49">
        <v>0</v>
      </c>
      <c r="Q13" s="49">
        <v>0</v>
      </c>
      <c r="R13" s="49">
        <v>0</v>
      </c>
      <c r="S13" s="49">
        <v>4</v>
      </c>
    </row>
    <row r="14" spans="1:19" x14ac:dyDescent="0.25">
      <c r="B14" s="49" t="s">
        <v>13</v>
      </c>
      <c r="C14" s="49">
        <v>0</v>
      </c>
      <c r="D14" s="49">
        <v>0</v>
      </c>
      <c r="E14" s="49">
        <v>0</v>
      </c>
      <c r="F14" s="49">
        <v>0</v>
      </c>
      <c r="G14" s="49">
        <v>0</v>
      </c>
      <c r="H14" s="49">
        <v>0</v>
      </c>
      <c r="I14" s="49">
        <v>1</v>
      </c>
      <c r="J14" s="49">
        <v>2</v>
      </c>
      <c r="K14" s="49">
        <v>1</v>
      </c>
      <c r="L14" s="49">
        <v>0</v>
      </c>
      <c r="M14" s="49">
        <v>0</v>
      </c>
      <c r="N14" s="49">
        <v>0</v>
      </c>
      <c r="O14" s="49">
        <v>0</v>
      </c>
      <c r="P14" s="49">
        <v>0</v>
      </c>
      <c r="Q14" s="49">
        <v>0</v>
      </c>
      <c r="R14" s="49">
        <v>0</v>
      </c>
      <c r="S14" s="49">
        <v>4</v>
      </c>
    </row>
    <row r="15" spans="1:19" x14ac:dyDescent="0.25">
      <c r="B15" s="49" t="s">
        <v>14</v>
      </c>
      <c r="C15" s="49">
        <v>0</v>
      </c>
      <c r="D15" s="49">
        <v>0</v>
      </c>
      <c r="E15" s="49">
        <v>0</v>
      </c>
      <c r="F15" s="49">
        <v>0</v>
      </c>
      <c r="G15" s="49">
        <v>1</v>
      </c>
      <c r="H15" s="49">
        <v>2</v>
      </c>
      <c r="I15" s="49">
        <v>0</v>
      </c>
      <c r="J15" s="49">
        <v>0</v>
      </c>
      <c r="K15" s="49">
        <v>1</v>
      </c>
      <c r="L15" s="49">
        <v>0</v>
      </c>
      <c r="M15" s="49">
        <v>0</v>
      </c>
      <c r="N15" s="49">
        <v>0</v>
      </c>
      <c r="O15" s="49">
        <v>0</v>
      </c>
      <c r="P15" s="49">
        <v>0</v>
      </c>
      <c r="Q15" s="49">
        <v>0</v>
      </c>
      <c r="R15" s="49">
        <v>0</v>
      </c>
      <c r="S15" s="49">
        <v>4</v>
      </c>
    </row>
    <row r="16" spans="1:19" x14ac:dyDescent="0.25">
      <c r="B16" s="49" t="s">
        <v>15</v>
      </c>
      <c r="C16" s="49">
        <v>0</v>
      </c>
      <c r="D16" s="49">
        <v>0</v>
      </c>
      <c r="E16" s="49">
        <v>0</v>
      </c>
      <c r="F16" s="49">
        <v>0</v>
      </c>
      <c r="G16" s="49">
        <v>0</v>
      </c>
      <c r="H16" s="49">
        <v>3</v>
      </c>
      <c r="I16" s="49">
        <v>1</v>
      </c>
      <c r="J16" s="49">
        <v>0</v>
      </c>
      <c r="K16" s="49">
        <v>0</v>
      </c>
      <c r="L16" s="49">
        <v>0</v>
      </c>
      <c r="M16" s="49">
        <v>0</v>
      </c>
      <c r="N16" s="49">
        <v>0</v>
      </c>
      <c r="O16" s="49">
        <v>0</v>
      </c>
      <c r="P16" s="49">
        <v>0</v>
      </c>
      <c r="Q16" s="49">
        <v>0</v>
      </c>
      <c r="R16" s="49">
        <v>0</v>
      </c>
      <c r="S16" s="49">
        <v>4</v>
      </c>
    </row>
    <row r="17" spans="1:54" x14ac:dyDescent="0.25">
      <c r="B17" s="49" t="s">
        <v>16</v>
      </c>
      <c r="C17" s="49">
        <v>0</v>
      </c>
      <c r="D17" s="49">
        <v>0</v>
      </c>
      <c r="E17" s="49">
        <v>0</v>
      </c>
      <c r="F17" s="49">
        <v>0</v>
      </c>
      <c r="G17" s="49">
        <v>0</v>
      </c>
      <c r="H17" s="49">
        <v>0</v>
      </c>
      <c r="I17" s="49">
        <v>0</v>
      </c>
      <c r="J17" s="49">
        <v>0</v>
      </c>
      <c r="K17" s="49">
        <v>0</v>
      </c>
      <c r="L17" s="49">
        <v>0</v>
      </c>
      <c r="M17" s="49">
        <v>0</v>
      </c>
      <c r="N17" s="49">
        <v>0</v>
      </c>
      <c r="O17" s="49">
        <v>0</v>
      </c>
      <c r="P17" s="49">
        <v>1</v>
      </c>
      <c r="Q17" s="49">
        <v>3</v>
      </c>
      <c r="R17" s="49">
        <v>0</v>
      </c>
      <c r="S17" s="49">
        <v>4</v>
      </c>
    </row>
    <row r="18" spans="1:54" x14ac:dyDescent="0.25">
      <c r="B18" s="49" t="s">
        <v>17</v>
      </c>
      <c r="C18" s="49">
        <v>0</v>
      </c>
      <c r="D18" s="49">
        <v>0</v>
      </c>
      <c r="E18" s="49">
        <v>2</v>
      </c>
      <c r="F18" s="49">
        <v>0</v>
      </c>
      <c r="G18" s="49">
        <v>1</v>
      </c>
      <c r="H18" s="49">
        <v>1</v>
      </c>
      <c r="I18" s="49">
        <v>0</v>
      </c>
      <c r="J18" s="49">
        <v>0</v>
      </c>
      <c r="K18" s="49">
        <v>0</v>
      </c>
      <c r="L18" s="49">
        <v>0</v>
      </c>
      <c r="M18" s="49">
        <v>0</v>
      </c>
      <c r="N18" s="49">
        <v>0</v>
      </c>
      <c r="O18" s="49">
        <v>0</v>
      </c>
      <c r="P18" s="49">
        <v>0</v>
      </c>
      <c r="Q18" s="49">
        <v>0</v>
      </c>
      <c r="R18" s="49">
        <v>0</v>
      </c>
      <c r="S18" s="49">
        <v>4</v>
      </c>
    </row>
    <row r="19" spans="1:54" x14ac:dyDescent="0.25">
      <c r="B19" s="49" t="s">
        <v>18</v>
      </c>
      <c r="C19" s="49">
        <v>0</v>
      </c>
      <c r="D19" s="49">
        <v>0</v>
      </c>
      <c r="E19" s="49">
        <v>1</v>
      </c>
      <c r="F19" s="49">
        <v>2</v>
      </c>
      <c r="G19" s="49">
        <v>1</v>
      </c>
      <c r="H19" s="49">
        <v>0</v>
      </c>
      <c r="I19" s="49">
        <v>0</v>
      </c>
      <c r="J19" s="49">
        <v>0</v>
      </c>
      <c r="K19" s="49">
        <v>0</v>
      </c>
      <c r="L19" s="49">
        <v>0</v>
      </c>
      <c r="M19" s="49">
        <v>0</v>
      </c>
      <c r="N19" s="49">
        <v>0</v>
      </c>
      <c r="O19" s="49">
        <v>0</v>
      </c>
      <c r="P19" s="49">
        <v>0</v>
      </c>
      <c r="Q19" s="49">
        <v>0</v>
      </c>
      <c r="R19" s="49">
        <v>0</v>
      </c>
      <c r="S19" s="49">
        <v>4</v>
      </c>
    </row>
    <row r="20" spans="1:54" x14ac:dyDescent="0.25">
      <c r="B20" s="49" t="s">
        <v>19</v>
      </c>
      <c r="C20" s="49">
        <v>0</v>
      </c>
      <c r="D20" s="49">
        <v>1</v>
      </c>
      <c r="E20" s="49">
        <v>0</v>
      </c>
      <c r="F20" s="49">
        <v>3</v>
      </c>
      <c r="G20" s="49">
        <v>0</v>
      </c>
      <c r="H20" s="49">
        <v>0</v>
      </c>
      <c r="I20" s="49">
        <v>0</v>
      </c>
      <c r="J20" s="49">
        <v>0</v>
      </c>
      <c r="K20" s="49">
        <v>0</v>
      </c>
      <c r="L20" s="49">
        <v>0</v>
      </c>
      <c r="M20" s="49">
        <v>0</v>
      </c>
      <c r="N20" s="49">
        <v>0</v>
      </c>
      <c r="O20" s="49">
        <v>0</v>
      </c>
      <c r="P20" s="49">
        <v>0</v>
      </c>
      <c r="Q20" s="49">
        <v>0</v>
      </c>
      <c r="R20" s="49">
        <v>0</v>
      </c>
      <c r="S20" s="49">
        <v>4</v>
      </c>
    </row>
    <row r="21" spans="1:54" x14ac:dyDescent="0.25">
      <c r="B21" s="49" t="s">
        <v>20</v>
      </c>
      <c r="C21" s="49">
        <v>0</v>
      </c>
      <c r="D21" s="49">
        <v>0</v>
      </c>
      <c r="E21" s="49">
        <v>1</v>
      </c>
      <c r="F21" s="49">
        <v>3</v>
      </c>
      <c r="G21" s="49">
        <v>0</v>
      </c>
      <c r="H21" s="49">
        <v>0</v>
      </c>
      <c r="I21" s="49">
        <v>0</v>
      </c>
      <c r="J21" s="49">
        <v>0</v>
      </c>
      <c r="K21" s="49">
        <v>0</v>
      </c>
      <c r="L21" s="49">
        <v>0</v>
      </c>
      <c r="M21" s="49">
        <v>0</v>
      </c>
      <c r="N21" s="49">
        <v>0</v>
      </c>
      <c r="O21" s="49">
        <v>0</v>
      </c>
      <c r="P21" s="49">
        <v>0</v>
      </c>
      <c r="Q21" s="49">
        <v>0</v>
      </c>
      <c r="R21" s="49">
        <v>0</v>
      </c>
      <c r="S21" s="49">
        <v>4</v>
      </c>
    </row>
    <row r="22" spans="1:54" x14ac:dyDescent="0.25">
      <c r="B22" s="49" t="s">
        <v>21</v>
      </c>
      <c r="C22" s="49">
        <v>0</v>
      </c>
      <c r="D22" s="49">
        <v>0</v>
      </c>
      <c r="E22" s="49">
        <v>3</v>
      </c>
      <c r="F22" s="49">
        <v>0</v>
      </c>
      <c r="G22" s="49">
        <v>1</v>
      </c>
      <c r="H22" s="49">
        <v>0</v>
      </c>
      <c r="I22" s="49">
        <v>0</v>
      </c>
      <c r="J22" s="49">
        <v>0</v>
      </c>
      <c r="K22" s="49">
        <v>0</v>
      </c>
      <c r="L22" s="49">
        <v>0</v>
      </c>
      <c r="M22" s="49">
        <v>0</v>
      </c>
      <c r="N22" s="49">
        <v>0</v>
      </c>
      <c r="O22" s="49">
        <v>0</v>
      </c>
      <c r="P22" s="49">
        <v>0</v>
      </c>
      <c r="Q22" s="49">
        <v>0</v>
      </c>
      <c r="R22" s="49">
        <v>0</v>
      </c>
      <c r="S22" s="49">
        <v>4</v>
      </c>
    </row>
    <row r="23" spans="1:54" x14ac:dyDescent="0.25">
      <c r="B23" s="49" t="s">
        <v>22</v>
      </c>
      <c r="C23" s="49">
        <v>0</v>
      </c>
      <c r="D23" s="49">
        <v>0</v>
      </c>
      <c r="E23" s="49">
        <v>0</v>
      </c>
      <c r="F23" s="49">
        <v>3</v>
      </c>
      <c r="G23" s="49">
        <v>1</v>
      </c>
      <c r="H23" s="49">
        <v>0</v>
      </c>
      <c r="I23" s="49">
        <v>0</v>
      </c>
      <c r="J23" s="49">
        <v>0</v>
      </c>
      <c r="K23" s="49">
        <v>0</v>
      </c>
      <c r="L23" s="49">
        <v>0</v>
      </c>
      <c r="M23" s="49">
        <v>0</v>
      </c>
      <c r="N23" s="49">
        <v>0</v>
      </c>
      <c r="O23" s="49">
        <v>0</v>
      </c>
      <c r="P23" s="49">
        <v>0</v>
      </c>
      <c r="Q23" s="49">
        <v>0</v>
      </c>
      <c r="R23" s="49">
        <v>0</v>
      </c>
      <c r="S23" s="49">
        <v>4</v>
      </c>
    </row>
    <row r="24" spans="1:54" x14ac:dyDescent="0.25">
      <c r="B24" s="49" t="s">
        <v>84</v>
      </c>
      <c r="C24" s="49">
        <v>0</v>
      </c>
      <c r="D24" s="49">
        <v>0</v>
      </c>
      <c r="E24" s="49">
        <v>0</v>
      </c>
      <c r="F24" s="49">
        <v>0</v>
      </c>
      <c r="G24" s="49">
        <v>0</v>
      </c>
      <c r="H24" s="49">
        <v>1</v>
      </c>
      <c r="I24" s="49">
        <v>0</v>
      </c>
      <c r="J24" s="49">
        <v>3</v>
      </c>
      <c r="K24" s="49">
        <v>0</v>
      </c>
      <c r="L24" s="49">
        <v>0</v>
      </c>
      <c r="M24" s="49">
        <v>0</v>
      </c>
      <c r="N24" s="49">
        <v>0</v>
      </c>
      <c r="O24" s="49">
        <v>0</v>
      </c>
      <c r="P24" s="49">
        <v>0</v>
      </c>
      <c r="Q24" s="49">
        <v>0</v>
      </c>
      <c r="R24" s="49">
        <v>0</v>
      </c>
      <c r="S24" s="49">
        <v>4</v>
      </c>
    </row>
    <row r="25" spans="1:54" x14ac:dyDescent="0.25">
      <c r="B25" s="49" t="s">
        <v>104</v>
      </c>
      <c r="C25" s="49">
        <v>0</v>
      </c>
      <c r="D25" s="49">
        <v>0</v>
      </c>
      <c r="E25" s="49">
        <v>0</v>
      </c>
      <c r="F25" s="49">
        <v>0</v>
      </c>
      <c r="G25" s="49">
        <v>0</v>
      </c>
      <c r="H25" s="49">
        <v>0</v>
      </c>
      <c r="I25" s="49">
        <v>0</v>
      </c>
      <c r="J25" s="49">
        <v>0</v>
      </c>
      <c r="K25" s="49">
        <v>0</v>
      </c>
      <c r="L25" s="49">
        <v>0</v>
      </c>
      <c r="M25" s="49">
        <v>4</v>
      </c>
      <c r="N25" s="49">
        <v>0</v>
      </c>
      <c r="O25" s="49">
        <v>0</v>
      </c>
      <c r="P25" s="49">
        <v>0</v>
      </c>
      <c r="Q25" s="49">
        <v>0</v>
      </c>
      <c r="R25" s="49">
        <v>0</v>
      </c>
      <c r="S25" s="49">
        <v>4</v>
      </c>
    </row>
    <row r="26" spans="1:54" x14ac:dyDescent="0.25">
      <c r="B26" s="49" t="s">
        <v>89</v>
      </c>
      <c r="C26" s="49">
        <v>0</v>
      </c>
      <c r="D26" s="49">
        <v>0</v>
      </c>
      <c r="E26" s="49">
        <v>0</v>
      </c>
      <c r="F26" s="49">
        <v>0</v>
      </c>
      <c r="G26" s="49">
        <v>0</v>
      </c>
      <c r="H26" s="49">
        <v>0</v>
      </c>
      <c r="I26" s="49">
        <v>1</v>
      </c>
      <c r="J26" s="49">
        <v>1</v>
      </c>
      <c r="K26" s="49">
        <v>2</v>
      </c>
      <c r="L26" s="49">
        <v>0</v>
      </c>
      <c r="M26" s="49">
        <v>0</v>
      </c>
      <c r="N26" s="49">
        <v>0</v>
      </c>
      <c r="O26" s="49">
        <v>0</v>
      </c>
      <c r="P26" s="49">
        <v>0</v>
      </c>
      <c r="Q26" s="49">
        <v>0</v>
      </c>
      <c r="R26" s="49">
        <v>0</v>
      </c>
      <c r="S26" s="49">
        <v>4</v>
      </c>
    </row>
    <row r="27" spans="1:54" s="49"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t="s">
        <v>91</v>
      </c>
    </row>
    <row r="29" spans="1:54" x14ac:dyDescent="0.25">
      <c r="B29" s="49" t="s">
        <v>0</v>
      </c>
      <c r="C29" s="49">
        <v>1.5625E-2</v>
      </c>
      <c r="D29" s="49">
        <v>3.125E-2</v>
      </c>
      <c r="E29" s="49">
        <v>6.25E-2</v>
      </c>
      <c r="F29" s="49">
        <v>0.125</v>
      </c>
      <c r="G29" s="49">
        <v>0.25</v>
      </c>
      <c r="H29" s="49">
        <v>0.5</v>
      </c>
      <c r="I29" s="49">
        <v>1</v>
      </c>
      <c r="J29" s="49">
        <v>2</v>
      </c>
      <c r="K29" s="49">
        <v>4</v>
      </c>
      <c r="L29" s="49">
        <v>8</v>
      </c>
      <c r="M29" s="49">
        <v>16</v>
      </c>
      <c r="N29" s="49">
        <v>32</v>
      </c>
      <c r="O29" s="49">
        <v>64</v>
      </c>
      <c r="P29" s="49">
        <v>128</v>
      </c>
      <c r="Q29" s="49">
        <v>256</v>
      </c>
      <c r="R29" s="49">
        <v>512</v>
      </c>
      <c r="S29" s="49" t="s">
        <v>1</v>
      </c>
    </row>
    <row r="30" spans="1:54" x14ac:dyDescent="0.25">
      <c r="B30" s="49" t="s">
        <v>27</v>
      </c>
      <c r="C30" s="49">
        <v>0</v>
      </c>
      <c r="D30" s="49">
        <v>0</v>
      </c>
      <c r="E30" s="49">
        <v>0</v>
      </c>
      <c r="F30" s="49">
        <v>3</v>
      </c>
      <c r="G30" s="49">
        <v>4</v>
      </c>
      <c r="H30" s="49">
        <v>2</v>
      </c>
      <c r="I30" s="49">
        <v>0</v>
      </c>
      <c r="J30" s="49">
        <v>0</v>
      </c>
      <c r="K30" s="49">
        <v>0</v>
      </c>
      <c r="L30" s="49">
        <v>0</v>
      </c>
      <c r="M30" s="49">
        <v>0</v>
      </c>
      <c r="N30" s="49">
        <v>0</v>
      </c>
      <c r="O30" s="49">
        <v>0</v>
      </c>
      <c r="P30" s="49">
        <v>0</v>
      </c>
      <c r="Q30" s="49">
        <v>0</v>
      </c>
      <c r="R30" s="49">
        <v>0</v>
      </c>
      <c r="S30" s="49">
        <v>9</v>
      </c>
    </row>
    <row r="31" spans="1:54" x14ac:dyDescent="0.25">
      <c r="B31" s="49" t="s">
        <v>37</v>
      </c>
      <c r="C31" s="49">
        <v>0</v>
      </c>
      <c r="D31" s="49">
        <v>0</v>
      </c>
      <c r="E31" s="49">
        <v>0</v>
      </c>
      <c r="F31" s="49">
        <v>0</v>
      </c>
      <c r="G31" s="49">
        <v>2</v>
      </c>
      <c r="H31" s="49">
        <v>5</v>
      </c>
      <c r="I31" s="49">
        <v>1</v>
      </c>
      <c r="J31" s="49">
        <v>0</v>
      </c>
      <c r="K31" s="49">
        <v>0</v>
      </c>
      <c r="L31" s="49">
        <v>0</v>
      </c>
      <c r="M31" s="49">
        <v>0</v>
      </c>
      <c r="N31" s="49">
        <v>0</v>
      </c>
      <c r="O31" s="49">
        <v>0</v>
      </c>
      <c r="P31" s="49">
        <v>0</v>
      </c>
      <c r="Q31" s="49">
        <v>0</v>
      </c>
      <c r="R31" s="49">
        <v>0</v>
      </c>
      <c r="S31" s="49">
        <v>8</v>
      </c>
    </row>
    <row r="32" spans="1:54" x14ac:dyDescent="0.25">
      <c r="B32" s="49" t="s">
        <v>28</v>
      </c>
      <c r="C32" s="49">
        <v>0</v>
      </c>
      <c r="D32" s="49">
        <v>2</v>
      </c>
      <c r="E32" s="49">
        <v>5</v>
      </c>
      <c r="F32" s="49">
        <v>0</v>
      </c>
      <c r="G32" s="49">
        <v>1</v>
      </c>
      <c r="H32" s="49">
        <v>0</v>
      </c>
      <c r="I32" s="49">
        <v>0</v>
      </c>
      <c r="J32" s="49">
        <v>1</v>
      </c>
      <c r="K32" s="49">
        <v>0</v>
      </c>
      <c r="L32" s="49">
        <v>0</v>
      </c>
      <c r="M32" s="49">
        <v>0</v>
      </c>
      <c r="N32" s="49">
        <v>0</v>
      </c>
      <c r="O32" s="49">
        <v>0</v>
      </c>
      <c r="P32" s="49">
        <v>0</v>
      </c>
      <c r="Q32" s="49">
        <v>0</v>
      </c>
      <c r="R32" s="49">
        <v>0</v>
      </c>
      <c r="S32" s="49">
        <v>9</v>
      </c>
    </row>
    <row r="33" spans="1:54" x14ac:dyDescent="0.25">
      <c r="B33" s="49" t="s">
        <v>103</v>
      </c>
      <c r="C33" s="49">
        <v>7</v>
      </c>
      <c r="D33" s="49">
        <v>1</v>
      </c>
      <c r="E33" s="49">
        <v>0</v>
      </c>
      <c r="F33" s="49">
        <v>0</v>
      </c>
      <c r="G33" s="49">
        <v>0</v>
      </c>
      <c r="H33" s="49">
        <v>0</v>
      </c>
      <c r="I33" s="49">
        <v>0</v>
      </c>
      <c r="J33" s="49">
        <v>0</v>
      </c>
      <c r="K33" s="49">
        <v>0</v>
      </c>
      <c r="L33" s="49">
        <v>0</v>
      </c>
      <c r="M33" s="49">
        <v>0</v>
      </c>
      <c r="N33" s="49">
        <v>0</v>
      </c>
      <c r="O33" s="49">
        <v>0</v>
      </c>
      <c r="P33" s="49">
        <v>0</v>
      </c>
      <c r="Q33" s="49">
        <v>0</v>
      </c>
      <c r="R33" s="49">
        <v>0</v>
      </c>
      <c r="S33" s="49">
        <v>8</v>
      </c>
    </row>
    <row r="35" spans="1:54" s="1" customFormat="1" x14ac:dyDescent="0.25">
      <c r="A35" t="s">
        <v>107</v>
      </c>
      <c r="B35"/>
      <c r="C35"/>
      <c r="D35"/>
      <c r="E35"/>
      <c r="F35"/>
      <c r="G35"/>
      <c r="H35"/>
      <c r="I35"/>
      <c r="J35"/>
      <c r="K35"/>
      <c r="L35"/>
      <c r="M35"/>
      <c r="N35"/>
      <c r="O35"/>
      <c r="P35"/>
      <c r="Q35"/>
      <c r="R35"/>
      <c r="S35"/>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spans="1:54" x14ac:dyDescent="0.25">
      <c r="B36" s="49" t="s">
        <v>0</v>
      </c>
      <c r="C36" s="49">
        <v>1.5625E-2</v>
      </c>
      <c r="D36" s="49">
        <v>3.125E-2</v>
      </c>
      <c r="E36" s="49">
        <v>6.25E-2</v>
      </c>
      <c r="F36" s="49">
        <v>0.125</v>
      </c>
      <c r="G36" s="49">
        <v>0.25</v>
      </c>
      <c r="H36" s="49">
        <v>0.5</v>
      </c>
      <c r="I36" s="49">
        <v>1</v>
      </c>
      <c r="J36" s="49">
        <v>2</v>
      </c>
      <c r="K36" s="49">
        <v>4</v>
      </c>
      <c r="L36" s="49">
        <v>8</v>
      </c>
      <c r="M36" s="49">
        <v>16</v>
      </c>
      <c r="N36" s="49">
        <v>32</v>
      </c>
      <c r="O36" s="49">
        <v>64</v>
      </c>
      <c r="P36" s="49">
        <v>128</v>
      </c>
      <c r="Q36" s="49">
        <v>256</v>
      </c>
      <c r="R36" s="49">
        <v>512</v>
      </c>
      <c r="S36" s="49" t="s">
        <v>1</v>
      </c>
    </row>
    <row r="37" spans="1:54" x14ac:dyDescent="0.25">
      <c r="B37" s="49" t="s">
        <v>27</v>
      </c>
      <c r="C37" s="49">
        <v>0</v>
      </c>
      <c r="D37" s="49">
        <v>0</v>
      </c>
      <c r="E37" s="49">
        <v>0</v>
      </c>
      <c r="F37" s="49">
        <v>0</v>
      </c>
      <c r="G37" s="49">
        <v>1</v>
      </c>
      <c r="H37" s="49">
        <v>3</v>
      </c>
      <c r="I37" s="49">
        <v>0</v>
      </c>
      <c r="J37" s="49">
        <v>0</v>
      </c>
      <c r="K37" s="49">
        <v>0</v>
      </c>
      <c r="L37" s="49">
        <v>0</v>
      </c>
      <c r="M37" s="49">
        <v>0</v>
      </c>
      <c r="N37" s="49">
        <v>0</v>
      </c>
      <c r="O37" s="49">
        <v>0</v>
      </c>
      <c r="P37" s="49">
        <v>0</v>
      </c>
      <c r="Q37" s="49">
        <v>0</v>
      </c>
      <c r="R37" s="49">
        <v>0</v>
      </c>
      <c r="S37" s="49">
        <v>4</v>
      </c>
    </row>
    <row r="38" spans="1:54" x14ac:dyDescent="0.25">
      <c r="B38" s="49" t="s">
        <v>37</v>
      </c>
      <c r="C38" s="49">
        <v>0</v>
      </c>
      <c r="D38" s="49">
        <v>0</v>
      </c>
      <c r="E38" s="49">
        <v>0</v>
      </c>
      <c r="F38" s="49">
        <v>0</v>
      </c>
      <c r="G38" s="49">
        <v>0</v>
      </c>
      <c r="H38" s="49">
        <v>0</v>
      </c>
      <c r="I38" s="49">
        <v>0</v>
      </c>
      <c r="J38" s="49">
        <v>1</v>
      </c>
      <c r="K38" s="49">
        <v>1</v>
      </c>
      <c r="L38" s="49">
        <v>0</v>
      </c>
      <c r="M38" s="49">
        <v>0</v>
      </c>
      <c r="N38" s="49">
        <v>0</v>
      </c>
      <c r="O38" s="49">
        <v>1</v>
      </c>
      <c r="P38" s="49">
        <v>0</v>
      </c>
      <c r="Q38" s="49">
        <v>0</v>
      </c>
      <c r="R38" s="49">
        <v>1</v>
      </c>
      <c r="S38" s="49">
        <v>4</v>
      </c>
    </row>
    <row r="39" spans="1:54" x14ac:dyDescent="0.25">
      <c r="B39" s="49" t="s">
        <v>28</v>
      </c>
      <c r="C39" s="49">
        <v>0</v>
      </c>
      <c r="D39" s="49">
        <v>0</v>
      </c>
      <c r="E39" s="49">
        <v>1</v>
      </c>
      <c r="F39" s="49">
        <v>1</v>
      </c>
      <c r="G39" s="49">
        <v>1</v>
      </c>
      <c r="H39" s="49">
        <v>0</v>
      </c>
      <c r="I39" s="49">
        <v>1</v>
      </c>
      <c r="J39" s="49">
        <v>0</v>
      </c>
      <c r="K39" s="49">
        <v>0</v>
      </c>
      <c r="L39" s="49">
        <v>0</v>
      </c>
      <c r="M39" s="49">
        <v>0</v>
      </c>
      <c r="N39" s="49">
        <v>0</v>
      </c>
      <c r="O39" s="49">
        <v>0</v>
      </c>
      <c r="P39" s="49">
        <v>0</v>
      </c>
      <c r="Q39" s="49">
        <v>0</v>
      </c>
      <c r="R39" s="49">
        <v>0</v>
      </c>
      <c r="S39" s="49">
        <v>4</v>
      </c>
    </row>
    <row r="40" spans="1:54" x14ac:dyDescent="0.25">
      <c r="B40" s="49" t="s">
        <v>103</v>
      </c>
      <c r="C40" s="49">
        <v>3</v>
      </c>
      <c r="D40" s="49">
        <v>1</v>
      </c>
      <c r="E40" s="49">
        <v>0</v>
      </c>
      <c r="F40" s="49">
        <v>0</v>
      </c>
      <c r="G40" s="49">
        <v>0</v>
      </c>
      <c r="H40" s="49">
        <v>0</v>
      </c>
      <c r="I40" s="49">
        <v>0</v>
      </c>
      <c r="J40" s="49">
        <v>0</v>
      </c>
      <c r="K40" s="49">
        <v>0</v>
      </c>
      <c r="L40" s="49">
        <v>0</v>
      </c>
      <c r="M40" s="49">
        <v>0</v>
      </c>
      <c r="N40" s="49">
        <v>0</v>
      </c>
      <c r="O40" s="49">
        <v>0</v>
      </c>
      <c r="P40" s="49">
        <v>0</v>
      </c>
      <c r="Q40" s="49">
        <v>0</v>
      </c>
      <c r="R40" s="49">
        <v>0</v>
      </c>
      <c r="S40" s="49">
        <v>4</v>
      </c>
    </row>
    <row r="41" spans="1:54" x14ac:dyDescent="0.25">
      <c r="A41" s="49"/>
      <c r="B41" s="49"/>
      <c r="C41" s="49"/>
      <c r="D41" s="49"/>
      <c r="E41" s="49"/>
      <c r="F41" s="49"/>
      <c r="G41" s="49"/>
      <c r="H41" s="49"/>
      <c r="I41" s="49"/>
      <c r="J41" s="49"/>
      <c r="K41" s="49"/>
      <c r="L41" s="49"/>
      <c r="M41" s="49"/>
      <c r="N41" s="49"/>
      <c r="O41" s="49"/>
      <c r="P41" s="49"/>
      <c r="Q41" s="49"/>
      <c r="R41" s="49"/>
      <c r="S41" s="49"/>
    </row>
    <row r="42" spans="1:54" x14ac:dyDescent="0.25">
      <c r="A42" t="s">
        <v>93</v>
      </c>
    </row>
    <row r="43" spans="1:54" s="49" customFormat="1" x14ac:dyDescent="0.25">
      <c r="A43"/>
      <c r="B43" s="49" t="s">
        <v>0</v>
      </c>
      <c r="C43" s="49">
        <v>1.5625E-2</v>
      </c>
      <c r="D43" s="49">
        <v>3.125E-2</v>
      </c>
      <c r="E43" s="49">
        <v>6.25E-2</v>
      </c>
      <c r="F43" s="49">
        <v>0.125</v>
      </c>
      <c r="G43" s="49">
        <v>0.25</v>
      </c>
      <c r="H43" s="49">
        <v>0.5</v>
      </c>
      <c r="I43" s="49">
        <v>1</v>
      </c>
      <c r="J43" s="49">
        <v>2</v>
      </c>
      <c r="K43" s="49">
        <v>4</v>
      </c>
      <c r="L43" s="49">
        <v>8</v>
      </c>
      <c r="M43" s="49">
        <v>16</v>
      </c>
      <c r="N43" s="49">
        <v>32</v>
      </c>
      <c r="O43" s="49">
        <v>64</v>
      </c>
      <c r="P43" s="49">
        <v>128</v>
      </c>
      <c r="Q43" s="49">
        <v>256</v>
      </c>
      <c r="R43" s="49">
        <v>512</v>
      </c>
      <c r="S43" s="49" t="s">
        <v>1</v>
      </c>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1:54" x14ac:dyDescent="0.25">
      <c r="B44" s="49" t="s">
        <v>35</v>
      </c>
      <c r="C44" s="49">
        <v>0</v>
      </c>
      <c r="D44" s="49">
        <v>1</v>
      </c>
      <c r="E44" s="49">
        <v>1</v>
      </c>
      <c r="F44" s="49">
        <v>4</v>
      </c>
      <c r="G44" s="49">
        <v>18</v>
      </c>
      <c r="H44" s="49">
        <v>19</v>
      </c>
      <c r="I44" s="49">
        <v>4</v>
      </c>
      <c r="J44" s="49">
        <v>0</v>
      </c>
      <c r="K44" s="49">
        <v>0</v>
      </c>
      <c r="L44" s="49">
        <v>0</v>
      </c>
      <c r="M44" s="49">
        <v>0</v>
      </c>
      <c r="N44" s="49">
        <v>0</v>
      </c>
      <c r="O44" s="49">
        <v>0</v>
      </c>
      <c r="P44" s="49">
        <v>0</v>
      </c>
      <c r="Q44" s="49">
        <v>0</v>
      </c>
      <c r="R44" s="49">
        <v>0</v>
      </c>
      <c r="S44" s="49">
        <v>47</v>
      </c>
    </row>
    <row r="45" spans="1:54" x14ac:dyDescent="0.25">
      <c r="B45" s="49" t="s">
        <v>25</v>
      </c>
      <c r="C45" s="49">
        <v>0</v>
      </c>
      <c r="D45" s="49">
        <v>4</v>
      </c>
      <c r="E45" s="49">
        <v>12</v>
      </c>
      <c r="F45" s="49">
        <v>19</v>
      </c>
      <c r="G45" s="49">
        <v>11</v>
      </c>
      <c r="H45" s="49">
        <v>1</v>
      </c>
      <c r="I45" s="49">
        <v>0</v>
      </c>
      <c r="J45" s="49">
        <v>0</v>
      </c>
      <c r="K45" s="49">
        <v>0</v>
      </c>
      <c r="L45" s="49">
        <v>0</v>
      </c>
      <c r="M45" s="49">
        <v>0</v>
      </c>
      <c r="N45" s="49">
        <v>0</v>
      </c>
      <c r="O45" s="49">
        <v>0</v>
      </c>
      <c r="P45" s="49">
        <v>0</v>
      </c>
      <c r="Q45" s="49">
        <v>0</v>
      </c>
      <c r="R45" s="49">
        <v>0</v>
      </c>
      <c r="S45" s="49">
        <v>47</v>
      </c>
    </row>
    <row r="47" spans="1:54" x14ac:dyDescent="0.25">
      <c r="A47" t="s">
        <v>105</v>
      </c>
    </row>
    <row r="48" spans="1:54" x14ac:dyDescent="0.25">
      <c r="B48" s="49" t="s">
        <v>0</v>
      </c>
      <c r="C48" s="49">
        <v>1.5625E-2</v>
      </c>
      <c r="D48" s="49">
        <v>3.125E-2</v>
      </c>
      <c r="E48" s="49">
        <v>6.25E-2</v>
      </c>
      <c r="F48" s="49">
        <v>0.125</v>
      </c>
      <c r="G48" s="49">
        <v>0.25</v>
      </c>
      <c r="H48" s="49">
        <v>0.5</v>
      </c>
      <c r="I48" s="49">
        <v>1</v>
      </c>
      <c r="J48" s="49">
        <v>2</v>
      </c>
      <c r="K48" s="49">
        <v>4</v>
      </c>
      <c r="L48" s="49">
        <v>8</v>
      </c>
      <c r="M48" s="49">
        <v>16</v>
      </c>
      <c r="N48" s="49">
        <v>32</v>
      </c>
      <c r="O48" s="49">
        <v>64</v>
      </c>
      <c r="P48" s="49">
        <v>128</v>
      </c>
      <c r="Q48" s="49">
        <v>256</v>
      </c>
      <c r="R48" s="49">
        <v>512</v>
      </c>
      <c r="S48" s="49" t="s">
        <v>1</v>
      </c>
    </row>
    <row r="49" spans="2:19" x14ac:dyDescent="0.25">
      <c r="B49" s="49" t="s">
        <v>2</v>
      </c>
      <c r="C49" s="49">
        <v>0</v>
      </c>
      <c r="D49" s="49">
        <v>0</v>
      </c>
      <c r="E49" s="49">
        <v>0</v>
      </c>
      <c r="F49" s="49">
        <v>0</v>
      </c>
      <c r="G49" s="49">
        <v>0</v>
      </c>
      <c r="H49" s="49">
        <v>0</v>
      </c>
      <c r="I49" s="49">
        <v>1</v>
      </c>
      <c r="J49" s="49">
        <v>2</v>
      </c>
      <c r="K49" s="49">
        <v>4</v>
      </c>
      <c r="L49" s="49">
        <v>3</v>
      </c>
      <c r="M49" s="49">
        <v>8</v>
      </c>
      <c r="N49" s="49">
        <v>16</v>
      </c>
      <c r="O49" s="49">
        <v>58</v>
      </c>
      <c r="P49" s="49">
        <v>0</v>
      </c>
      <c r="Q49" s="49">
        <v>0</v>
      </c>
      <c r="R49" s="49">
        <v>0</v>
      </c>
      <c r="S49" s="49">
        <v>92</v>
      </c>
    </row>
    <row r="50" spans="2:19" x14ac:dyDescent="0.25">
      <c r="B50" s="49" t="s">
        <v>3</v>
      </c>
      <c r="C50" s="49">
        <v>0</v>
      </c>
      <c r="D50" s="49">
        <v>0</v>
      </c>
      <c r="E50" s="49">
        <v>0</v>
      </c>
      <c r="F50" s="49">
        <v>0</v>
      </c>
      <c r="G50" s="49">
        <v>0</v>
      </c>
      <c r="H50" s="49">
        <v>1</v>
      </c>
      <c r="I50" s="49">
        <v>4</v>
      </c>
      <c r="J50" s="49">
        <v>10</v>
      </c>
      <c r="K50" s="49">
        <v>6</v>
      </c>
      <c r="L50" s="49">
        <v>12</v>
      </c>
      <c r="M50" s="49">
        <v>10</v>
      </c>
      <c r="N50" s="49">
        <v>7</v>
      </c>
      <c r="O50" s="49">
        <v>42</v>
      </c>
      <c r="P50" s="49">
        <v>0</v>
      </c>
      <c r="Q50" s="49">
        <v>0</v>
      </c>
      <c r="R50" s="49">
        <v>0</v>
      </c>
      <c r="S50" s="49">
        <v>92</v>
      </c>
    </row>
    <row r="51" spans="2:19" x14ac:dyDescent="0.25">
      <c r="B51" s="49" t="s">
        <v>4</v>
      </c>
      <c r="C51" s="49">
        <v>0</v>
      </c>
      <c r="D51" s="49">
        <v>0</v>
      </c>
      <c r="E51" s="49">
        <v>0</v>
      </c>
      <c r="F51" s="49">
        <v>0</v>
      </c>
      <c r="G51" s="49">
        <v>3</v>
      </c>
      <c r="H51" s="49">
        <v>0</v>
      </c>
      <c r="I51" s="49">
        <v>20</v>
      </c>
      <c r="J51" s="49">
        <v>25</v>
      </c>
      <c r="K51" s="49">
        <v>11</v>
      </c>
      <c r="L51" s="49">
        <v>2</v>
      </c>
      <c r="M51" s="49">
        <v>1</v>
      </c>
      <c r="N51" s="49">
        <v>4</v>
      </c>
      <c r="O51" s="49">
        <v>5</v>
      </c>
      <c r="P51" s="49">
        <v>21</v>
      </c>
      <c r="Q51" s="49">
        <v>0</v>
      </c>
      <c r="R51" s="49">
        <v>0</v>
      </c>
      <c r="S51" s="49">
        <v>92</v>
      </c>
    </row>
    <row r="52" spans="2:19" x14ac:dyDescent="0.25">
      <c r="B52" s="49" t="s">
        <v>5</v>
      </c>
      <c r="C52" s="49">
        <v>0</v>
      </c>
      <c r="D52" s="49">
        <v>0</v>
      </c>
      <c r="E52" s="49">
        <v>0</v>
      </c>
      <c r="F52" s="49">
        <v>0</v>
      </c>
      <c r="G52" s="49">
        <v>5</v>
      </c>
      <c r="H52" s="49">
        <v>0</v>
      </c>
      <c r="I52" s="49">
        <v>30</v>
      </c>
      <c r="J52" s="49">
        <v>27</v>
      </c>
      <c r="K52" s="49">
        <v>6</v>
      </c>
      <c r="L52" s="49">
        <v>3</v>
      </c>
      <c r="M52" s="49">
        <v>0</v>
      </c>
      <c r="N52" s="49">
        <v>9</v>
      </c>
      <c r="O52" s="49">
        <v>6</v>
      </c>
      <c r="P52" s="49">
        <v>6</v>
      </c>
      <c r="Q52" s="49">
        <v>0</v>
      </c>
      <c r="R52" s="49">
        <v>0</v>
      </c>
      <c r="S52" s="49">
        <v>92</v>
      </c>
    </row>
    <row r="53" spans="2:19" x14ac:dyDescent="0.25">
      <c r="B53" s="49" t="s">
        <v>6</v>
      </c>
      <c r="C53" s="49">
        <v>0</v>
      </c>
      <c r="D53" s="49">
        <v>0</v>
      </c>
      <c r="E53" s="49">
        <v>0</v>
      </c>
      <c r="F53" s="49">
        <v>61</v>
      </c>
      <c r="G53" s="49">
        <v>0</v>
      </c>
      <c r="H53" s="49">
        <v>1</v>
      </c>
      <c r="I53" s="49">
        <v>0</v>
      </c>
      <c r="J53" s="49">
        <v>0</v>
      </c>
      <c r="K53" s="49">
        <v>2</v>
      </c>
      <c r="L53" s="49">
        <v>3</v>
      </c>
      <c r="M53" s="49">
        <v>6</v>
      </c>
      <c r="N53" s="49">
        <v>19</v>
      </c>
      <c r="O53" s="49">
        <v>0</v>
      </c>
      <c r="P53" s="49">
        <v>0</v>
      </c>
      <c r="Q53" s="49">
        <v>0</v>
      </c>
      <c r="R53" s="49">
        <v>0</v>
      </c>
      <c r="S53" s="49">
        <v>92</v>
      </c>
    </row>
    <row r="54" spans="2:19" x14ac:dyDescent="0.25">
      <c r="B54" s="49" t="s">
        <v>7</v>
      </c>
      <c r="C54" s="49">
        <v>0</v>
      </c>
      <c r="D54" s="49">
        <v>10</v>
      </c>
      <c r="E54" s="49">
        <v>0</v>
      </c>
      <c r="F54" s="49">
        <v>20</v>
      </c>
      <c r="G54" s="49">
        <v>22</v>
      </c>
      <c r="H54" s="49">
        <v>8</v>
      </c>
      <c r="I54" s="49">
        <v>1</v>
      </c>
      <c r="J54" s="49">
        <v>1</v>
      </c>
      <c r="K54" s="49">
        <v>1</v>
      </c>
      <c r="L54" s="49">
        <v>3</v>
      </c>
      <c r="M54" s="49">
        <v>26</v>
      </c>
      <c r="N54" s="49">
        <v>0</v>
      </c>
      <c r="O54" s="49">
        <v>0</v>
      </c>
      <c r="P54" s="49">
        <v>0</v>
      </c>
      <c r="Q54" s="49">
        <v>0</v>
      </c>
      <c r="R54" s="49">
        <v>0</v>
      </c>
      <c r="S54" s="49">
        <v>92</v>
      </c>
    </row>
    <row r="55" spans="2:19" x14ac:dyDescent="0.25">
      <c r="B55" s="49" t="s">
        <v>8</v>
      </c>
      <c r="C55" s="49">
        <v>0</v>
      </c>
      <c r="D55" s="49">
        <v>0</v>
      </c>
      <c r="E55" s="49">
        <v>0</v>
      </c>
      <c r="F55" s="49">
        <v>44</v>
      </c>
      <c r="G55" s="49">
        <v>0</v>
      </c>
      <c r="H55" s="49">
        <v>14</v>
      </c>
      <c r="I55" s="49">
        <v>4</v>
      </c>
      <c r="J55" s="49">
        <v>0</v>
      </c>
      <c r="K55" s="49">
        <v>4</v>
      </c>
      <c r="L55" s="49">
        <v>1</v>
      </c>
      <c r="M55" s="49">
        <v>2</v>
      </c>
      <c r="N55" s="49">
        <v>8</v>
      </c>
      <c r="O55" s="49">
        <v>15</v>
      </c>
      <c r="P55" s="49">
        <v>0</v>
      </c>
      <c r="Q55" s="49">
        <v>0</v>
      </c>
      <c r="R55" s="49">
        <v>0</v>
      </c>
      <c r="S55" s="49">
        <v>92</v>
      </c>
    </row>
    <row r="56" spans="2:19" x14ac:dyDescent="0.25">
      <c r="B56" s="49" t="s">
        <v>9</v>
      </c>
      <c r="C56" s="49">
        <v>0</v>
      </c>
      <c r="D56" s="49">
        <v>0</v>
      </c>
      <c r="E56" s="49">
        <v>0</v>
      </c>
      <c r="F56" s="49">
        <v>0</v>
      </c>
      <c r="G56" s="49">
        <v>0</v>
      </c>
      <c r="H56" s="49">
        <v>1</v>
      </c>
      <c r="I56" s="49">
        <v>1</v>
      </c>
      <c r="J56" s="49">
        <v>5</v>
      </c>
      <c r="K56" s="49">
        <v>12</v>
      </c>
      <c r="L56" s="49">
        <v>21</v>
      </c>
      <c r="M56" s="49">
        <v>11</v>
      </c>
      <c r="N56" s="49">
        <v>8</v>
      </c>
      <c r="O56" s="49">
        <v>33</v>
      </c>
      <c r="P56" s="49">
        <v>0</v>
      </c>
      <c r="Q56" s="49">
        <v>0</v>
      </c>
      <c r="R56" s="49">
        <v>0</v>
      </c>
      <c r="S56" s="49">
        <v>92</v>
      </c>
    </row>
    <row r="57" spans="2:19" x14ac:dyDescent="0.25">
      <c r="B57" s="49" t="s">
        <v>10</v>
      </c>
      <c r="C57" s="49">
        <v>0</v>
      </c>
      <c r="D57" s="49">
        <v>0</v>
      </c>
      <c r="E57" s="49">
        <v>8</v>
      </c>
      <c r="F57" s="49">
        <v>0</v>
      </c>
      <c r="G57" s="49">
        <v>45</v>
      </c>
      <c r="H57" s="49">
        <v>27</v>
      </c>
      <c r="I57" s="49">
        <v>7</v>
      </c>
      <c r="J57" s="49">
        <v>3</v>
      </c>
      <c r="K57" s="49">
        <v>2</v>
      </c>
      <c r="L57" s="49">
        <v>0</v>
      </c>
      <c r="M57" s="49">
        <v>0</v>
      </c>
      <c r="N57" s="49">
        <v>0</v>
      </c>
      <c r="O57" s="49">
        <v>0</v>
      </c>
      <c r="P57" s="49">
        <v>0</v>
      </c>
      <c r="Q57" s="49">
        <v>0</v>
      </c>
      <c r="R57" s="49">
        <v>0</v>
      </c>
      <c r="S57" s="49">
        <v>92</v>
      </c>
    </row>
    <row r="58" spans="2:19" x14ac:dyDescent="0.25">
      <c r="B58" s="49" t="s">
        <v>11</v>
      </c>
      <c r="C58" s="49">
        <v>0</v>
      </c>
      <c r="D58" s="49">
        <v>0</v>
      </c>
      <c r="E58" s="49">
        <v>90</v>
      </c>
      <c r="F58" s="49">
        <v>0</v>
      </c>
      <c r="G58" s="49">
        <v>1</v>
      </c>
      <c r="H58" s="49">
        <v>1</v>
      </c>
      <c r="I58" s="49">
        <v>0</v>
      </c>
      <c r="J58" s="49">
        <v>0</v>
      </c>
      <c r="K58" s="49">
        <v>0</v>
      </c>
      <c r="L58" s="49">
        <v>0</v>
      </c>
      <c r="M58" s="49">
        <v>0</v>
      </c>
      <c r="N58" s="49">
        <v>0</v>
      </c>
      <c r="O58" s="49">
        <v>0</v>
      </c>
      <c r="P58" s="49">
        <v>0</v>
      </c>
      <c r="Q58" s="49">
        <v>0</v>
      </c>
      <c r="R58" s="49">
        <v>0</v>
      </c>
      <c r="S58" s="49">
        <v>92</v>
      </c>
    </row>
    <row r="59" spans="2:19" x14ac:dyDescent="0.25">
      <c r="B59" s="49" t="s">
        <v>12</v>
      </c>
      <c r="C59" s="49">
        <v>0</v>
      </c>
      <c r="D59" s="49">
        <v>0</v>
      </c>
      <c r="E59" s="49">
        <v>0</v>
      </c>
      <c r="F59" s="49">
        <v>5</v>
      </c>
      <c r="G59" s="49">
        <v>33</v>
      </c>
      <c r="H59" s="49">
        <v>36</v>
      </c>
      <c r="I59" s="49">
        <v>6</v>
      </c>
      <c r="J59" s="49">
        <v>2</v>
      </c>
      <c r="K59" s="49">
        <v>1</v>
      </c>
      <c r="L59" s="49">
        <v>0</v>
      </c>
      <c r="M59" s="49">
        <v>9</v>
      </c>
      <c r="N59" s="49">
        <v>0</v>
      </c>
      <c r="O59" s="49">
        <v>0</v>
      </c>
      <c r="P59" s="49">
        <v>0</v>
      </c>
      <c r="Q59" s="49">
        <v>0</v>
      </c>
      <c r="R59" s="49">
        <v>0</v>
      </c>
      <c r="S59" s="49">
        <v>92</v>
      </c>
    </row>
    <row r="60" spans="2:19" x14ac:dyDescent="0.25">
      <c r="B60" s="49" t="s">
        <v>13</v>
      </c>
      <c r="C60" s="49">
        <v>0</v>
      </c>
      <c r="D60" s="49">
        <v>0</v>
      </c>
      <c r="E60" s="49">
        <v>0</v>
      </c>
      <c r="F60" s="49">
        <v>0</v>
      </c>
      <c r="G60" s="49">
        <v>6</v>
      </c>
      <c r="H60" s="49">
        <v>0</v>
      </c>
      <c r="I60" s="49">
        <v>60</v>
      </c>
      <c r="J60" s="49">
        <v>24</v>
      </c>
      <c r="K60" s="49">
        <v>1</v>
      </c>
      <c r="L60" s="49">
        <v>0</v>
      </c>
      <c r="M60" s="49">
        <v>1</v>
      </c>
      <c r="N60" s="49">
        <v>0</v>
      </c>
      <c r="O60" s="49">
        <v>0</v>
      </c>
      <c r="P60" s="49">
        <v>0</v>
      </c>
      <c r="Q60" s="49">
        <v>0</v>
      </c>
      <c r="R60" s="49">
        <v>0</v>
      </c>
      <c r="S60" s="49">
        <v>92</v>
      </c>
    </row>
    <row r="61" spans="2:19" x14ac:dyDescent="0.25">
      <c r="B61" s="49" t="s">
        <v>14</v>
      </c>
      <c r="C61" s="49">
        <v>0</v>
      </c>
      <c r="D61" s="49">
        <v>0</v>
      </c>
      <c r="E61" s="49">
        <v>4</v>
      </c>
      <c r="F61" s="49">
        <v>0</v>
      </c>
      <c r="G61" s="49">
        <v>71</v>
      </c>
      <c r="H61" s="49">
        <v>12</v>
      </c>
      <c r="I61" s="49">
        <v>2</v>
      </c>
      <c r="J61" s="49">
        <v>0</v>
      </c>
      <c r="K61" s="49">
        <v>0</v>
      </c>
      <c r="L61" s="49">
        <v>2</v>
      </c>
      <c r="M61" s="49">
        <v>1</v>
      </c>
      <c r="N61" s="49">
        <v>0</v>
      </c>
      <c r="O61" s="49">
        <v>0</v>
      </c>
      <c r="P61" s="49">
        <v>0</v>
      </c>
      <c r="Q61" s="49">
        <v>0</v>
      </c>
      <c r="R61" s="49">
        <v>0</v>
      </c>
      <c r="S61" s="49">
        <v>92</v>
      </c>
    </row>
    <row r="62" spans="2:19" x14ac:dyDescent="0.25">
      <c r="B62" s="49" t="s">
        <v>15</v>
      </c>
      <c r="C62" s="49">
        <v>0</v>
      </c>
      <c r="D62" s="49">
        <v>0</v>
      </c>
      <c r="E62" s="49">
        <v>2</v>
      </c>
      <c r="F62" s="49">
        <v>0</v>
      </c>
      <c r="G62" s="49">
        <v>55</v>
      </c>
      <c r="H62" s="49">
        <v>31</v>
      </c>
      <c r="I62" s="49">
        <v>0</v>
      </c>
      <c r="J62" s="49">
        <v>1</v>
      </c>
      <c r="K62" s="49">
        <v>0</v>
      </c>
      <c r="L62" s="49">
        <v>2</v>
      </c>
      <c r="M62" s="49">
        <v>1</v>
      </c>
      <c r="N62" s="49">
        <v>0</v>
      </c>
      <c r="O62" s="49">
        <v>0</v>
      </c>
      <c r="P62" s="49">
        <v>0</v>
      </c>
      <c r="Q62" s="49">
        <v>0</v>
      </c>
      <c r="R62" s="49">
        <v>0</v>
      </c>
      <c r="S62" s="49">
        <v>92</v>
      </c>
    </row>
    <row r="63" spans="2:19" x14ac:dyDescent="0.25">
      <c r="B63" s="49" t="s">
        <v>16</v>
      </c>
      <c r="C63" s="49">
        <v>0</v>
      </c>
      <c r="D63" s="49">
        <v>0</v>
      </c>
      <c r="E63" s="49">
        <v>0</v>
      </c>
      <c r="F63" s="49">
        <v>0</v>
      </c>
      <c r="G63" s="49">
        <v>0</v>
      </c>
      <c r="H63" s="49">
        <v>2</v>
      </c>
      <c r="I63" s="49">
        <v>0</v>
      </c>
      <c r="J63" s="49">
        <v>5</v>
      </c>
      <c r="K63" s="49">
        <v>6</v>
      </c>
      <c r="L63" s="49">
        <v>10</v>
      </c>
      <c r="M63" s="49">
        <v>16</v>
      </c>
      <c r="N63" s="49">
        <v>20</v>
      </c>
      <c r="O63" s="49">
        <v>12</v>
      </c>
      <c r="P63" s="49">
        <v>9</v>
      </c>
      <c r="Q63" s="49">
        <v>12</v>
      </c>
      <c r="R63" s="49">
        <v>0</v>
      </c>
      <c r="S63" s="49">
        <v>92</v>
      </c>
    </row>
    <row r="64" spans="2:19" x14ac:dyDescent="0.25">
      <c r="B64" s="49" t="s">
        <v>17</v>
      </c>
      <c r="C64" s="49">
        <v>0</v>
      </c>
      <c r="D64" s="49">
        <v>0</v>
      </c>
      <c r="E64" s="49">
        <v>75</v>
      </c>
      <c r="F64" s="49">
        <v>0</v>
      </c>
      <c r="G64" s="49">
        <v>8</v>
      </c>
      <c r="H64" s="49">
        <v>0</v>
      </c>
      <c r="I64" s="49">
        <v>1</v>
      </c>
      <c r="J64" s="49">
        <v>1</v>
      </c>
      <c r="K64" s="49">
        <v>0</v>
      </c>
      <c r="L64" s="49">
        <v>0</v>
      </c>
      <c r="M64" s="49">
        <v>0</v>
      </c>
      <c r="N64" s="49">
        <v>7</v>
      </c>
      <c r="O64" s="49">
        <v>0</v>
      </c>
      <c r="P64" s="49">
        <v>0</v>
      </c>
      <c r="Q64" s="49">
        <v>0</v>
      </c>
      <c r="R64" s="49">
        <v>0</v>
      </c>
      <c r="S64" s="49">
        <v>92</v>
      </c>
    </row>
    <row r="65" spans="1:54" x14ac:dyDescent="0.25">
      <c r="B65" s="49" t="s">
        <v>18</v>
      </c>
      <c r="C65" s="49">
        <v>0</v>
      </c>
      <c r="D65" s="49">
        <v>74</v>
      </c>
      <c r="E65" s="49">
        <v>6</v>
      </c>
      <c r="F65" s="49">
        <v>7</v>
      </c>
      <c r="G65" s="49">
        <v>3</v>
      </c>
      <c r="H65" s="49">
        <v>1</v>
      </c>
      <c r="I65" s="49">
        <v>0</v>
      </c>
      <c r="J65" s="49">
        <v>1</v>
      </c>
      <c r="K65" s="49">
        <v>0</v>
      </c>
      <c r="L65" s="49">
        <v>0</v>
      </c>
      <c r="M65" s="49">
        <v>0</v>
      </c>
      <c r="N65" s="49">
        <v>0</v>
      </c>
      <c r="O65" s="49">
        <v>0</v>
      </c>
      <c r="P65" s="49">
        <v>0</v>
      </c>
      <c r="Q65" s="49">
        <v>0</v>
      </c>
      <c r="R65" s="49">
        <v>0</v>
      </c>
      <c r="S65" s="49">
        <v>92</v>
      </c>
    </row>
    <row r="66" spans="1:54" x14ac:dyDescent="0.25">
      <c r="B66" s="49" t="s">
        <v>19</v>
      </c>
      <c r="C66" s="49">
        <v>0</v>
      </c>
      <c r="D66" s="49">
        <v>74</v>
      </c>
      <c r="E66" s="49">
        <v>0</v>
      </c>
      <c r="F66" s="49">
        <v>7</v>
      </c>
      <c r="G66" s="49">
        <v>8</v>
      </c>
      <c r="H66" s="49">
        <v>2</v>
      </c>
      <c r="I66" s="49">
        <v>1</v>
      </c>
      <c r="J66" s="49">
        <v>0</v>
      </c>
      <c r="K66" s="49">
        <v>0</v>
      </c>
      <c r="L66" s="49">
        <v>0</v>
      </c>
      <c r="M66" s="49">
        <v>0</v>
      </c>
      <c r="N66" s="49">
        <v>0</v>
      </c>
      <c r="O66" s="49">
        <v>0</v>
      </c>
      <c r="P66" s="49">
        <v>0</v>
      </c>
      <c r="Q66" s="49">
        <v>0</v>
      </c>
      <c r="R66" s="49">
        <v>0</v>
      </c>
      <c r="S66" s="49">
        <v>92</v>
      </c>
    </row>
    <row r="67" spans="1:54" x14ac:dyDescent="0.25">
      <c r="B67" s="49" t="s">
        <v>20</v>
      </c>
      <c r="C67" s="49">
        <v>0</v>
      </c>
      <c r="D67" s="49">
        <v>3</v>
      </c>
      <c r="E67" s="49">
        <v>26</v>
      </c>
      <c r="F67" s="49">
        <v>47</v>
      </c>
      <c r="G67" s="49">
        <v>8</v>
      </c>
      <c r="H67" s="49">
        <v>6</v>
      </c>
      <c r="I67" s="49">
        <v>0</v>
      </c>
      <c r="J67" s="49">
        <v>1</v>
      </c>
      <c r="K67" s="49">
        <v>1</v>
      </c>
      <c r="L67" s="49">
        <v>0</v>
      </c>
      <c r="M67" s="49">
        <v>0</v>
      </c>
      <c r="N67" s="49">
        <v>0</v>
      </c>
      <c r="O67" s="49">
        <v>0</v>
      </c>
      <c r="P67" s="49">
        <v>0</v>
      </c>
      <c r="Q67" s="49">
        <v>0</v>
      </c>
      <c r="R67" s="49">
        <v>0</v>
      </c>
      <c r="S67" s="49">
        <v>92</v>
      </c>
    </row>
    <row r="68" spans="1:54" x14ac:dyDescent="0.25">
      <c r="B68" s="49" t="s">
        <v>21</v>
      </c>
      <c r="C68" s="49">
        <v>0</v>
      </c>
      <c r="D68" s="49">
        <v>0</v>
      </c>
      <c r="E68" s="49">
        <v>0</v>
      </c>
      <c r="F68" s="49">
        <v>0</v>
      </c>
      <c r="G68" s="49">
        <v>0</v>
      </c>
      <c r="H68" s="49">
        <v>3</v>
      </c>
      <c r="I68" s="49">
        <v>18</v>
      </c>
      <c r="J68" s="49">
        <v>60</v>
      </c>
      <c r="K68" s="49">
        <v>5</v>
      </c>
      <c r="L68" s="49">
        <v>2</v>
      </c>
      <c r="M68" s="49">
        <v>4</v>
      </c>
      <c r="N68" s="49">
        <v>0</v>
      </c>
      <c r="O68" s="49">
        <v>0</v>
      </c>
      <c r="P68" s="49">
        <v>0</v>
      </c>
      <c r="Q68" s="49">
        <v>0</v>
      </c>
      <c r="R68" s="49">
        <v>0</v>
      </c>
      <c r="S68" s="49">
        <v>92</v>
      </c>
    </row>
    <row r="69" spans="1:54" x14ac:dyDescent="0.25">
      <c r="B69" s="49" t="s">
        <v>22</v>
      </c>
      <c r="C69" s="49">
        <v>0</v>
      </c>
      <c r="D69" s="49">
        <v>1</v>
      </c>
      <c r="E69" s="49">
        <v>0</v>
      </c>
      <c r="F69" s="49">
        <v>40</v>
      </c>
      <c r="G69" s="49">
        <v>45</v>
      </c>
      <c r="H69" s="49">
        <v>3</v>
      </c>
      <c r="I69" s="49">
        <v>2</v>
      </c>
      <c r="J69" s="49">
        <v>0</v>
      </c>
      <c r="K69" s="49">
        <v>0</v>
      </c>
      <c r="L69" s="49">
        <v>1</v>
      </c>
      <c r="M69" s="49">
        <v>0</v>
      </c>
      <c r="N69" s="49">
        <v>0</v>
      </c>
      <c r="O69" s="49">
        <v>0</v>
      </c>
      <c r="P69" s="49">
        <v>0</v>
      </c>
      <c r="Q69" s="49">
        <v>0</v>
      </c>
      <c r="R69" s="49">
        <v>0</v>
      </c>
      <c r="S69" s="49">
        <v>92</v>
      </c>
    </row>
    <row r="70" spans="1:54" x14ac:dyDescent="0.25">
      <c r="B70" s="49" t="s">
        <v>84</v>
      </c>
      <c r="C70" s="49">
        <v>0</v>
      </c>
      <c r="D70" s="49">
        <v>0</v>
      </c>
      <c r="E70" s="49">
        <v>0</v>
      </c>
      <c r="F70" s="49">
        <v>0</v>
      </c>
      <c r="G70" s="49">
        <v>0</v>
      </c>
      <c r="H70" s="49">
        <v>0</v>
      </c>
      <c r="I70" s="49">
        <v>0</v>
      </c>
      <c r="J70" s="49">
        <v>2</v>
      </c>
      <c r="K70" s="49">
        <v>12</v>
      </c>
      <c r="L70" s="49">
        <v>71</v>
      </c>
      <c r="M70" s="49">
        <v>7</v>
      </c>
      <c r="N70" s="49">
        <v>0</v>
      </c>
      <c r="O70" s="49">
        <v>0</v>
      </c>
      <c r="P70" s="49">
        <v>0</v>
      </c>
      <c r="Q70" s="49">
        <v>0</v>
      </c>
      <c r="R70" s="49">
        <v>0</v>
      </c>
      <c r="S70" s="49">
        <v>92</v>
      </c>
    </row>
    <row r="71" spans="1:54" x14ac:dyDescent="0.25">
      <c r="B71" s="49" t="s">
        <v>104</v>
      </c>
      <c r="C71" s="49">
        <v>0</v>
      </c>
      <c r="D71" s="49">
        <v>0</v>
      </c>
      <c r="E71" s="49">
        <v>4</v>
      </c>
      <c r="F71" s="49">
        <v>5</v>
      </c>
      <c r="G71" s="49">
        <v>21</v>
      </c>
      <c r="H71" s="49">
        <v>23</v>
      </c>
      <c r="I71" s="49">
        <v>15</v>
      </c>
      <c r="J71" s="49">
        <v>3</v>
      </c>
      <c r="K71" s="49">
        <v>0</v>
      </c>
      <c r="L71" s="49">
        <v>2</v>
      </c>
      <c r="M71" s="49">
        <v>12</v>
      </c>
      <c r="N71" s="49">
        <v>1</v>
      </c>
      <c r="O71" s="49">
        <v>0</v>
      </c>
      <c r="P71" s="49">
        <v>0</v>
      </c>
      <c r="Q71" s="49">
        <v>0</v>
      </c>
      <c r="R71" s="49">
        <v>0</v>
      </c>
      <c r="S71" s="49">
        <v>86</v>
      </c>
    </row>
    <row r="72" spans="1:54" x14ac:dyDescent="0.25">
      <c r="B72" s="49" t="s">
        <v>89</v>
      </c>
      <c r="C72" s="49">
        <v>0</v>
      </c>
      <c r="D72" s="49">
        <v>0</v>
      </c>
      <c r="E72" s="49">
        <v>0</v>
      </c>
      <c r="F72" s="49">
        <v>60</v>
      </c>
      <c r="G72" s="49">
        <v>0</v>
      </c>
      <c r="H72" s="49">
        <v>24</v>
      </c>
      <c r="I72" s="49">
        <v>6</v>
      </c>
      <c r="J72" s="49">
        <v>2</v>
      </c>
      <c r="K72" s="49">
        <v>0</v>
      </c>
      <c r="L72" s="49">
        <v>0</v>
      </c>
      <c r="M72" s="49">
        <v>0</v>
      </c>
      <c r="N72" s="49">
        <v>0</v>
      </c>
      <c r="O72" s="49">
        <v>0</v>
      </c>
      <c r="P72" s="49">
        <v>0</v>
      </c>
      <c r="Q72" s="49">
        <v>0</v>
      </c>
      <c r="R72" s="49">
        <v>0</v>
      </c>
      <c r="S72" s="49">
        <v>92</v>
      </c>
    </row>
    <row r="73" spans="1:54" x14ac:dyDescent="0.25">
      <c r="A73" s="49"/>
      <c r="B73" s="49"/>
      <c r="C73" s="49"/>
      <c r="D73" s="49"/>
      <c r="E73" s="49"/>
      <c r="F73" s="49"/>
      <c r="G73" s="49"/>
      <c r="H73" s="49"/>
      <c r="I73" s="49"/>
      <c r="J73" s="49"/>
      <c r="K73" s="49"/>
      <c r="L73" s="49"/>
      <c r="M73" s="49"/>
      <c r="N73" s="49"/>
      <c r="O73" s="49"/>
      <c r="P73" s="49"/>
      <c r="Q73" s="49"/>
      <c r="R73" s="49"/>
      <c r="S73" s="49"/>
    </row>
    <row r="74" spans="1:54" x14ac:dyDescent="0.25">
      <c r="A74" t="s">
        <v>38</v>
      </c>
    </row>
    <row r="75" spans="1:54" s="49" customFormat="1" x14ac:dyDescent="0.25">
      <c r="A75"/>
      <c r="B75" s="49" t="s">
        <v>0</v>
      </c>
      <c r="C75" s="49">
        <v>1.5625E-2</v>
      </c>
      <c r="D75" s="49">
        <v>3.125E-2</v>
      </c>
      <c r="E75" s="49">
        <v>6.25E-2</v>
      </c>
      <c r="F75" s="49">
        <v>0.125</v>
      </c>
      <c r="G75" s="49">
        <v>0.25</v>
      </c>
      <c r="H75" s="49">
        <v>0.5</v>
      </c>
      <c r="I75" s="49">
        <v>1</v>
      </c>
      <c r="J75" s="49">
        <v>2</v>
      </c>
      <c r="K75" s="49">
        <v>4</v>
      </c>
      <c r="L75" s="49">
        <v>8</v>
      </c>
      <c r="M75" s="49">
        <v>16</v>
      </c>
      <c r="N75" s="49">
        <v>32</v>
      </c>
      <c r="O75" s="49">
        <v>64</v>
      </c>
      <c r="P75" s="49">
        <v>128</v>
      </c>
      <c r="Q75" s="49">
        <v>256</v>
      </c>
      <c r="R75" s="49">
        <v>512</v>
      </c>
      <c r="S75" s="49" t="s">
        <v>1</v>
      </c>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x14ac:dyDescent="0.25">
      <c r="B76" s="49" t="s">
        <v>29</v>
      </c>
      <c r="C76" s="49">
        <v>0</v>
      </c>
      <c r="D76" s="49">
        <v>0</v>
      </c>
      <c r="E76" s="49">
        <v>0</v>
      </c>
      <c r="F76" s="49">
        <v>0</v>
      </c>
      <c r="G76" s="49">
        <v>0</v>
      </c>
      <c r="H76" s="49">
        <v>0</v>
      </c>
      <c r="I76" s="49">
        <v>3</v>
      </c>
      <c r="J76" s="49">
        <v>62</v>
      </c>
      <c r="K76" s="49">
        <v>14</v>
      </c>
      <c r="L76" s="49">
        <v>9</v>
      </c>
      <c r="M76" s="49">
        <v>0</v>
      </c>
      <c r="N76" s="49">
        <v>0</v>
      </c>
      <c r="O76" s="49">
        <v>0</v>
      </c>
      <c r="P76" s="49">
        <v>0</v>
      </c>
      <c r="Q76" s="49">
        <v>0</v>
      </c>
      <c r="R76" s="49">
        <v>0</v>
      </c>
      <c r="S76" s="49">
        <v>88</v>
      </c>
    </row>
    <row r="77" spans="1:54" x14ac:dyDescent="0.25">
      <c r="B77" s="49" t="s">
        <v>30</v>
      </c>
      <c r="C77" s="49">
        <v>0</v>
      </c>
      <c r="D77" s="49">
        <v>0</v>
      </c>
      <c r="E77" s="49">
        <v>0</v>
      </c>
      <c r="F77" s="49">
        <v>0</v>
      </c>
      <c r="G77" s="49">
        <v>0</v>
      </c>
      <c r="H77" s="49">
        <v>0</v>
      </c>
      <c r="I77" s="49">
        <v>0</v>
      </c>
      <c r="J77" s="49">
        <v>0</v>
      </c>
      <c r="K77" s="49">
        <v>0</v>
      </c>
      <c r="L77" s="49">
        <v>5</v>
      </c>
      <c r="M77" s="49">
        <v>83</v>
      </c>
      <c r="N77" s="49">
        <v>0</v>
      </c>
      <c r="O77" s="49">
        <v>0</v>
      </c>
      <c r="P77" s="49">
        <v>0</v>
      </c>
      <c r="Q77" s="49">
        <v>0</v>
      </c>
      <c r="R77" s="49">
        <v>0</v>
      </c>
      <c r="S77" s="49">
        <v>88</v>
      </c>
    </row>
    <row r="78" spans="1:54" x14ac:dyDescent="0.25">
      <c r="B78" s="49" t="s">
        <v>3</v>
      </c>
      <c r="C78" s="49">
        <v>0</v>
      </c>
      <c r="D78" s="49">
        <v>0</v>
      </c>
      <c r="E78" s="49">
        <v>0</v>
      </c>
      <c r="F78" s="49">
        <v>1</v>
      </c>
      <c r="G78" s="49">
        <v>0</v>
      </c>
      <c r="H78" s="49">
        <v>36</v>
      </c>
      <c r="I78" s="49">
        <v>43</v>
      </c>
      <c r="J78" s="49">
        <v>6</v>
      </c>
      <c r="K78" s="49">
        <v>2</v>
      </c>
      <c r="L78" s="49">
        <v>0</v>
      </c>
      <c r="M78" s="49">
        <v>0</v>
      </c>
      <c r="N78" s="49">
        <v>0</v>
      </c>
      <c r="O78" s="49">
        <v>0</v>
      </c>
      <c r="P78" s="49">
        <v>0</v>
      </c>
      <c r="Q78" s="49">
        <v>0</v>
      </c>
      <c r="R78" s="49">
        <v>0</v>
      </c>
      <c r="S78" s="49">
        <v>88</v>
      </c>
    </row>
    <row r="79" spans="1:54" x14ac:dyDescent="0.25">
      <c r="B79" s="49" t="s">
        <v>5</v>
      </c>
      <c r="C79" s="49">
        <v>0</v>
      </c>
      <c r="D79" s="49">
        <v>0</v>
      </c>
      <c r="E79" s="49">
        <v>0</v>
      </c>
      <c r="F79" s="49">
        <v>0</v>
      </c>
      <c r="G79" s="49">
        <v>0</v>
      </c>
      <c r="H79" s="49">
        <v>0</v>
      </c>
      <c r="I79" s="49">
        <v>2</v>
      </c>
      <c r="J79" s="49">
        <v>37</v>
      </c>
      <c r="K79" s="49">
        <v>38</v>
      </c>
      <c r="L79" s="49">
        <v>8</v>
      </c>
      <c r="M79" s="49">
        <v>2</v>
      </c>
      <c r="N79" s="49">
        <v>1</v>
      </c>
      <c r="O79" s="49">
        <v>0</v>
      </c>
      <c r="P79" s="49">
        <v>0</v>
      </c>
      <c r="Q79" s="49">
        <v>0</v>
      </c>
      <c r="R79" s="49">
        <v>0</v>
      </c>
      <c r="S79" s="49">
        <v>88</v>
      </c>
    </row>
    <row r="80" spans="1:54" x14ac:dyDescent="0.25">
      <c r="B80" s="49" t="s">
        <v>7</v>
      </c>
      <c r="C80" s="49">
        <v>0</v>
      </c>
      <c r="D80" s="49">
        <v>0</v>
      </c>
      <c r="E80" s="49">
        <v>0</v>
      </c>
      <c r="F80" s="49">
        <v>0</v>
      </c>
      <c r="G80" s="49">
        <v>0</v>
      </c>
      <c r="H80" s="49">
        <v>0</v>
      </c>
      <c r="I80" s="49">
        <v>0</v>
      </c>
      <c r="J80" s="49">
        <v>0</v>
      </c>
      <c r="K80" s="49">
        <v>0</v>
      </c>
      <c r="L80" s="49">
        <v>0</v>
      </c>
      <c r="M80" s="49">
        <v>88</v>
      </c>
      <c r="N80" s="49">
        <v>0</v>
      </c>
      <c r="O80" s="49">
        <v>0</v>
      </c>
      <c r="P80" s="49">
        <v>0</v>
      </c>
      <c r="Q80" s="49">
        <v>0</v>
      </c>
      <c r="R80" s="49">
        <v>0</v>
      </c>
      <c r="S80" s="49">
        <v>88</v>
      </c>
    </row>
    <row r="81" spans="2:19" x14ac:dyDescent="0.25">
      <c r="B81" s="49" t="s">
        <v>9</v>
      </c>
      <c r="C81" s="49">
        <v>0</v>
      </c>
      <c r="D81" s="49">
        <v>0</v>
      </c>
      <c r="E81" s="49">
        <v>0</v>
      </c>
      <c r="F81" s="49">
        <v>0</v>
      </c>
      <c r="G81" s="49">
        <v>0</v>
      </c>
      <c r="H81" s="49">
        <v>0</v>
      </c>
      <c r="I81" s="49">
        <v>0</v>
      </c>
      <c r="J81" s="49">
        <v>0</v>
      </c>
      <c r="K81" s="49">
        <v>0</v>
      </c>
      <c r="L81" s="49">
        <v>0</v>
      </c>
      <c r="M81" s="49">
        <v>0</v>
      </c>
      <c r="N81" s="49">
        <v>0</v>
      </c>
      <c r="O81" s="49">
        <v>88</v>
      </c>
      <c r="P81" s="49">
        <v>0</v>
      </c>
      <c r="Q81" s="49">
        <v>0</v>
      </c>
      <c r="R81" s="49">
        <v>0</v>
      </c>
      <c r="S81" s="49">
        <v>88</v>
      </c>
    </row>
    <row r="82" spans="2:19" x14ac:dyDescent="0.25">
      <c r="B82" s="49" t="s">
        <v>10</v>
      </c>
      <c r="C82" s="49">
        <v>0</v>
      </c>
      <c r="D82" s="49">
        <v>0</v>
      </c>
      <c r="E82" s="49">
        <v>0</v>
      </c>
      <c r="F82" s="49">
        <v>0</v>
      </c>
      <c r="G82" s="49">
        <v>2</v>
      </c>
      <c r="H82" s="49">
        <v>20</v>
      </c>
      <c r="I82" s="49">
        <v>44</v>
      </c>
      <c r="J82" s="49">
        <v>18</v>
      </c>
      <c r="K82" s="49">
        <v>5</v>
      </c>
      <c r="L82" s="49">
        <v>0</v>
      </c>
      <c r="M82" s="49">
        <v>0</v>
      </c>
      <c r="N82" s="49">
        <v>0</v>
      </c>
      <c r="O82" s="49">
        <v>0</v>
      </c>
      <c r="P82" s="49">
        <v>0</v>
      </c>
      <c r="Q82" s="49">
        <v>0</v>
      </c>
      <c r="R82" s="49">
        <v>0</v>
      </c>
      <c r="S82" s="49">
        <v>89</v>
      </c>
    </row>
    <row r="83" spans="2:19" x14ac:dyDescent="0.25">
      <c r="B83" s="49" t="s">
        <v>11</v>
      </c>
      <c r="C83" s="49">
        <v>0</v>
      </c>
      <c r="D83" s="49">
        <v>0</v>
      </c>
      <c r="E83" s="49">
        <v>1</v>
      </c>
      <c r="F83" s="49">
        <v>0</v>
      </c>
      <c r="G83" s="49">
        <v>1</v>
      </c>
      <c r="H83" s="49">
        <v>1</v>
      </c>
      <c r="I83" s="49">
        <v>5</v>
      </c>
      <c r="J83" s="49">
        <v>32</v>
      </c>
      <c r="K83" s="49">
        <v>37</v>
      </c>
      <c r="L83" s="49">
        <v>9</v>
      </c>
      <c r="M83" s="49">
        <v>2</v>
      </c>
      <c r="N83" s="49">
        <v>0</v>
      </c>
      <c r="O83" s="49">
        <v>0</v>
      </c>
      <c r="P83" s="49">
        <v>0</v>
      </c>
      <c r="Q83" s="49">
        <v>0</v>
      </c>
      <c r="R83" s="49">
        <v>0</v>
      </c>
      <c r="S83" s="49">
        <v>88</v>
      </c>
    </row>
    <row r="84" spans="2:19" x14ac:dyDescent="0.25">
      <c r="B84" s="49" t="s">
        <v>13</v>
      </c>
      <c r="C84" s="49">
        <v>0</v>
      </c>
      <c r="D84" s="49">
        <v>0</v>
      </c>
      <c r="E84" s="49">
        <v>0</v>
      </c>
      <c r="F84" s="49">
        <v>0</v>
      </c>
      <c r="G84" s="49">
        <v>0</v>
      </c>
      <c r="H84" s="49">
        <v>0</v>
      </c>
      <c r="I84" s="49">
        <v>0</v>
      </c>
      <c r="J84" s="49">
        <v>0</v>
      </c>
      <c r="K84" s="49">
        <v>0</v>
      </c>
      <c r="L84" s="49">
        <v>0</v>
      </c>
      <c r="M84" s="49">
        <v>1</v>
      </c>
      <c r="N84" s="49">
        <v>2</v>
      </c>
      <c r="O84" s="49">
        <v>26</v>
      </c>
      <c r="P84" s="49">
        <v>59</v>
      </c>
      <c r="Q84" s="49">
        <v>0</v>
      </c>
      <c r="R84" s="49">
        <v>0</v>
      </c>
      <c r="S84" s="49">
        <v>88</v>
      </c>
    </row>
    <row r="85" spans="2:19" x14ac:dyDescent="0.25">
      <c r="B85" s="49" t="s">
        <v>14</v>
      </c>
      <c r="C85" s="49">
        <v>0</v>
      </c>
      <c r="D85" s="49">
        <v>0</v>
      </c>
      <c r="E85" s="49">
        <v>0</v>
      </c>
      <c r="F85" s="49">
        <v>0</v>
      </c>
      <c r="G85" s="49">
        <v>0</v>
      </c>
      <c r="H85" s="49">
        <v>0</v>
      </c>
      <c r="I85" s="49">
        <v>1</v>
      </c>
      <c r="J85" s="49">
        <v>3</v>
      </c>
      <c r="K85" s="49">
        <v>19</v>
      </c>
      <c r="L85" s="49">
        <v>29</v>
      </c>
      <c r="M85" s="49">
        <v>37</v>
      </c>
      <c r="N85" s="49">
        <v>0</v>
      </c>
      <c r="O85" s="49">
        <v>0</v>
      </c>
      <c r="P85" s="49">
        <v>0</v>
      </c>
      <c r="Q85" s="49">
        <v>0</v>
      </c>
      <c r="R85" s="49">
        <v>0</v>
      </c>
      <c r="S85" s="49">
        <v>89</v>
      </c>
    </row>
    <row r="86" spans="2:19" x14ac:dyDescent="0.25">
      <c r="B86" s="49" t="s">
        <v>16</v>
      </c>
      <c r="C86" s="49">
        <v>0</v>
      </c>
      <c r="D86" s="49">
        <v>0</v>
      </c>
      <c r="E86" s="49">
        <v>0</v>
      </c>
      <c r="F86" s="49">
        <v>0</v>
      </c>
      <c r="G86" s="49">
        <v>0</v>
      </c>
      <c r="H86" s="49">
        <v>0</v>
      </c>
      <c r="I86" s="49">
        <v>0</v>
      </c>
      <c r="J86" s="49">
        <v>0</v>
      </c>
      <c r="K86" s="49">
        <v>0</v>
      </c>
      <c r="L86" s="49">
        <v>1</v>
      </c>
      <c r="M86" s="49">
        <v>2</v>
      </c>
      <c r="N86" s="49">
        <v>53</v>
      </c>
      <c r="O86" s="49">
        <v>26</v>
      </c>
      <c r="P86" s="49">
        <v>5</v>
      </c>
      <c r="Q86" s="49">
        <v>1</v>
      </c>
      <c r="R86" s="49">
        <v>0</v>
      </c>
      <c r="S86" s="49">
        <v>88</v>
      </c>
    </row>
    <row r="87" spans="2:19" x14ac:dyDescent="0.25">
      <c r="B87" s="49" t="s">
        <v>17</v>
      </c>
      <c r="C87" s="49">
        <v>0</v>
      </c>
      <c r="D87" s="49">
        <v>0</v>
      </c>
      <c r="E87" s="49">
        <v>79</v>
      </c>
      <c r="F87" s="49">
        <v>0</v>
      </c>
      <c r="G87" s="49">
        <v>5</v>
      </c>
      <c r="H87" s="49">
        <v>1</v>
      </c>
      <c r="I87" s="49">
        <v>0</v>
      </c>
      <c r="J87" s="49">
        <v>0</v>
      </c>
      <c r="K87" s="49">
        <v>0</v>
      </c>
      <c r="L87" s="49">
        <v>0</v>
      </c>
      <c r="M87" s="49">
        <v>1</v>
      </c>
      <c r="N87" s="49">
        <v>1</v>
      </c>
      <c r="O87" s="49">
        <v>0</v>
      </c>
      <c r="P87" s="49">
        <v>0</v>
      </c>
      <c r="Q87" s="49">
        <v>0</v>
      </c>
      <c r="R87" s="49">
        <v>0</v>
      </c>
      <c r="S87" s="49">
        <v>87</v>
      </c>
    </row>
    <row r="88" spans="2:19" x14ac:dyDescent="0.25">
      <c r="B88" s="49" t="s">
        <v>18</v>
      </c>
      <c r="C88" s="49">
        <v>0</v>
      </c>
      <c r="D88" s="49">
        <v>0</v>
      </c>
      <c r="E88" s="49">
        <v>0</v>
      </c>
      <c r="F88" s="49">
        <v>0</v>
      </c>
      <c r="G88" s="49">
        <v>2</v>
      </c>
      <c r="H88" s="49">
        <v>13</v>
      </c>
      <c r="I88" s="49">
        <v>42</v>
      </c>
      <c r="J88" s="49">
        <v>4</v>
      </c>
      <c r="K88" s="49">
        <v>0</v>
      </c>
      <c r="L88" s="49">
        <v>27</v>
      </c>
      <c r="M88" s="49">
        <v>0</v>
      </c>
      <c r="N88" s="49">
        <v>0</v>
      </c>
      <c r="O88" s="49">
        <v>0</v>
      </c>
      <c r="P88" s="49">
        <v>0</v>
      </c>
      <c r="Q88" s="49">
        <v>0</v>
      </c>
      <c r="R88" s="49">
        <v>0</v>
      </c>
      <c r="S88" s="49">
        <v>88</v>
      </c>
    </row>
    <row r="89" spans="2:19" x14ac:dyDescent="0.25">
      <c r="B89" s="49" t="s">
        <v>19</v>
      </c>
      <c r="C89" s="49">
        <v>0</v>
      </c>
      <c r="D89" s="49">
        <v>0</v>
      </c>
      <c r="E89" s="49">
        <v>0</v>
      </c>
      <c r="F89" s="49">
        <v>0</v>
      </c>
      <c r="G89" s="49">
        <v>2</v>
      </c>
      <c r="H89" s="49">
        <v>11</v>
      </c>
      <c r="I89" s="49">
        <v>45</v>
      </c>
      <c r="J89" s="49">
        <v>4</v>
      </c>
      <c r="K89" s="49">
        <v>0</v>
      </c>
      <c r="L89" s="49">
        <v>0</v>
      </c>
      <c r="M89" s="49">
        <v>26</v>
      </c>
      <c r="N89" s="49">
        <v>0</v>
      </c>
      <c r="O89" s="49">
        <v>0</v>
      </c>
      <c r="P89" s="49">
        <v>0</v>
      </c>
      <c r="Q89" s="49">
        <v>0</v>
      </c>
      <c r="R89" s="49">
        <v>0</v>
      </c>
      <c r="S89" s="49">
        <v>88</v>
      </c>
    </row>
    <row r="90" spans="2:19" x14ac:dyDescent="0.25">
      <c r="B90" s="49" t="s">
        <v>20</v>
      </c>
      <c r="C90" s="49">
        <v>0</v>
      </c>
      <c r="D90" s="49">
        <v>0</v>
      </c>
      <c r="E90" s="49">
        <v>0</v>
      </c>
      <c r="F90" s="49">
        <v>3</v>
      </c>
      <c r="G90" s="49">
        <v>42</v>
      </c>
      <c r="H90" s="49">
        <v>17</v>
      </c>
      <c r="I90" s="49">
        <v>0</v>
      </c>
      <c r="J90" s="49">
        <v>0</v>
      </c>
      <c r="K90" s="49">
        <v>1</v>
      </c>
      <c r="L90" s="49">
        <v>25</v>
      </c>
      <c r="M90" s="49">
        <v>0</v>
      </c>
      <c r="N90" s="49">
        <v>0</v>
      </c>
      <c r="O90" s="49">
        <v>0</v>
      </c>
      <c r="P90" s="49">
        <v>0</v>
      </c>
      <c r="Q90" s="49">
        <v>0</v>
      </c>
      <c r="R90" s="49">
        <v>0</v>
      </c>
      <c r="S90" s="49">
        <v>88</v>
      </c>
    </row>
    <row r="91" spans="2:19" x14ac:dyDescent="0.25">
      <c r="B91" s="49" t="s">
        <v>21</v>
      </c>
      <c r="C91" s="49">
        <v>0</v>
      </c>
      <c r="D91" s="49">
        <v>0</v>
      </c>
      <c r="E91" s="49">
        <v>5</v>
      </c>
      <c r="F91" s="49">
        <v>0</v>
      </c>
      <c r="G91" s="49">
        <v>20</v>
      </c>
      <c r="H91" s="49">
        <v>2</v>
      </c>
      <c r="I91" s="49">
        <v>0</v>
      </c>
      <c r="J91" s="49">
        <v>1</v>
      </c>
      <c r="K91" s="49">
        <v>11</v>
      </c>
      <c r="L91" s="49">
        <v>43</v>
      </c>
      <c r="M91" s="49">
        <v>6</v>
      </c>
      <c r="N91" s="49">
        <v>0</v>
      </c>
      <c r="O91" s="49">
        <v>0</v>
      </c>
      <c r="P91" s="49">
        <v>0</v>
      </c>
      <c r="Q91" s="49">
        <v>0</v>
      </c>
      <c r="R91" s="49">
        <v>0</v>
      </c>
      <c r="S91" s="49">
        <v>88</v>
      </c>
    </row>
    <row r="92" spans="2:19" x14ac:dyDescent="0.25">
      <c r="B92" s="49" t="s">
        <v>31</v>
      </c>
      <c r="C92" s="49">
        <v>0</v>
      </c>
      <c r="D92" s="49">
        <v>0</v>
      </c>
      <c r="E92" s="49">
        <v>0</v>
      </c>
      <c r="F92" s="49">
        <v>0</v>
      </c>
      <c r="G92" s="49">
        <v>1</v>
      </c>
      <c r="H92" s="49">
        <v>4</v>
      </c>
      <c r="I92" s="49">
        <v>26</v>
      </c>
      <c r="J92" s="49">
        <v>33</v>
      </c>
      <c r="K92" s="49">
        <v>14</v>
      </c>
      <c r="L92" s="49">
        <v>10</v>
      </c>
      <c r="M92" s="49">
        <v>0</v>
      </c>
      <c r="N92" s="49">
        <v>0</v>
      </c>
      <c r="O92" s="49">
        <v>0</v>
      </c>
      <c r="P92" s="49">
        <v>0</v>
      </c>
      <c r="Q92" s="49">
        <v>0</v>
      </c>
      <c r="R92" s="49">
        <v>0</v>
      </c>
      <c r="S92" s="49">
        <v>88</v>
      </c>
    </row>
    <row r="93" spans="2:19" x14ac:dyDescent="0.25">
      <c r="B93" s="49" t="s">
        <v>32</v>
      </c>
      <c r="C93" s="49">
        <v>0</v>
      </c>
      <c r="D93" s="49">
        <v>0</v>
      </c>
      <c r="E93" s="49">
        <v>0</v>
      </c>
      <c r="F93" s="49">
        <v>0</v>
      </c>
      <c r="G93" s="49">
        <v>0</v>
      </c>
      <c r="H93" s="49">
        <v>1</v>
      </c>
      <c r="I93" s="49">
        <v>18</v>
      </c>
      <c r="J93" s="49">
        <v>42</v>
      </c>
      <c r="K93" s="49">
        <v>27</v>
      </c>
      <c r="L93" s="49">
        <v>1</v>
      </c>
      <c r="M93" s="49">
        <v>0</v>
      </c>
      <c r="N93" s="49">
        <v>0</v>
      </c>
      <c r="O93" s="49">
        <v>0</v>
      </c>
      <c r="P93" s="49">
        <v>0</v>
      </c>
      <c r="Q93" s="49">
        <v>0</v>
      </c>
      <c r="R93" s="49">
        <v>0</v>
      </c>
      <c r="S93" s="49">
        <v>89</v>
      </c>
    </row>
    <row r="94" spans="2:19" x14ac:dyDescent="0.25">
      <c r="B94" s="49" t="s">
        <v>33</v>
      </c>
      <c r="C94" s="49">
        <v>0</v>
      </c>
      <c r="D94" s="49">
        <v>0</v>
      </c>
      <c r="E94" s="49">
        <v>0</v>
      </c>
      <c r="F94" s="49">
        <v>0</v>
      </c>
      <c r="G94" s="49">
        <v>0</v>
      </c>
      <c r="H94" s="49">
        <v>0</v>
      </c>
      <c r="I94" s="49">
        <v>3</v>
      </c>
      <c r="J94" s="49">
        <v>9</v>
      </c>
      <c r="K94" s="49">
        <v>17</v>
      </c>
      <c r="L94" s="49">
        <v>16</v>
      </c>
      <c r="M94" s="49">
        <v>7</v>
      </c>
      <c r="N94" s="49">
        <v>36</v>
      </c>
      <c r="O94" s="49">
        <v>0</v>
      </c>
      <c r="P94" s="49">
        <v>0</v>
      </c>
      <c r="Q94" s="49">
        <v>0</v>
      </c>
      <c r="R94" s="49">
        <v>0</v>
      </c>
      <c r="S94" s="49">
        <v>88</v>
      </c>
    </row>
    <row r="95" spans="2:19" x14ac:dyDescent="0.25">
      <c r="B95" s="49" t="s">
        <v>24</v>
      </c>
      <c r="C95" s="49">
        <v>0</v>
      </c>
      <c r="D95" s="49">
        <v>0</v>
      </c>
      <c r="E95" s="49">
        <v>0</v>
      </c>
      <c r="F95" s="49">
        <v>0</v>
      </c>
      <c r="G95" s="49">
        <v>0</v>
      </c>
      <c r="H95" s="49">
        <v>0</v>
      </c>
      <c r="I95" s="49">
        <v>1</v>
      </c>
      <c r="J95" s="49">
        <v>1</v>
      </c>
      <c r="K95" s="49">
        <v>0</v>
      </c>
      <c r="L95" s="49">
        <v>86</v>
      </c>
      <c r="M95" s="49">
        <v>0</v>
      </c>
      <c r="N95" s="49">
        <v>0</v>
      </c>
      <c r="O95" s="49">
        <v>0</v>
      </c>
      <c r="P95" s="49">
        <v>0</v>
      </c>
      <c r="Q95" s="49">
        <v>0</v>
      </c>
      <c r="R95" s="49">
        <v>0</v>
      </c>
      <c r="S95" s="49">
        <v>88</v>
      </c>
    </row>
    <row r="96" spans="2:19" x14ac:dyDescent="0.25">
      <c r="B96" s="49" t="s">
        <v>34</v>
      </c>
      <c r="C96" s="49">
        <v>0</v>
      </c>
      <c r="D96" s="49">
        <v>0</v>
      </c>
      <c r="E96" s="49">
        <v>0</v>
      </c>
      <c r="F96" s="49">
        <v>0</v>
      </c>
      <c r="G96" s="49">
        <v>0</v>
      </c>
      <c r="H96" s="49">
        <v>0</v>
      </c>
      <c r="I96" s="49">
        <v>22</v>
      </c>
      <c r="J96" s="49">
        <v>65</v>
      </c>
      <c r="K96" s="49">
        <v>1</v>
      </c>
      <c r="L96" s="49">
        <v>1</v>
      </c>
      <c r="M96" s="49">
        <v>0</v>
      </c>
      <c r="N96" s="49">
        <v>0</v>
      </c>
      <c r="O96" s="49">
        <v>0</v>
      </c>
      <c r="P96" s="49">
        <v>0</v>
      </c>
      <c r="Q96" s="49">
        <v>0</v>
      </c>
      <c r="R96" s="49">
        <v>0</v>
      </c>
      <c r="S96" s="49">
        <v>89</v>
      </c>
    </row>
    <row r="97" spans="1:19" x14ac:dyDescent="0.25">
      <c r="B97" s="49" t="s">
        <v>35</v>
      </c>
      <c r="C97" s="49">
        <v>0</v>
      </c>
      <c r="D97" s="49">
        <v>0</v>
      </c>
      <c r="E97" s="49">
        <v>1</v>
      </c>
      <c r="F97" s="49">
        <v>0</v>
      </c>
      <c r="G97" s="49">
        <v>0</v>
      </c>
      <c r="H97" s="49">
        <v>4</v>
      </c>
      <c r="I97" s="49">
        <v>62</v>
      </c>
      <c r="J97" s="49">
        <v>21</v>
      </c>
      <c r="K97" s="49">
        <v>1</v>
      </c>
      <c r="L97" s="49">
        <v>0</v>
      </c>
      <c r="M97" s="49">
        <v>0</v>
      </c>
      <c r="N97" s="49">
        <v>0</v>
      </c>
      <c r="O97" s="49">
        <v>0</v>
      </c>
      <c r="P97" s="49">
        <v>0</v>
      </c>
      <c r="Q97" s="49">
        <v>0</v>
      </c>
      <c r="R97" s="49">
        <v>0</v>
      </c>
      <c r="S97" s="49">
        <v>89</v>
      </c>
    </row>
    <row r="98" spans="1:19" x14ac:dyDescent="0.25">
      <c r="B98" s="49" t="s">
        <v>36</v>
      </c>
      <c r="C98" s="49">
        <v>0</v>
      </c>
      <c r="D98" s="49">
        <v>0</v>
      </c>
      <c r="E98" s="49">
        <v>0</v>
      </c>
      <c r="F98" s="49">
        <v>82</v>
      </c>
      <c r="G98" s="49">
        <v>0</v>
      </c>
      <c r="H98" s="49">
        <v>6</v>
      </c>
      <c r="I98" s="49">
        <v>0</v>
      </c>
      <c r="J98" s="49">
        <v>1</v>
      </c>
      <c r="K98" s="49">
        <v>0</v>
      </c>
      <c r="L98" s="49">
        <v>0</v>
      </c>
      <c r="M98" s="49">
        <v>0</v>
      </c>
      <c r="N98" s="49">
        <v>0</v>
      </c>
      <c r="O98" s="49">
        <v>0</v>
      </c>
      <c r="P98" s="49">
        <v>0</v>
      </c>
      <c r="Q98" s="49">
        <v>0</v>
      </c>
      <c r="R98" s="49">
        <v>0</v>
      </c>
      <c r="S98" s="49">
        <v>89</v>
      </c>
    </row>
    <row r="99" spans="1:19" x14ac:dyDescent="0.25">
      <c r="B99" s="49" t="s">
        <v>22</v>
      </c>
      <c r="C99" s="49">
        <v>0</v>
      </c>
      <c r="D99" s="49">
        <v>48</v>
      </c>
      <c r="E99" s="49">
        <v>0</v>
      </c>
      <c r="F99" s="49">
        <v>35</v>
      </c>
      <c r="G99" s="49">
        <v>5</v>
      </c>
      <c r="H99" s="49">
        <v>0</v>
      </c>
      <c r="I99" s="49">
        <v>0</v>
      </c>
      <c r="J99" s="49">
        <v>0</v>
      </c>
      <c r="K99" s="49">
        <v>0</v>
      </c>
      <c r="L99" s="49">
        <v>0</v>
      </c>
      <c r="M99" s="49">
        <v>0</v>
      </c>
      <c r="N99" s="49">
        <v>0</v>
      </c>
      <c r="O99" s="49">
        <v>0</v>
      </c>
      <c r="P99" s="49">
        <v>0</v>
      </c>
      <c r="Q99" s="49">
        <v>0</v>
      </c>
      <c r="R99" s="49">
        <v>0</v>
      </c>
      <c r="S99" s="49">
        <v>88</v>
      </c>
    </row>
    <row r="101" spans="1:19" x14ac:dyDescent="0.25">
      <c r="A101" t="s">
        <v>39</v>
      </c>
    </row>
    <row r="102" spans="1:19" x14ac:dyDescent="0.25">
      <c r="B102" s="49" t="s">
        <v>0</v>
      </c>
      <c r="C102" s="49">
        <v>1.5625E-2</v>
      </c>
      <c r="D102" s="49">
        <v>3.125E-2</v>
      </c>
      <c r="E102" s="49">
        <v>6.25E-2</v>
      </c>
      <c r="F102" s="49">
        <v>0.125</v>
      </c>
      <c r="G102" s="49">
        <v>0.25</v>
      </c>
      <c r="H102" s="49">
        <v>0.5</v>
      </c>
      <c r="I102" s="49">
        <v>1</v>
      </c>
      <c r="J102" s="49">
        <v>2</v>
      </c>
      <c r="K102" s="49">
        <v>4</v>
      </c>
      <c r="L102" s="49">
        <v>8</v>
      </c>
      <c r="M102" s="49">
        <v>16</v>
      </c>
      <c r="N102" s="49">
        <v>32</v>
      </c>
      <c r="O102" s="49">
        <v>64</v>
      </c>
      <c r="P102" s="49">
        <v>128</v>
      </c>
      <c r="Q102" s="49">
        <v>256</v>
      </c>
      <c r="R102" s="49">
        <v>512</v>
      </c>
      <c r="S102" s="49" t="s">
        <v>1</v>
      </c>
    </row>
    <row r="103" spans="1:19" x14ac:dyDescent="0.25">
      <c r="B103" s="49" t="s">
        <v>29</v>
      </c>
      <c r="C103" s="49">
        <v>0</v>
      </c>
      <c r="D103" s="49">
        <v>0</v>
      </c>
      <c r="E103" s="49">
        <v>0</v>
      </c>
      <c r="F103" s="49">
        <v>0</v>
      </c>
      <c r="G103" s="49">
        <v>0</v>
      </c>
      <c r="H103" s="49">
        <v>1</v>
      </c>
      <c r="I103" s="49">
        <v>1</v>
      </c>
      <c r="J103" s="49">
        <v>2</v>
      </c>
      <c r="K103" s="49">
        <v>1</v>
      </c>
      <c r="L103" s="49">
        <v>94</v>
      </c>
      <c r="M103" s="49">
        <v>0</v>
      </c>
      <c r="N103" s="49">
        <v>0</v>
      </c>
      <c r="O103" s="49">
        <v>0</v>
      </c>
      <c r="P103" s="49">
        <v>0</v>
      </c>
      <c r="Q103" s="49">
        <v>0</v>
      </c>
      <c r="R103" s="49">
        <v>0</v>
      </c>
      <c r="S103" s="49">
        <v>99</v>
      </c>
    </row>
    <row r="104" spans="1:19" x14ac:dyDescent="0.25">
      <c r="B104" s="49" t="s">
        <v>30</v>
      </c>
      <c r="C104" s="49">
        <v>0</v>
      </c>
      <c r="D104" s="49">
        <v>0</v>
      </c>
      <c r="E104" s="49">
        <v>2</v>
      </c>
      <c r="F104" s="49">
        <v>0</v>
      </c>
      <c r="G104" s="49">
        <v>0</v>
      </c>
      <c r="H104" s="49">
        <v>0</v>
      </c>
      <c r="I104" s="49">
        <v>0</v>
      </c>
      <c r="J104" s="49">
        <v>0</v>
      </c>
      <c r="K104" s="49">
        <v>1</v>
      </c>
      <c r="L104" s="49">
        <v>0</v>
      </c>
      <c r="M104" s="49">
        <v>96</v>
      </c>
      <c r="N104" s="49">
        <v>0</v>
      </c>
      <c r="O104" s="49">
        <v>0</v>
      </c>
      <c r="P104" s="49">
        <v>0</v>
      </c>
      <c r="Q104" s="49">
        <v>0</v>
      </c>
      <c r="R104" s="49">
        <v>0</v>
      </c>
      <c r="S104" s="49">
        <v>99</v>
      </c>
    </row>
    <row r="105" spans="1:19" x14ac:dyDescent="0.25">
      <c r="B105" s="49" t="s">
        <v>3</v>
      </c>
      <c r="C105" s="49">
        <v>0</v>
      </c>
      <c r="D105" s="49">
        <v>0</v>
      </c>
      <c r="E105" s="49">
        <v>0</v>
      </c>
      <c r="F105" s="49">
        <v>1</v>
      </c>
      <c r="G105" s="49">
        <v>0</v>
      </c>
      <c r="H105" s="49">
        <v>1</v>
      </c>
      <c r="I105" s="49">
        <v>0</v>
      </c>
      <c r="J105" s="49">
        <v>1</v>
      </c>
      <c r="K105" s="49">
        <v>1</v>
      </c>
      <c r="L105" s="49">
        <v>0</v>
      </c>
      <c r="M105" s="49">
        <v>0</v>
      </c>
      <c r="N105" s="49">
        <v>2</v>
      </c>
      <c r="O105" s="49">
        <v>93</v>
      </c>
      <c r="P105" s="49">
        <v>0</v>
      </c>
      <c r="Q105" s="49">
        <v>0</v>
      </c>
      <c r="R105" s="49">
        <v>1</v>
      </c>
      <c r="S105" s="49">
        <v>100</v>
      </c>
    </row>
    <row r="106" spans="1:19" x14ac:dyDescent="0.25">
      <c r="B106" s="49" t="s">
        <v>5</v>
      </c>
      <c r="C106" s="49">
        <v>0</v>
      </c>
      <c r="D106" s="49">
        <v>0</v>
      </c>
      <c r="E106" s="49">
        <v>0</v>
      </c>
      <c r="F106" s="49">
        <v>0</v>
      </c>
      <c r="G106" s="49">
        <v>0</v>
      </c>
      <c r="H106" s="49">
        <v>0</v>
      </c>
      <c r="I106" s="49">
        <v>0</v>
      </c>
      <c r="J106" s="49">
        <v>1</v>
      </c>
      <c r="K106" s="49">
        <v>0</v>
      </c>
      <c r="L106" s="49">
        <v>2</v>
      </c>
      <c r="M106" s="49">
        <v>1</v>
      </c>
      <c r="N106" s="49">
        <v>1</v>
      </c>
      <c r="O106" s="49">
        <v>0</v>
      </c>
      <c r="P106" s="49">
        <v>94</v>
      </c>
      <c r="Q106" s="49">
        <v>0</v>
      </c>
      <c r="R106" s="49">
        <v>0</v>
      </c>
      <c r="S106" s="49">
        <v>99</v>
      </c>
    </row>
    <row r="107" spans="1:19" x14ac:dyDescent="0.25">
      <c r="B107" s="49" t="s">
        <v>7</v>
      </c>
      <c r="C107" s="49">
        <v>0</v>
      </c>
      <c r="D107" s="49">
        <v>0</v>
      </c>
      <c r="E107" s="49">
        <v>0</v>
      </c>
      <c r="F107" s="49">
        <v>1</v>
      </c>
      <c r="G107" s="49">
        <v>0</v>
      </c>
      <c r="H107" s="49">
        <v>1</v>
      </c>
      <c r="I107" s="49">
        <v>0</v>
      </c>
      <c r="J107" s="49">
        <v>0</v>
      </c>
      <c r="K107" s="49">
        <v>0</v>
      </c>
      <c r="L107" s="49">
        <v>0</v>
      </c>
      <c r="M107" s="49">
        <v>97</v>
      </c>
      <c r="N107" s="49">
        <v>0</v>
      </c>
      <c r="O107" s="49">
        <v>0</v>
      </c>
      <c r="P107" s="49">
        <v>0</v>
      </c>
      <c r="Q107" s="49">
        <v>0</v>
      </c>
      <c r="R107" s="49">
        <v>0</v>
      </c>
      <c r="S107" s="49">
        <v>99</v>
      </c>
    </row>
    <row r="108" spans="1:19" x14ac:dyDescent="0.25">
      <c r="B108" s="49" t="s">
        <v>9</v>
      </c>
      <c r="C108" s="49">
        <v>0</v>
      </c>
      <c r="D108" s="49">
        <v>0</v>
      </c>
      <c r="E108" s="49">
        <v>0</v>
      </c>
      <c r="F108" s="49">
        <v>1</v>
      </c>
      <c r="G108" s="49">
        <v>0</v>
      </c>
      <c r="H108" s="49">
        <v>0</v>
      </c>
      <c r="I108" s="49">
        <v>0</v>
      </c>
      <c r="J108" s="49">
        <v>0</v>
      </c>
      <c r="K108" s="49">
        <v>0</v>
      </c>
      <c r="L108" s="49">
        <v>0</v>
      </c>
      <c r="M108" s="49">
        <v>0</v>
      </c>
      <c r="N108" s="49">
        <v>1</v>
      </c>
      <c r="O108" s="49">
        <v>97</v>
      </c>
      <c r="P108" s="49">
        <v>0</v>
      </c>
      <c r="Q108" s="49">
        <v>0</v>
      </c>
      <c r="R108" s="49">
        <v>0</v>
      </c>
      <c r="S108" s="49">
        <v>99</v>
      </c>
    </row>
    <row r="109" spans="1:19" x14ac:dyDescent="0.25">
      <c r="B109" s="49" t="s">
        <v>10</v>
      </c>
      <c r="C109" s="49">
        <v>0</v>
      </c>
      <c r="D109" s="49">
        <v>0</v>
      </c>
      <c r="E109" s="49">
        <v>1</v>
      </c>
      <c r="F109" s="49">
        <v>0</v>
      </c>
      <c r="G109" s="49">
        <v>0</v>
      </c>
      <c r="H109" s="49">
        <v>1</v>
      </c>
      <c r="I109" s="49">
        <v>0</v>
      </c>
      <c r="J109" s="49">
        <v>0</v>
      </c>
      <c r="K109" s="49">
        <v>1</v>
      </c>
      <c r="L109" s="49">
        <v>1</v>
      </c>
      <c r="M109" s="49">
        <v>2</v>
      </c>
      <c r="N109" s="49">
        <v>93</v>
      </c>
      <c r="O109" s="49">
        <v>1</v>
      </c>
      <c r="P109" s="49">
        <v>0</v>
      </c>
      <c r="Q109" s="49">
        <v>0</v>
      </c>
      <c r="R109" s="49">
        <v>0</v>
      </c>
      <c r="S109" s="49">
        <v>100</v>
      </c>
    </row>
    <row r="110" spans="1:19" x14ac:dyDescent="0.25">
      <c r="B110" s="49" t="s">
        <v>11</v>
      </c>
      <c r="C110" s="49">
        <v>0</v>
      </c>
      <c r="D110" s="49">
        <v>0</v>
      </c>
      <c r="E110" s="49">
        <v>1</v>
      </c>
      <c r="F110" s="49">
        <v>0</v>
      </c>
      <c r="G110" s="49">
        <v>0</v>
      </c>
      <c r="H110" s="49">
        <v>0</v>
      </c>
      <c r="I110" s="49">
        <v>1</v>
      </c>
      <c r="J110" s="49">
        <v>0</v>
      </c>
      <c r="K110" s="49">
        <v>1</v>
      </c>
      <c r="L110" s="49">
        <v>1</v>
      </c>
      <c r="M110" s="49">
        <v>0</v>
      </c>
      <c r="N110" s="49">
        <v>95</v>
      </c>
      <c r="O110" s="49">
        <v>0</v>
      </c>
      <c r="P110" s="49">
        <v>0</v>
      </c>
      <c r="Q110" s="49">
        <v>0</v>
      </c>
      <c r="R110" s="49">
        <v>0</v>
      </c>
      <c r="S110" s="49">
        <v>99</v>
      </c>
    </row>
    <row r="111" spans="1:19" x14ac:dyDescent="0.25">
      <c r="B111" s="49" t="s">
        <v>13</v>
      </c>
      <c r="C111" s="49">
        <v>0</v>
      </c>
      <c r="D111" s="49">
        <v>0</v>
      </c>
      <c r="E111" s="49">
        <v>0</v>
      </c>
      <c r="F111" s="49">
        <v>0</v>
      </c>
      <c r="G111" s="49">
        <v>1</v>
      </c>
      <c r="H111" s="49">
        <v>0</v>
      </c>
      <c r="I111" s="49">
        <v>1</v>
      </c>
      <c r="J111" s="49">
        <v>2</v>
      </c>
      <c r="K111" s="49">
        <v>0</v>
      </c>
      <c r="L111" s="49">
        <v>4</v>
      </c>
      <c r="M111" s="49">
        <v>15</v>
      </c>
      <c r="N111" s="49">
        <v>15</v>
      </c>
      <c r="O111" s="49">
        <v>8</v>
      </c>
      <c r="P111" s="49">
        <v>52</v>
      </c>
      <c r="Q111" s="49">
        <v>0</v>
      </c>
      <c r="R111" s="49">
        <v>0</v>
      </c>
      <c r="S111" s="49">
        <v>98</v>
      </c>
    </row>
    <row r="112" spans="1:19" x14ac:dyDescent="0.25">
      <c r="B112" s="49" t="s">
        <v>14</v>
      </c>
      <c r="C112" s="49">
        <v>0</v>
      </c>
      <c r="D112" s="49">
        <v>0</v>
      </c>
      <c r="E112" s="49">
        <v>2</v>
      </c>
      <c r="F112" s="49">
        <v>0</v>
      </c>
      <c r="G112" s="49">
        <v>0</v>
      </c>
      <c r="H112" s="49">
        <v>1</v>
      </c>
      <c r="I112" s="49">
        <v>7</v>
      </c>
      <c r="J112" s="49">
        <v>19</v>
      </c>
      <c r="K112" s="49">
        <v>8</v>
      </c>
      <c r="L112" s="49">
        <v>4</v>
      </c>
      <c r="M112" s="49">
        <v>58</v>
      </c>
      <c r="N112" s="49">
        <v>0</v>
      </c>
      <c r="O112" s="49">
        <v>0</v>
      </c>
      <c r="P112" s="49">
        <v>0</v>
      </c>
      <c r="Q112" s="49">
        <v>0</v>
      </c>
      <c r="R112" s="49">
        <v>1</v>
      </c>
      <c r="S112" s="49">
        <v>100</v>
      </c>
    </row>
    <row r="113" spans="1:19" x14ac:dyDescent="0.25">
      <c r="B113" s="49" t="s">
        <v>16</v>
      </c>
      <c r="C113" s="49">
        <v>0</v>
      </c>
      <c r="D113" s="49">
        <v>0</v>
      </c>
      <c r="E113" s="49">
        <v>0</v>
      </c>
      <c r="F113" s="49">
        <v>0</v>
      </c>
      <c r="G113" s="49">
        <v>0</v>
      </c>
      <c r="H113" s="49">
        <v>2</v>
      </c>
      <c r="I113" s="49">
        <v>0</v>
      </c>
      <c r="J113" s="49">
        <v>0</v>
      </c>
      <c r="K113" s="49">
        <v>1</v>
      </c>
      <c r="L113" s="49">
        <v>0</v>
      </c>
      <c r="M113" s="49">
        <v>1</v>
      </c>
      <c r="N113" s="49">
        <v>9</v>
      </c>
      <c r="O113" s="49">
        <v>70</v>
      </c>
      <c r="P113" s="49">
        <v>12</v>
      </c>
      <c r="Q113" s="49">
        <v>4</v>
      </c>
      <c r="R113" s="49">
        <v>0</v>
      </c>
      <c r="S113" s="49">
        <v>99</v>
      </c>
    </row>
    <row r="114" spans="1:19" x14ac:dyDescent="0.25">
      <c r="B114" s="49" t="s">
        <v>17</v>
      </c>
      <c r="C114" s="49">
        <v>0</v>
      </c>
      <c r="D114" s="49">
        <v>0</v>
      </c>
      <c r="E114" s="49">
        <v>69</v>
      </c>
      <c r="F114" s="49">
        <v>0</v>
      </c>
      <c r="G114" s="49">
        <v>12</v>
      </c>
      <c r="H114" s="49">
        <v>0</v>
      </c>
      <c r="I114" s="49">
        <v>1</v>
      </c>
      <c r="J114" s="49">
        <v>1</v>
      </c>
      <c r="K114" s="49">
        <v>2</v>
      </c>
      <c r="L114" s="49">
        <v>3</v>
      </c>
      <c r="M114" s="49">
        <v>3</v>
      </c>
      <c r="N114" s="49">
        <v>8</v>
      </c>
      <c r="O114" s="49">
        <v>0</v>
      </c>
      <c r="P114" s="49">
        <v>0</v>
      </c>
      <c r="Q114" s="49">
        <v>0</v>
      </c>
      <c r="R114" s="49">
        <v>0</v>
      </c>
      <c r="S114" s="49">
        <v>99</v>
      </c>
    </row>
    <row r="115" spans="1:19" x14ac:dyDescent="0.25">
      <c r="B115" s="49" t="s">
        <v>18</v>
      </c>
      <c r="C115" s="49">
        <v>0</v>
      </c>
      <c r="D115" s="49">
        <v>1</v>
      </c>
      <c r="E115" s="49">
        <v>0</v>
      </c>
      <c r="F115" s="49">
        <v>0</v>
      </c>
      <c r="G115" s="49">
        <v>2</v>
      </c>
      <c r="H115" s="49">
        <v>0</v>
      </c>
      <c r="I115" s="49">
        <v>0</v>
      </c>
      <c r="J115" s="49">
        <v>3</v>
      </c>
      <c r="K115" s="49">
        <v>3</v>
      </c>
      <c r="L115" s="49">
        <v>89</v>
      </c>
      <c r="M115" s="49">
        <v>0</v>
      </c>
      <c r="N115" s="49">
        <v>0</v>
      </c>
      <c r="O115" s="49">
        <v>0</v>
      </c>
      <c r="P115" s="49">
        <v>0</v>
      </c>
      <c r="Q115" s="49">
        <v>0</v>
      </c>
      <c r="R115" s="49">
        <v>0</v>
      </c>
      <c r="S115" s="49">
        <v>98</v>
      </c>
    </row>
    <row r="116" spans="1:19" x14ac:dyDescent="0.25">
      <c r="B116" s="49" t="s">
        <v>19</v>
      </c>
      <c r="C116" s="49">
        <v>0</v>
      </c>
      <c r="D116" s="49">
        <v>0</v>
      </c>
      <c r="E116" s="49">
        <v>0</v>
      </c>
      <c r="F116" s="49">
        <v>0</v>
      </c>
      <c r="G116" s="49">
        <v>1</v>
      </c>
      <c r="H116" s="49">
        <v>2</v>
      </c>
      <c r="I116" s="49">
        <v>0</v>
      </c>
      <c r="J116" s="49">
        <v>2</v>
      </c>
      <c r="K116" s="49">
        <v>2</v>
      </c>
      <c r="L116" s="49">
        <v>0</v>
      </c>
      <c r="M116" s="49">
        <v>92</v>
      </c>
      <c r="N116" s="49">
        <v>0</v>
      </c>
      <c r="O116" s="49">
        <v>0</v>
      </c>
      <c r="P116" s="49">
        <v>0</v>
      </c>
      <c r="Q116" s="49">
        <v>0</v>
      </c>
      <c r="R116" s="49">
        <v>0</v>
      </c>
      <c r="S116" s="49">
        <v>99</v>
      </c>
    </row>
    <row r="117" spans="1:19" x14ac:dyDescent="0.25">
      <c r="B117" s="49" t="s">
        <v>20</v>
      </c>
      <c r="C117" s="49">
        <v>0</v>
      </c>
      <c r="D117" s="49">
        <v>1</v>
      </c>
      <c r="E117" s="49">
        <v>0</v>
      </c>
      <c r="F117" s="49">
        <v>1</v>
      </c>
      <c r="G117" s="49">
        <v>2</v>
      </c>
      <c r="H117" s="49">
        <v>1</v>
      </c>
      <c r="I117" s="49">
        <v>3</v>
      </c>
      <c r="J117" s="49">
        <v>1</v>
      </c>
      <c r="K117" s="49">
        <v>4</v>
      </c>
      <c r="L117" s="49">
        <v>85</v>
      </c>
      <c r="M117" s="49">
        <v>0</v>
      </c>
      <c r="N117" s="49">
        <v>0</v>
      </c>
      <c r="O117" s="49">
        <v>0</v>
      </c>
      <c r="P117" s="49">
        <v>0</v>
      </c>
      <c r="Q117" s="49">
        <v>0</v>
      </c>
      <c r="R117" s="49">
        <v>0</v>
      </c>
      <c r="S117" s="49">
        <v>98</v>
      </c>
    </row>
    <row r="118" spans="1:19" x14ac:dyDescent="0.25">
      <c r="B118" s="49" t="s">
        <v>21</v>
      </c>
      <c r="C118" s="49">
        <v>0</v>
      </c>
      <c r="D118" s="49">
        <v>0</v>
      </c>
      <c r="E118" s="49">
        <v>61</v>
      </c>
      <c r="F118" s="49">
        <v>0</v>
      </c>
      <c r="G118" s="49">
        <v>15</v>
      </c>
      <c r="H118" s="49">
        <v>3</v>
      </c>
      <c r="I118" s="49">
        <v>3</v>
      </c>
      <c r="J118" s="49">
        <v>3</v>
      </c>
      <c r="K118" s="49">
        <v>7</v>
      </c>
      <c r="L118" s="49">
        <v>4</v>
      </c>
      <c r="M118" s="49">
        <v>3</v>
      </c>
      <c r="N118" s="49">
        <v>0</v>
      </c>
      <c r="O118" s="49">
        <v>0</v>
      </c>
      <c r="P118" s="49">
        <v>0</v>
      </c>
      <c r="Q118" s="49">
        <v>0</v>
      </c>
      <c r="R118" s="49">
        <v>0</v>
      </c>
      <c r="S118" s="49">
        <v>99</v>
      </c>
    </row>
    <row r="119" spans="1:19" x14ac:dyDescent="0.25">
      <c r="B119" s="49" t="s">
        <v>31</v>
      </c>
      <c r="C119" s="49">
        <v>0</v>
      </c>
      <c r="D119" s="49">
        <v>4</v>
      </c>
      <c r="E119" s="49">
        <v>1</v>
      </c>
      <c r="F119" s="49">
        <v>0</v>
      </c>
      <c r="G119" s="49">
        <v>0</v>
      </c>
      <c r="H119" s="49">
        <v>2</v>
      </c>
      <c r="I119" s="49">
        <v>3</v>
      </c>
      <c r="J119" s="49">
        <v>2</v>
      </c>
      <c r="K119" s="49">
        <v>14</v>
      </c>
      <c r="L119" s="49">
        <v>73</v>
      </c>
      <c r="M119" s="49">
        <v>0</v>
      </c>
      <c r="N119" s="49">
        <v>0</v>
      </c>
      <c r="O119" s="49">
        <v>0</v>
      </c>
      <c r="P119" s="49">
        <v>0</v>
      </c>
      <c r="Q119" s="49">
        <v>0</v>
      </c>
      <c r="R119" s="49">
        <v>0</v>
      </c>
      <c r="S119" s="49">
        <v>99</v>
      </c>
    </row>
    <row r="120" spans="1:19" x14ac:dyDescent="0.25">
      <c r="B120" s="49" t="s">
        <v>32</v>
      </c>
      <c r="C120" s="49">
        <v>0</v>
      </c>
      <c r="D120" s="49">
        <v>0</v>
      </c>
      <c r="E120" s="49">
        <v>0</v>
      </c>
      <c r="F120" s="49">
        <v>0</v>
      </c>
      <c r="G120" s="49">
        <v>2</v>
      </c>
      <c r="H120" s="49">
        <v>0</v>
      </c>
      <c r="I120" s="49">
        <v>2</v>
      </c>
      <c r="J120" s="49">
        <v>14</v>
      </c>
      <c r="K120" s="49">
        <v>78</v>
      </c>
      <c r="L120" s="49">
        <v>3</v>
      </c>
      <c r="M120" s="49">
        <v>0</v>
      </c>
      <c r="N120" s="49">
        <v>0</v>
      </c>
      <c r="O120" s="49">
        <v>0</v>
      </c>
      <c r="P120" s="49">
        <v>0</v>
      </c>
      <c r="Q120" s="49">
        <v>0</v>
      </c>
      <c r="R120" s="49">
        <v>0</v>
      </c>
      <c r="S120" s="49">
        <v>99</v>
      </c>
    </row>
    <row r="121" spans="1:19" x14ac:dyDescent="0.25">
      <c r="B121" s="49" t="s">
        <v>33</v>
      </c>
      <c r="C121" s="49">
        <v>0</v>
      </c>
      <c r="D121" s="49">
        <v>0</v>
      </c>
      <c r="E121" s="49">
        <v>0</v>
      </c>
      <c r="F121" s="49">
        <v>0</v>
      </c>
      <c r="G121" s="49">
        <v>1</v>
      </c>
      <c r="H121" s="49">
        <v>0</v>
      </c>
      <c r="I121" s="49">
        <v>0</v>
      </c>
      <c r="J121" s="49">
        <v>0</v>
      </c>
      <c r="K121" s="49">
        <v>2</v>
      </c>
      <c r="L121" s="49">
        <v>2</v>
      </c>
      <c r="M121" s="49">
        <v>1</v>
      </c>
      <c r="N121" s="49">
        <v>93</v>
      </c>
      <c r="O121" s="49">
        <v>0</v>
      </c>
      <c r="P121" s="49">
        <v>0</v>
      </c>
      <c r="Q121" s="49">
        <v>0</v>
      </c>
      <c r="R121" s="49">
        <v>0</v>
      </c>
      <c r="S121" s="49">
        <v>99</v>
      </c>
    </row>
    <row r="122" spans="1:19" x14ac:dyDescent="0.25">
      <c r="B122" s="49" t="s">
        <v>24</v>
      </c>
      <c r="C122" s="49">
        <v>0</v>
      </c>
      <c r="D122" s="49">
        <v>1</v>
      </c>
      <c r="E122" s="49">
        <v>1</v>
      </c>
      <c r="F122" s="49">
        <v>2</v>
      </c>
      <c r="G122" s="49">
        <v>0</v>
      </c>
      <c r="H122" s="49">
        <v>0</v>
      </c>
      <c r="I122" s="49">
        <v>0</v>
      </c>
      <c r="J122" s="49">
        <v>0</v>
      </c>
      <c r="K122" s="49">
        <v>0</v>
      </c>
      <c r="L122" s="49">
        <v>95</v>
      </c>
      <c r="M122" s="49">
        <v>0</v>
      </c>
      <c r="N122" s="49">
        <v>0</v>
      </c>
      <c r="O122" s="49">
        <v>0</v>
      </c>
      <c r="P122" s="49">
        <v>0</v>
      </c>
      <c r="Q122" s="49">
        <v>0</v>
      </c>
      <c r="R122" s="49">
        <v>0</v>
      </c>
      <c r="S122" s="49">
        <v>99</v>
      </c>
    </row>
    <row r="123" spans="1:19" x14ac:dyDescent="0.25">
      <c r="B123" s="49" t="s">
        <v>34</v>
      </c>
      <c r="C123" s="49">
        <v>0</v>
      </c>
      <c r="D123" s="49">
        <v>0</v>
      </c>
      <c r="E123" s="49">
        <v>0</v>
      </c>
      <c r="F123" s="49">
        <v>0</v>
      </c>
      <c r="G123" s="49">
        <v>1</v>
      </c>
      <c r="H123" s="49">
        <v>7</v>
      </c>
      <c r="I123" s="49">
        <v>51</v>
      </c>
      <c r="J123" s="49">
        <v>38</v>
      </c>
      <c r="K123" s="49">
        <v>1</v>
      </c>
      <c r="L123" s="49">
        <v>2</v>
      </c>
      <c r="M123" s="49">
        <v>0</v>
      </c>
      <c r="N123" s="49">
        <v>0</v>
      </c>
      <c r="O123" s="49">
        <v>0</v>
      </c>
      <c r="P123" s="49">
        <v>0</v>
      </c>
      <c r="Q123" s="49">
        <v>0</v>
      </c>
      <c r="R123" s="49">
        <v>0</v>
      </c>
      <c r="S123" s="49">
        <v>100</v>
      </c>
    </row>
    <row r="124" spans="1:19" x14ac:dyDescent="0.25">
      <c r="B124" s="49" t="s">
        <v>35</v>
      </c>
      <c r="C124" s="49">
        <v>0</v>
      </c>
      <c r="D124" s="49">
        <v>0</v>
      </c>
      <c r="E124" s="49">
        <v>2</v>
      </c>
      <c r="F124" s="49">
        <v>0</v>
      </c>
      <c r="G124" s="49">
        <v>3</v>
      </c>
      <c r="H124" s="49">
        <v>48</v>
      </c>
      <c r="I124" s="49">
        <v>22</v>
      </c>
      <c r="J124" s="49">
        <v>1</v>
      </c>
      <c r="K124" s="49">
        <v>0</v>
      </c>
      <c r="L124" s="49">
        <v>2</v>
      </c>
      <c r="M124" s="49">
        <v>1</v>
      </c>
      <c r="N124" s="49">
        <v>20</v>
      </c>
      <c r="O124" s="49">
        <v>0</v>
      </c>
      <c r="P124" s="49">
        <v>0</v>
      </c>
      <c r="Q124" s="49">
        <v>0</v>
      </c>
      <c r="R124" s="49">
        <v>1</v>
      </c>
      <c r="S124" s="49">
        <v>100</v>
      </c>
    </row>
    <row r="125" spans="1:19" x14ac:dyDescent="0.25">
      <c r="B125" s="49" t="s">
        <v>36</v>
      </c>
      <c r="C125" s="49">
        <v>0</v>
      </c>
      <c r="D125" s="49">
        <v>0</v>
      </c>
      <c r="E125" s="49">
        <v>0</v>
      </c>
      <c r="F125" s="49">
        <v>18</v>
      </c>
      <c r="G125" s="49">
        <v>0</v>
      </c>
      <c r="H125" s="49">
        <v>71</v>
      </c>
      <c r="I125" s="49">
        <v>3</v>
      </c>
      <c r="J125" s="49">
        <v>0</v>
      </c>
      <c r="K125" s="49">
        <v>0</v>
      </c>
      <c r="L125" s="49">
        <v>0</v>
      </c>
      <c r="M125" s="49">
        <v>3</v>
      </c>
      <c r="N125" s="49">
        <v>4</v>
      </c>
      <c r="O125" s="49">
        <v>1</v>
      </c>
      <c r="P125" s="49">
        <v>0</v>
      </c>
      <c r="Q125" s="49">
        <v>0</v>
      </c>
      <c r="R125" s="49">
        <v>0</v>
      </c>
      <c r="S125" s="49">
        <v>100</v>
      </c>
    </row>
    <row r="126" spans="1:19" x14ac:dyDescent="0.25">
      <c r="B126" s="49" t="s">
        <v>22</v>
      </c>
      <c r="C126" s="49">
        <v>0</v>
      </c>
      <c r="D126" s="49">
        <v>91</v>
      </c>
      <c r="E126" s="49">
        <v>0</v>
      </c>
      <c r="F126" s="49">
        <v>6</v>
      </c>
      <c r="G126" s="49">
        <v>2</v>
      </c>
      <c r="H126" s="49">
        <v>0</v>
      </c>
      <c r="I126" s="49">
        <v>0</v>
      </c>
      <c r="J126" s="49">
        <v>0</v>
      </c>
      <c r="K126" s="49">
        <v>0</v>
      </c>
      <c r="L126" s="49">
        <v>0</v>
      </c>
      <c r="M126" s="49">
        <v>0</v>
      </c>
      <c r="N126" s="49">
        <v>0</v>
      </c>
      <c r="O126" s="49">
        <v>0</v>
      </c>
      <c r="P126" s="49">
        <v>0</v>
      </c>
      <c r="Q126" s="49">
        <v>0</v>
      </c>
      <c r="R126" s="49">
        <v>0</v>
      </c>
      <c r="S126" s="49">
        <v>99</v>
      </c>
    </row>
    <row r="128" spans="1:19" x14ac:dyDescent="0.25">
      <c r="A128" t="s">
        <v>94</v>
      </c>
    </row>
    <row r="129" spans="2:19" x14ac:dyDescent="0.25">
      <c r="B129" s="49" t="s">
        <v>0</v>
      </c>
      <c r="C129" s="49">
        <v>1.5625E-2</v>
      </c>
      <c r="D129" s="49">
        <v>3.125E-2</v>
      </c>
      <c r="E129" s="49">
        <v>6.25E-2</v>
      </c>
      <c r="F129" s="49">
        <v>0.125</v>
      </c>
      <c r="G129" s="49">
        <v>0.25</v>
      </c>
      <c r="H129" s="49">
        <v>0.5</v>
      </c>
      <c r="I129" s="49">
        <v>1</v>
      </c>
      <c r="J129" s="49">
        <v>2</v>
      </c>
      <c r="K129" s="49">
        <v>4</v>
      </c>
      <c r="L129" s="49">
        <v>8</v>
      </c>
      <c r="M129" s="49">
        <v>16</v>
      </c>
      <c r="N129" s="49">
        <v>32</v>
      </c>
      <c r="O129" s="49">
        <v>64</v>
      </c>
      <c r="P129" s="49">
        <v>128</v>
      </c>
      <c r="Q129" s="49">
        <v>256</v>
      </c>
      <c r="R129" s="49">
        <v>512</v>
      </c>
      <c r="S129" s="49" t="s">
        <v>1</v>
      </c>
    </row>
    <row r="130" spans="2:19" x14ac:dyDescent="0.25">
      <c r="B130" s="49" t="s">
        <v>2</v>
      </c>
      <c r="C130" s="49">
        <v>0</v>
      </c>
      <c r="D130" s="49">
        <v>0</v>
      </c>
      <c r="E130" s="49">
        <v>0</v>
      </c>
      <c r="F130" s="49">
        <v>1</v>
      </c>
      <c r="G130" s="49">
        <v>0</v>
      </c>
      <c r="H130" s="49">
        <v>6</v>
      </c>
      <c r="I130" s="49">
        <v>25</v>
      </c>
      <c r="J130" s="49">
        <v>169</v>
      </c>
      <c r="K130" s="49">
        <v>91</v>
      </c>
      <c r="L130" s="49">
        <v>8</v>
      </c>
      <c r="M130" s="49">
        <v>7</v>
      </c>
      <c r="N130" s="49">
        <v>3</v>
      </c>
      <c r="O130" s="49">
        <v>281</v>
      </c>
      <c r="P130" s="49">
        <v>0</v>
      </c>
      <c r="Q130" s="49">
        <v>0</v>
      </c>
      <c r="R130" s="49">
        <v>0</v>
      </c>
      <c r="S130" s="49">
        <v>591</v>
      </c>
    </row>
    <row r="131" spans="2:19" x14ac:dyDescent="0.25">
      <c r="B131" s="49" t="s">
        <v>3</v>
      </c>
      <c r="C131" s="49">
        <v>0</v>
      </c>
      <c r="D131" s="49">
        <v>0</v>
      </c>
      <c r="E131" s="49">
        <v>0</v>
      </c>
      <c r="F131" s="49">
        <v>13</v>
      </c>
      <c r="G131" s="49">
        <v>0</v>
      </c>
      <c r="H131" s="49">
        <v>70</v>
      </c>
      <c r="I131" s="49">
        <v>174</v>
      </c>
      <c r="J131" s="49">
        <v>70</v>
      </c>
      <c r="K131" s="49">
        <v>42</v>
      </c>
      <c r="L131" s="49">
        <v>58</v>
      </c>
      <c r="M131" s="49">
        <v>39</v>
      </c>
      <c r="N131" s="49">
        <v>31</v>
      </c>
      <c r="O131" s="49">
        <v>94</v>
      </c>
      <c r="P131" s="49">
        <v>0</v>
      </c>
      <c r="Q131" s="49">
        <v>0</v>
      </c>
      <c r="R131" s="49">
        <v>0</v>
      </c>
      <c r="S131" s="49">
        <v>591</v>
      </c>
    </row>
    <row r="132" spans="2:19" x14ac:dyDescent="0.25">
      <c r="B132" s="49" t="s">
        <v>4</v>
      </c>
      <c r="C132" s="49">
        <v>0</v>
      </c>
      <c r="D132" s="49">
        <v>0</v>
      </c>
      <c r="E132" s="49">
        <v>0</v>
      </c>
      <c r="F132" s="49">
        <v>0</v>
      </c>
      <c r="G132" s="49">
        <v>38</v>
      </c>
      <c r="H132" s="49">
        <v>0</v>
      </c>
      <c r="I132" s="49">
        <v>153</v>
      </c>
      <c r="J132" s="49">
        <v>110</v>
      </c>
      <c r="K132" s="49">
        <v>9</v>
      </c>
      <c r="L132" s="49">
        <v>10</v>
      </c>
      <c r="M132" s="49">
        <v>18</v>
      </c>
      <c r="N132" s="49">
        <v>27</v>
      </c>
      <c r="O132" s="49">
        <v>30</v>
      </c>
      <c r="P132" s="49">
        <v>196</v>
      </c>
      <c r="Q132" s="49">
        <v>0</v>
      </c>
      <c r="R132" s="49">
        <v>0</v>
      </c>
      <c r="S132" s="49">
        <v>591</v>
      </c>
    </row>
    <row r="133" spans="2:19" x14ac:dyDescent="0.25">
      <c r="B133" s="49" t="s">
        <v>5</v>
      </c>
      <c r="C133" s="49">
        <v>0</v>
      </c>
      <c r="D133" s="49">
        <v>0</v>
      </c>
      <c r="E133" s="49">
        <v>0</v>
      </c>
      <c r="F133" s="49">
        <v>0</v>
      </c>
      <c r="G133" s="49">
        <v>102</v>
      </c>
      <c r="H133" s="49">
        <v>0</v>
      </c>
      <c r="I133" s="49">
        <v>297</v>
      </c>
      <c r="J133" s="49">
        <v>141</v>
      </c>
      <c r="K133" s="49">
        <v>22</v>
      </c>
      <c r="L133" s="49">
        <v>10</v>
      </c>
      <c r="M133" s="49">
        <v>3</v>
      </c>
      <c r="N133" s="49">
        <v>3</v>
      </c>
      <c r="O133" s="49">
        <v>0</v>
      </c>
      <c r="P133" s="49">
        <v>13</v>
      </c>
      <c r="Q133" s="49">
        <v>0</v>
      </c>
      <c r="R133" s="49">
        <v>0</v>
      </c>
      <c r="S133" s="49">
        <v>591</v>
      </c>
    </row>
    <row r="134" spans="2:19" x14ac:dyDescent="0.25">
      <c r="B134" s="49" t="s">
        <v>6</v>
      </c>
      <c r="C134" s="49">
        <v>0</v>
      </c>
      <c r="D134" s="49">
        <v>0</v>
      </c>
      <c r="E134" s="49">
        <v>0</v>
      </c>
      <c r="F134" s="49">
        <v>512</v>
      </c>
      <c r="G134" s="49">
        <v>0</v>
      </c>
      <c r="H134" s="49">
        <v>6</v>
      </c>
      <c r="I134" s="49">
        <v>3</v>
      </c>
      <c r="J134" s="49">
        <v>1</v>
      </c>
      <c r="K134" s="49">
        <v>10</v>
      </c>
      <c r="L134" s="49">
        <v>17</v>
      </c>
      <c r="M134" s="49">
        <v>12</v>
      </c>
      <c r="N134" s="49">
        <v>30</v>
      </c>
      <c r="O134" s="49">
        <v>0</v>
      </c>
      <c r="P134" s="49">
        <v>0</v>
      </c>
      <c r="Q134" s="49">
        <v>0</v>
      </c>
      <c r="R134" s="49">
        <v>0</v>
      </c>
      <c r="S134" s="49">
        <v>591</v>
      </c>
    </row>
    <row r="135" spans="2:19" x14ac:dyDescent="0.25">
      <c r="B135" s="49" t="s">
        <v>7</v>
      </c>
      <c r="C135" s="49">
        <v>0</v>
      </c>
      <c r="D135" s="49">
        <v>422</v>
      </c>
      <c r="E135" s="49">
        <v>0</v>
      </c>
      <c r="F135" s="49">
        <v>72</v>
      </c>
      <c r="G135" s="49">
        <v>19</v>
      </c>
      <c r="H135" s="49">
        <v>8</v>
      </c>
      <c r="I135" s="49">
        <v>2</v>
      </c>
      <c r="J135" s="49">
        <v>1</v>
      </c>
      <c r="K135" s="49">
        <v>4</v>
      </c>
      <c r="L135" s="49">
        <v>2</v>
      </c>
      <c r="M135" s="49">
        <v>61</v>
      </c>
      <c r="N135" s="49">
        <v>0</v>
      </c>
      <c r="O135" s="49">
        <v>0</v>
      </c>
      <c r="P135" s="49">
        <v>0</v>
      </c>
      <c r="Q135" s="49">
        <v>0</v>
      </c>
      <c r="R135" s="49">
        <v>0</v>
      </c>
      <c r="S135" s="49">
        <v>591</v>
      </c>
    </row>
    <row r="136" spans="2:19" x14ac:dyDescent="0.25">
      <c r="B136" s="49" t="s">
        <v>8</v>
      </c>
      <c r="C136" s="49">
        <v>0</v>
      </c>
      <c r="D136" s="49">
        <v>0</v>
      </c>
      <c r="E136" s="49">
        <v>0</v>
      </c>
      <c r="F136" s="49">
        <v>489</v>
      </c>
      <c r="G136" s="49">
        <v>0</v>
      </c>
      <c r="H136" s="49">
        <v>28</v>
      </c>
      <c r="I136" s="49">
        <v>8</v>
      </c>
      <c r="J136" s="49">
        <v>9</v>
      </c>
      <c r="K136" s="49">
        <v>22</v>
      </c>
      <c r="L136" s="49">
        <v>12</v>
      </c>
      <c r="M136" s="49">
        <v>7</v>
      </c>
      <c r="N136" s="49">
        <v>7</v>
      </c>
      <c r="O136" s="49">
        <v>9</v>
      </c>
      <c r="P136" s="49">
        <v>0</v>
      </c>
      <c r="Q136" s="49">
        <v>0</v>
      </c>
      <c r="R136" s="49">
        <v>0</v>
      </c>
      <c r="S136" s="49">
        <v>591</v>
      </c>
    </row>
    <row r="137" spans="2:19" x14ac:dyDescent="0.25">
      <c r="B137" s="49" t="s">
        <v>9</v>
      </c>
      <c r="C137" s="49">
        <v>0</v>
      </c>
      <c r="D137" s="49">
        <v>0</v>
      </c>
      <c r="E137" s="49">
        <v>0</v>
      </c>
      <c r="F137" s="49">
        <v>2</v>
      </c>
      <c r="G137" s="49">
        <v>0</v>
      </c>
      <c r="H137" s="49">
        <v>3</v>
      </c>
      <c r="I137" s="49">
        <v>20</v>
      </c>
      <c r="J137" s="49">
        <v>169</v>
      </c>
      <c r="K137" s="49">
        <v>250</v>
      </c>
      <c r="L137" s="49">
        <v>55</v>
      </c>
      <c r="M137" s="49">
        <v>20</v>
      </c>
      <c r="N137" s="49">
        <v>7</v>
      </c>
      <c r="O137" s="49">
        <v>65</v>
      </c>
      <c r="P137" s="49">
        <v>0</v>
      </c>
      <c r="Q137" s="49">
        <v>0</v>
      </c>
      <c r="R137" s="49">
        <v>0</v>
      </c>
      <c r="S137" s="49">
        <v>591</v>
      </c>
    </row>
    <row r="138" spans="2:19" x14ac:dyDescent="0.25">
      <c r="B138" s="49" t="s">
        <v>10</v>
      </c>
      <c r="C138" s="49">
        <v>0</v>
      </c>
      <c r="D138" s="49">
        <v>0</v>
      </c>
      <c r="E138" s="49">
        <v>359</v>
      </c>
      <c r="F138" s="49">
        <v>0</v>
      </c>
      <c r="G138" s="49">
        <v>196</v>
      </c>
      <c r="H138" s="49">
        <v>23</v>
      </c>
      <c r="I138" s="49">
        <v>9</v>
      </c>
      <c r="J138" s="49">
        <v>4</v>
      </c>
      <c r="K138" s="49">
        <v>0</v>
      </c>
      <c r="L138" s="49">
        <v>0</v>
      </c>
      <c r="M138" s="49">
        <v>0</v>
      </c>
      <c r="N138" s="49">
        <v>0</v>
      </c>
      <c r="O138" s="49">
        <v>0</v>
      </c>
      <c r="P138" s="49">
        <v>0</v>
      </c>
      <c r="Q138" s="49">
        <v>0</v>
      </c>
      <c r="R138" s="49">
        <v>0</v>
      </c>
      <c r="S138" s="49">
        <v>591</v>
      </c>
    </row>
    <row r="139" spans="2:19" x14ac:dyDescent="0.25">
      <c r="B139" s="49" t="s">
        <v>11</v>
      </c>
      <c r="C139" s="49">
        <v>0</v>
      </c>
      <c r="D139" s="49">
        <v>0</v>
      </c>
      <c r="E139" s="49">
        <v>581</v>
      </c>
      <c r="F139" s="49">
        <v>0</v>
      </c>
      <c r="G139" s="49">
        <v>5</v>
      </c>
      <c r="H139" s="49">
        <v>4</v>
      </c>
      <c r="I139" s="49">
        <v>0</v>
      </c>
      <c r="J139" s="49">
        <v>0</v>
      </c>
      <c r="K139" s="49">
        <v>0</v>
      </c>
      <c r="L139" s="49">
        <v>0</v>
      </c>
      <c r="M139" s="49">
        <v>1</v>
      </c>
      <c r="N139" s="49">
        <v>0</v>
      </c>
      <c r="O139" s="49">
        <v>0</v>
      </c>
      <c r="P139" s="49">
        <v>0</v>
      </c>
      <c r="Q139" s="49">
        <v>0</v>
      </c>
      <c r="R139" s="49">
        <v>0</v>
      </c>
      <c r="S139" s="49">
        <v>591</v>
      </c>
    </row>
    <row r="140" spans="2:19" x14ac:dyDescent="0.25">
      <c r="B140" s="49" t="s">
        <v>12</v>
      </c>
      <c r="C140" s="49">
        <v>0</v>
      </c>
      <c r="D140" s="49">
        <v>4</v>
      </c>
      <c r="E140" s="49">
        <v>0</v>
      </c>
      <c r="F140" s="49">
        <v>73</v>
      </c>
      <c r="G140" s="49">
        <v>308</v>
      </c>
      <c r="H140" s="49">
        <v>168</v>
      </c>
      <c r="I140" s="49">
        <v>24</v>
      </c>
      <c r="J140" s="49">
        <v>4</v>
      </c>
      <c r="K140" s="49">
        <v>2</v>
      </c>
      <c r="L140" s="49">
        <v>3</v>
      </c>
      <c r="M140" s="49">
        <v>3</v>
      </c>
      <c r="N140" s="49">
        <v>0</v>
      </c>
      <c r="O140" s="49">
        <v>0</v>
      </c>
      <c r="P140" s="49">
        <v>0</v>
      </c>
      <c r="Q140" s="49">
        <v>0</v>
      </c>
      <c r="R140" s="49">
        <v>0</v>
      </c>
      <c r="S140" s="49">
        <v>589</v>
      </c>
    </row>
    <row r="141" spans="2:19" x14ac:dyDescent="0.25">
      <c r="B141" s="49" t="s">
        <v>13</v>
      </c>
      <c r="C141" s="49">
        <v>0</v>
      </c>
      <c r="D141" s="49">
        <v>0</v>
      </c>
      <c r="E141" s="49">
        <v>0</v>
      </c>
      <c r="F141" s="49">
        <v>0</v>
      </c>
      <c r="G141" s="49">
        <v>77</v>
      </c>
      <c r="H141" s="49">
        <v>0</v>
      </c>
      <c r="I141" s="49">
        <v>237</v>
      </c>
      <c r="J141" s="49">
        <v>192</v>
      </c>
      <c r="K141" s="49">
        <v>58</v>
      </c>
      <c r="L141" s="49">
        <v>20</v>
      </c>
      <c r="M141" s="49">
        <v>1</v>
      </c>
      <c r="N141" s="49">
        <v>2</v>
      </c>
      <c r="O141" s="49">
        <v>2</v>
      </c>
      <c r="P141" s="49">
        <v>0</v>
      </c>
      <c r="Q141" s="49">
        <v>0</v>
      </c>
      <c r="R141" s="49">
        <v>0</v>
      </c>
      <c r="S141" s="49">
        <v>589</v>
      </c>
    </row>
    <row r="142" spans="2:19" x14ac:dyDescent="0.25">
      <c r="B142" s="49" t="s">
        <v>14</v>
      </c>
      <c r="C142" s="49">
        <v>0</v>
      </c>
      <c r="D142" s="49">
        <v>0</v>
      </c>
      <c r="E142" s="49">
        <v>27</v>
      </c>
      <c r="F142" s="49">
        <v>0</v>
      </c>
      <c r="G142" s="49">
        <v>254</v>
      </c>
      <c r="H142" s="49">
        <v>227</v>
      </c>
      <c r="I142" s="49">
        <v>54</v>
      </c>
      <c r="J142" s="49">
        <v>3</v>
      </c>
      <c r="K142" s="49">
        <v>2</v>
      </c>
      <c r="L142" s="49">
        <v>6</v>
      </c>
      <c r="M142" s="49">
        <v>17</v>
      </c>
      <c r="N142" s="49">
        <v>0</v>
      </c>
      <c r="O142" s="49">
        <v>0</v>
      </c>
      <c r="P142" s="49">
        <v>0</v>
      </c>
      <c r="Q142" s="49">
        <v>0</v>
      </c>
      <c r="R142" s="49">
        <v>0</v>
      </c>
      <c r="S142" s="49">
        <v>590</v>
      </c>
    </row>
    <row r="143" spans="2:19" x14ac:dyDescent="0.25">
      <c r="B143" s="49" t="s">
        <v>15</v>
      </c>
      <c r="C143" s="49">
        <v>0</v>
      </c>
      <c r="D143" s="49">
        <v>0</v>
      </c>
      <c r="E143" s="49">
        <v>20</v>
      </c>
      <c r="F143" s="49">
        <v>0</v>
      </c>
      <c r="G143" s="49">
        <v>181</v>
      </c>
      <c r="H143" s="49">
        <v>301</v>
      </c>
      <c r="I143" s="49">
        <v>60</v>
      </c>
      <c r="J143" s="49">
        <v>13</v>
      </c>
      <c r="K143" s="49">
        <v>7</v>
      </c>
      <c r="L143" s="49">
        <v>3</v>
      </c>
      <c r="M143" s="49">
        <v>3</v>
      </c>
      <c r="N143" s="49">
        <v>3</v>
      </c>
      <c r="O143" s="49">
        <v>0</v>
      </c>
      <c r="P143" s="49">
        <v>0</v>
      </c>
      <c r="Q143" s="49">
        <v>0</v>
      </c>
      <c r="R143" s="49">
        <v>0</v>
      </c>
      <c r="S143" s="49">
        <v>591</v>
      </c>
    </row>
    <row r="144" spans="2:19" x14ac:dyDescent="0.25">
      <c r="B144" s="49" t="s">
        <v>16</v>
      </c>
      <c r="C144" s="49">
        <v>0</v>
      </c>
      <c r="D144" s="49">
        <v>0</v>
      </c>
      <c r="E144" s="49">
        <v>0</v>
      </c>
      <c r="F144" s="49">
        <v>0</v>
      </c>
      <c r="G144" s="49">
        <v>0</v>
      </c>
      <c r="H144" s="49">
        <v>341</v>
      </c>
      <c r="I144" s="49">
        <v>0</v>
      </c>
      <c r="J144" s="49">
        <v>124</v>
      </c>
      <c r="K144" s="49">
        <v>52</v>
      </c>
      <c r="L144" s="49">
        <v>30</v>
      </c>
      <c r="M144" s="49">
        <v>19</v>
      </c>
      <c r="N144" s="49">
        <v>8</v>
      </c>
      <c r="O144" s="49">
        <v>6</v>
      </c>
      <c r="P144" s="49">
        <v>3</v>
      </c>
      <c r="Q144" s="49">
        <v>7</v>
      </c>
      <c r="R144" s="49">
        <v>0</v>
      </c>
      <c r="S144" s="49">
        <v>590</v>
      </c>
    </row>
    <row r="145" spans="1:54" x14ac:dyDescent="0.25">
      <c r="B145" s="49" t="s">
        <v>17</v>
      </c>
      <c r="C145" s="49">
        <v>0</v>
      </c>
      <c r="D145" s="49">
        <v>0</v>
      </c>
      <c r="E145" s="49">
        <v>399</v>
      </c>
      <c r="F145" s="49">
        <v>0</v>
      </c>
      <c r="G145" s="49">
        <v>25</v>
      </c>
      <c r="H145" s="49">
        <v>5</v>
      </c>
      <c r="I145" s="49">
        <v>6</v>
      </c>
      <c r="J145" s="49">
        <v>4</v>
      </c>
      <c r="K145" s="49">
        <v>1</v>
      </c>
      <c r="L145" s="49">
        <v>1</v>
      </c>
      <c r="M145" s="49">
        <v>1</v>
      </c>
      <c r="N145" s="49">
        <v>148</v>
      </c>
      <c r="O145" s="49">
        <v>0</v>
      </c>
      <c r="P145" s="49">
        <v>0</v>
      </c>
      <c r="Q145" s="49">
        <v>0</v>
      </c>
      <c r="R145" s="49">
        <v>0</v>
      </c>
      <c r="S145" s="49">
        <v>590</v>
      </c>
    </row>
    <row r="146" spans="1:54" x14ac:dyDescent="0.25">
      <c r="B146" s="49" t="s">
        <v>18</v>
      </c>
      <c r="C146" s="49">
        <v>0</v>
      </c>
      <c r="D146" s="49">
        <v>433</v>
      </c>
      <c r="E146" s="49">
        <v>5</v>
      </c>
      <c r="F146" s="49">
        <v>16</v>
      </c>
      <c r="G146" s="49">
        <v>47</v>
      </c>
      <c r="H146" s="49">
        <v>11</v>
      </c>
      <c r="I146" s="49">
        <v>3</v>
      </c>
      <c r="J146" s="49">
        <v>5</v>
      </c>
      <c r="K146" s="49">
        <v>12</v>
      </c>
      <c r="L146" s="49">
        <v>59</v>
      </c>
      <c r="M146" s="49">
        <v>0</v>
      </c>
      <c r="N146" s="49">
        <v>0</v>
      </c>
      <c r="O146" s="49">
        <v>0</v>
      </c>
      <c r="P146" s="49">
        <v>0</v>
      </c>
      <c r="Q146" s="49">
        <v>0</v>
      </c>
      <c r="R146" s="49">
        <v>0</v>
      </c>
      <c r="S146" s="49">
        <v>591</v>
      </c>
    </row>
    <row r="147" spans="1:54" x14ac:dyDescent="0.25">
      <c r="B147" s="49" t="s">
        <v>19</v>
      </c>
      <c r="C147" s="49">
        <v>0</v>
      </c>
      <c r="D147" s="49">
        <v>435</v>
      </c>
      <c r="E147" s="49">
        <v>0</v>
      </c>
      <c r="F147" s="49">
        <v>7</v>
      </c>
      <c r="G147" s="49">
        <v>42</v>
      </c>
      <c r="H147" s="49">
        <v>26</v>
      </c>
      <c r="I147" s="49">
        <v>5</v>
      </c>
      <c r="J147" s="49">
        <v>5</v>
      </c>
      <c r="K147" s="49">
        <v>17</v>
      </c>
      <c r="L147" s="49">
        <v>31</v>
      </c>
      <c r="M147" s="49">
        <v>23</v>
      </c>
      <c r="N147" s="49">
        <v>0</v>
      </c>
      <c r="O147" s="49">
        <v>0</v>
      </c>
      <c r="P147" s="49">
        <v>0</v>
      </c>
      <c r="Q147" s="49">
        <v>0</v>
      </c>
      <c r="R147" s="49">
        <v>0</v>
      </c>
      <c r="S147" s="49">
        <v>591</v>
      </c>
    </row>
    <row r="148" spans="1:54" x14ac:dyDescent="0.25">
      <c r="B148" s="49" t="s">
        <v>20</v>
      </c>
      <c r="C148" s="49">
        <v>0</v>
      </c>
      <c r="D148" s="49">
        <v>75</v>
      </c>
      <c r="E148" s="49">
        <v>280</v>
      </c>
      <c r="F148" s="49">
        <v>77</v>
      </c>
      <c r="G148" s="49">
        <v>21</v>
      </c>
      <c r="H148" s="49">
        <v>41</v>
      </c>
      <c r="I148" s="49">
        <v>20</v>
      </c>
      <c r="J148" s="49">
        <v>1</v>
      </c>
      <c r="K148" s="49">
        <v>5</v>
      </c>
      <c r="L148" s="49">
        <v>71</v>
      </c>
      <c r="M148" s="49">
        <v>0</v>
      </c>
      <c r="N148" s="49">
        <v>0</v>
      </c>
      <c r="O148" s="49">
        <v>0</v>
      </c>
      <c r="P148" s="49">
        <v>0</v>
      </c>
      <c r="Q148" s="49">
        <v>0</v>
      </c>
      <c r="R148" s="49">
        <v>0</v>
      </c>
      <c r="S148" s="49">
        <v>591</v>
      </c>
    </row>
    <row r="149" spans="1:54" x14ac:dyDescent="0.25">
      <c r="B149" s="49" t="s">
        <v>21</v>
      </c>
      <c r="C149" s="49">
        <v>0</v>
      </c>
      <c r="D149" s="49">
        <v>0</v>
      </c>
      <c r="E149" s="49">
        <v>2</v>
      </c>
      <c r="F149" s="49">
        <v>0</v>
      </c>
      <c r="G149" s="49">
        <v>19</v>
      </c>
      <c r="H149" s="49">
        <v>106</v>
      </c>
      <c r="I149" s="49">
        <v>229</v>
      </c>
      <c r="J149" s="49">
        <v>58</v>
      </c>
      <c r="K149" s="49">
        <v>40</v>
      </c>
      <c r="L149" s="49">
        <v>53</v>
      </c>
      <c r="M149" s="49">
        <v>84</v>
      </c>
      <c r="N149" s="49">
        <v>0</v>
      </c>
      <c r="O149" s="49">
        <v>0</v>
      </c>
      <c r="P149" s="49">
        <v>0</v>
      </c>
      <c r="Q149" s="49">
        <v>0</v>
      </c>
      <c r="R149" s="49">
        <v>0</v>
      </c>
      <c r="S149" s="49">
        <v>591</v>
      </c>
    </row>
    <row r="150" spans="1:54" x14ac:dyDescent="0.25">
      <c r="B150" s="49" t="s">
        <v>22</v>
      </c>
      <c r="C150" s="49">
        <v>0</v>
      </c>
      <c r="D150" s="49">
        <v>329</v>
      </c>
      <c r="E150" s="49">
        <v>0</v>
      </c>
      <c r="F150" s="49">
        <v>218</v>
      </c>
      <c r="G150" s="49">
        <v>38</v>
      </c>
      <c r="H150" s="49">
        <v>4</v>
      </c>
      <c r="I150" s="49">
        <v>2</v>
      </c>
      <c r="J150" s="49">
        <v>0</v>
      </c>
      <c r="K150" s="49">
        <v>0</v>
      </c>
      <c r="L150" s="49">
        <v>0</v>
      </c>
      <c r="M150" s="49">
        <v>0</v>
      </c>
      <c r="N150" s="49">
        <v>0</v>
      </c>
      <c r="O150" s="49">
        <v>0</v>
      </c>
      <c r="P150" s="49">
        <v>0</v>
      </c>
      <c r="Q150" s="49">
        <v>0</v>
      </c>
      <c r="R150" s="49">
        <v>0</v>
      </c>
      <c r="S150" s="49">
        <v>591</v>
      </c>
    </row>
    <row r="151" spans="1:54" x14ac:dyDescent="0.25">
      <c r="B151" s="49" t="s">
        <v>84</v>
      </c>
      <c r="C151" s="49">
        <v>0</v>
      </c>
      <c r="D151" s="49">
        <v>0</v>
      </c>
      <c r="E151" s="49">
        <v>0</v>
      </c>
      <c r="F151" s="49">
        <v>0</v>
      </c>
      <c r="G151" s="49">
        <v>0</v>
      </c>
      <c r="H151" s="49">
        <v>52</v>
      </c>
      <c r="I151" s="49">
        <v>0</v>
      </c>
      <c r="J151" s="49">
        <v>254</v>
      </c>
      <c r="K151" s="49">
        <v>263</v>
      </c>
      <c r="L151" s="49">
        <v>18</v>
      </c>
      <c r="M151" s="49">
        <v>4</v>
      </c>
      <c r="N151" s="49">
        <v>0</v>
      </c>
      <c r="O151" s="49">
        <v>0</v>
      </c>
      <c r="P151" s="49">
        <v>0</v>
      </c>
      <c r="Q151" s="49">
        <v>0</v>
      </c>
      <c r="R151" s="49">
        <v>0</v>
      </c>
      <c r="S151" s="49">
        <v>591</v>
      </c>
    </row>
    <row r="152" spans="1:54" x14ac:dyDescent="0.25">
      <c r="B152" s="49" t="s">
        <v>104</v>
      </c>
      <c r="C152" s="49">
        <v>0</v>
      </c>
      <c r="D152" s="49">
        <v>12</v>
      </c>
      <c r="E152" s="49">
        <v>37</v>
      </c>
      <c r="F152" s="49">
        <v>97</v>
      </c>
      <c r="G152" s="49">
        <v>122</v>
      </c>
      <c r="H152" s="49">
        <v>55</v>
      </c>
      <c r="I152" s="49">
        <v>53</v>
      </c>
      <c r="J152" s="49">
        <v>45</v>
      </c>
      <c r="K152" s="49">
        <v>36</v>
      </c>
      <c r="L152" s="49">
        <v>27</v>
      </c>
      <c r="M152" s="49">
        <v>91</v>
      </c>
      <c r="N152" s="49">
        <v>4</v>
      </c>
      <c r="O152" s="49">
        <v>0</v>
      </c>
      <c r="P152" s="49">
        <v>0</v>
      </c>
      <c r="Q152" s="49">
        <v>0</v>
      </c>
      <c r="R152" s="49">
        <v>0</v>
      </c>
      <c r="S152" s="49">
        <v>579</v>
      </c>
    </row>
    <row r="153" spans="1:54" x14ac:dyDescent="0.25">
      <c r="B153" s="49" t="s">
        <v>89</v>
      </c>
      <c r="C153" s="49">
        <v>0</v>
      </c>
      <c r="D153" s="49">
        <v>0</v>
      </c>
      <c r="E153" s="49">
        <v>0</v>
      </c>
      <c r="F153" s="49">
        <v>558</v>
      </c>
      <c r="G153" s="49">
        <v>0</v>
      </c>
      <c r="H153" s="49">
        <v>25</v>
      </c>
      <c r="I153" s="49">
        <v>4</v>
      </c>
      <c r="J153" s="49">
        <v>2</v>
      </c>
      <c r="K153" s="49">
        <v>0</v>
      </c>
      <c r="L153" s="49">
        <v>2</v>
      </c>
      <c r="M153" s="49">
        <v>0</v>
      </c>
      <c r="N153" s="49">
        <v>0</v>
      </c>
      <c r="O153" s="49">
        <v>0</v>
      </c>
      <c r="P153" s="49">
        <v>0</v>
      </c>
      <c r="Q153" s="49">
        <v>0</v>
      </c>
      <c r="R153" s="49">
        <v>0</v>
      </c>
      <c r="S153" s="49">
        <v>591</v>
      </c>
    </row>
    <row r="154" spans="1:54" x14ac:dyDescent="0.25">
      <c r="A154" s="49"/>
      <c r="B154" s="49"/>
      <c r="C154" s="49"/>
      <c r="D154" s="49"/>
      <c r="E154" s="49"/>
      <c r="F154" s="49"/>
      <c r="G154" s="49"/>
      <c r="H154" s="49"/>
      <c r="I154" s="49"/>
      <c r="J154" s="49"/>
      <c r="K154" s="49"/>
      <c r="L154" s="49"/>
      <c r="M154" s="49"/>
      <c r="N154" s="49"/>
      <c r="O154" s="49"/>
      <c r="P154" s="49"/>
      <c r="Q154" s="49"/>
      <c r="R154" s="49"/>
      <c r="S154" s="49"/>
    </row>
    <row r="155" spans="1:54" x14ac:dyDescent="0.25">
      <c r="A155" t="s">
        <v>95</v>
      </c>
    </row>
    <row r="156" spans="1:54" s="49" customFormat="1" x14ac:dyDescent="0.25">
      <c r="A156"/>
      <c r="B156" s="49" t="s">
        <v>0</v>
      </c>
      <c r="C156" s="49">
        <v>1.5625E-2</v>
      </c>
      <c r="D156" s="49">
        <v>3.125E-2</v>
      </c>
      <c r="E156" s="49">
        <v>6.25E-2</v>
      </c>
      <c r="F156" s="49">
        <v>0.125</v>
      </c>
      <c r="G156" s="49">
        <v>0.25</v>
      </c>
      <c r="H156" s="49">
        <v>0.5</v>
      </c>
      <c r="I156" s="49">
        <v>1</v>
      </c>
      <c r="J156" s="49">
        <v>2</v>
      </c>
      <c r="K156" s="49">
        <v>4</v>
      </c>
      <c r="L156" s="49">
        <v>8</v>
      </c>
      <c r="M156" s="49">
        <v>16</v>
      </c>
      <c r="N156" s="49">
        <v>32</v>
      </c>
      <c r="O156" s="49">
        <v>64</v>
      </c>
      <c r="P156" s="49">
        <v>128</v>
      </c>
      <c r="Q156" s="49">
        <v>256</v>
      </c>
      <c r="R156" s="49">
        <v>512</v>
      </c>
      <c r="S156" s="49" t="s">
        <v>1</v>
      </c>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row>
    <row r="157" spans="1:54" x14ac:dyDescent="0.25">
      <c r="B157" s="49" t="s">
        <v>2</v>
      </c>
      <c r="C157" s="49">
        <v>0</v>
      </c>
      <c r="D157" s="49">
        <v>0</v>
      </c>
      <c r="E157" s="49">
        <v>0</v>
      </c>
      <c r="F157" s="49">
        <v>0</v>
      </c>
      <c r="G157" s="49">
        <v>2</v>
      </c>
      <c r="H157" s="49">
        <v>4</v>
      </c>
      <c r="I157" s="49">
        <v>1</v>
      </c>
      <c r="J157" s="49">
        <v>1</v>
      </c>
      <c r="K157" s="49">
        <v>0</v>
      </c>
      <c r="L157" s="49">
        <v>0</v>
      </c>
      <c r="M157" s="49">
        <v>0</v>
      </c>
      <c r="N157" s="49">
        <v>1</v>
      </c>
      <c r="O157" s="49">
        <v>0</v>
      </c>
      <c r="P157" s="49">
        <v>0</v>
      </c>
      <c r="Q157" s="49">
        <v>0</v>
      </c>
      <c r="R157" s="49">
        <v>0</v>
      </c>
      <c r="S157" s="49">
        <v>9</v>
      </c>
    </row>
    <row r="158" spans="1:54" x14ac:dyDescent="0.25">
      <c r="B158" s="49" t="s">
        <v>3</v>
      </c>
      <c r="C158" s="49">
        <v>0</v>
      </c>
      <c r="D158" s="49">
        <v>1</v>
      </c>
      <c r="E158" s="49">
        <v>0</v>
      </c>
      <c r="F158" s="49">
        <v>1</v>
      </c>
      <c r="G158" s="49">
        <v>4</v>
      </c>
      <c r="H158" s="49">
        <v>8</v>
      </c>
      <c r="I158" s="49">
        <v>2</v>
      </c>
      <c r="J158" s="49">
        <v>0</v>
      </c>
      <c r="K158" s="49">
        <v>0</v>
      </c>
      <c r="L158" s="49">
        <v>0</v>
      </c>
      <c r="M158" s="49">
        <v>0</v>
      </c>
      <c r="N158" s="49">
        <v>0</v>
      </c>
      <c r="O158" s="49">
        <v>0</v>
      </c>
      <c r="P158" s="49">
        <v>0</v>
      </c>
      <c r="Q158" s="49">
        <v>0</v>
      </c>
      <c r="R158" s="49">
        <v>0</v>
      </c>
      <c r="S158" s="49">
        <v>16</v>
      </c>
    </row>
    <row r="159" spans="1:54" x14ac:dyDescent="0.25">
      <c r="B159" s="49" t="s">
        <v>7</v>
      </c>
      <c r="C159" s="49">
        <v>0</v>
      </c>
      <c r="D159" s="49">
        <v>12</v>
      </c>
      <c r="E159" s="49">
        <v>3</v>
      </c>
      <c r="F159" s="49">
        <v>0</v>
      </c>
      <c r="G159" s="49">
        <v>0</v>
      </c>
      <c r="H159" s="49">
        <v>0</v>
      </c>
      <c r="I159" s="49">
        <v>1</v>
      </c>
      <c r="J159" s="49">
        <v>0</v>
      </c>
      <c r="K159" s="49">
        <v>0</v>
      </c>
      <c r="L159" s="49">
        <v>0</v>
      </c>
      <c r="M159" s="49">
        <v>0</v>
      </c>
      <c r="N159" s="49">
        <v>0</v>
      </c>
      <c r="O159" s="49">
        <v>0</v>
      </c>
      <c r="P159" s="49">
        <v>0</v>
      </c>
      <c r="Q159" s="49">
        <v>0</v>
      </c>
      <c r="R159" s="49">
        <v>0</v>
      </c>
      <c r="S159" s="49">
        <v>16</v>
      </c>
    </row>
    <row r="160" spans="1:54" x14ac:dyDescent="0.25">
      <c r="B160" s="49" t="s">
        <v>9</v>
      </c>
      <c r="C160" s="49">
        <v>0</v>
      </c>
      <c r="D160" s="49">
        <v>0</v>
      </c>
      <c r="E160" s="49">
        <v>0</v>
      </c>
      <c r="F160" s="49">
        <v>2</v>
      </c>
      <c r="G160" s="49">
        <v>1</v>
      </c>
      <c r="H160" s="49">
        <v>6</v>
      </c>
      <c r="I160" s="49">
        <v>6</v>
      </c>
      <c r="J160" s="49">
        <v>1</v>
      </c>
      <c r="K160" s="49">
        <v>0</v>
      </c>
      <c r="L160" s="49">
        <v>0</v>
      </c>
      <c r="M160" s="49">
        <v>0</v>
      </c>
      <c r="N160" s="49">
        <v>0</v>
      </c>
      <c r="O160" s="49">
        <v>0</v>
      </c>
      <c r="P160" s="49">
        <v>0</v>
      </c>
      <c r="Q160" s="49">
        <v>0</v>
      </c>
      <c r="R160" s="49">
        <v>0</v>
      </c>
      <c r="S160" s="49">
        <v>16</v>
      </c>
    </row>
    <row r="161" spans="1:54" x14ac:dyDescent="0.25">
      <c r="B161" s="49" t="s">
        <v>18</v>
      </c>
      <c r="C161" s="49">
        <v>0</v>
      </c>
      <c r="D161" s="49">
        <v>16</v>
      </c>
      <c r="E161" s="49">
        <v>0</v>
      </c>
      <c r="F161" s="49">
        <v>0</v>
      </c>
      <c r="G161" s="49">
        <v>0</v>
      </c>
      <c r="H161" s="49">
        <v>0</v>
      </c>
      <c r="I161" s="49">
        <v>0</v>
      </c>
      <c r="J161" s="49">
        <v>0</v>
      </c>
      <c r="K161" s="49">
        <v>0</v>
      </c>
      <c r="L161" s="49">
        <v>0</v>
      </c>
      <c r="M161" s="49">
        <v>0</v>
      </c>
      <c r="N161" s="49">
        <v>0</v>
      </c>
      <c r="O161" s="49">
        <v>0</v>
      </c>
      <c r="P161" s="49">
        <v>0</v>
      </c>
      <c r="Q161" s="49">
        <v>0</v>
      </c>
      <c r="R161" s="49">
        <v>0</v>
      </c>
      <c r="S161" s="49">
        <v>16</v>
      </c>
    </row>
    <row r="162" spans="1:54" x14ac:dyDescent="0.25">
      <c r="A162" s="1"/>
      <c r="B162" s="1"/>
      <c r="C162" s="1"/>
      <c r="D162" s="1"/>
      <c r="E162" s="1"/>
      <c r="F162" s="1"/>
      <c r="G162" s="1"/>
      <c r="H162" s="1"/>
      <c r="I162" s="1"/>
      <c r="J162" s="1"/>
      <c r="K162" s="1"/>
      <c r="L162" s="1"/>
      <c r="M162" s="1"/>
      <c r="N162" s="1"/>
      <c r="O162" s="1"/>
      <c r="P162" s="1"/>
      <c r="Q162" s="1"/>
      <c r="R162" s="1"/>
      <c r="S162" s="1"/>
    </row>
    <row r="163" spans="1:54" x14ac:dyDescent="0.25">
      <c r="A163" t="s">
        <v>96</v>
      </c>
    </row>
    <row r="164" spans="1:54" s="1" customFormat="1" x14ac:dyDescent="0.25">
      <c r="A164"/>
      <c r="B164" s="49" t="s">
        <v>0</v>
      </c>
      <c r="C164" s="49">
        <v>1.5625E-2</v>
      </c>
      <c r="D164" s="49">
        <v>3.125E-2</v>
      </c>
      <c r="E164" s="49">
        <v>6.25E-2</v>
      </c>
      <c r="F164" s="49">
        <v>0.125</v>
      </c>
      <c r="G164" s="49">
        <v>0.25</v>
      </c>
      <c r="H164" s="49">
        <v>0.5</v>
      </c>
      <c r="I164" s="49">
        <v>1</v>
      </c>
      <c r="J164" s="49">
        <v>2</v>
      </c>
      <c r="K164" s="49">
        <v>4</v>
      </c>
      <c r="L164" s="49">
        <v>8</v>
      </c>
      <c r="M164" s="49">
        <v>16</v>
      </c>
      <c r="N164" s="49">
        <v>32</v>
      </c>
      <c r="O164" s="49">
        <v>64</v>
      </c>
      <c r="P164" s="49">
        <v>128</v>
      </c>
      <c r="Q164" s="49">
        <v>256</v>
      </c>
      <c r="R164" s="49">
        <v>512</v>
      </c>
      <c r="S164" s="49" t="s">
        <v>1</v>
      </c>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row>
    <row r="165" spans="1:54" x14ac:dyDescent="0.25">
      <c r="B165" s="49" t="s">
        <v>2</v>
      </c>
      <c r="C165" s="49">
        <v>0</v>
      </c>
      <c r="D165" s="49">
        <v>0</v>
      </c>
      <c r="E165" s="49">
        <v>0</v>
      </c>
      <c r="F165" s="49">
        <v>0</v>
      </c>
      <c r="G165" s="49">
        <v>1</v>
      </c>
      <c r="H165" s="49">
        <v>0</v>
      </c>
      <c r="I165" s="49">
        <v>0</v>
      </c>
      <c r="J165" s="49">
        <v>0</v>
      </c>
      <c r="K165" s="49">
        <v>0</v>
      </c>
      <c r="L165" s="49">
        <v>0</v>
      </c>
      <c r="M165" s="49">
        <v>0</v>
      </c>
      <c r="N165" s="49">
        <v>0</v>
      </c>
      <c r="O165" s="49">
        <v>0</v>
      </c>
      <c r="P165" s="49">
        <v>0</v>
      </c>
      <c r="Q165" s="49">
        <v>0</v>
      </c>
      <c r="R165" s="49">
        <v>0</v>
      </c>
      <c r="S165" s="49">
        <v>1</v>
      </c>
    </row>
    <row r="166" spans="1:54" x14ac:dyDescent="0.25">
      <c r="B166" s="49" t="s">
        <v>3</v>
      </c>
      <c r="C166" s="49">
        <v>0</v>
      </c>
      <c r="D166" s="49">
        <v>0</v>
      </c>
      <c r="E166" s="49">
        <v>0</v>
      </c>
      <c r="F166" s="49">
        <v>0</v>
      </c>
      <c r="G166" s="49">
        <v>1</v>
      </c>
      <c r="H166" s="49">
        <v>0</v>
      </c>
      <c r="I166" s="49">
        <v>0</v>
      </c>
      <c r="J166" s="49">
        <v>0</v>
      </c>
      <c r="K166" s="49">
        <v>0</v>
      </c>
      <c r="L166" s="49">
        <v>0</v>
      </c>
      <c r="M166" s="49">
        <v>0</v>
      </c>
      <c r="N166" s="49">
        <v>0</v>
      </c>
      <c r="O166" s="49">
        <v>0</v>
      </c>
      <c r="P166" s="49">
        <v>0</v>
      </c>
      <c r="Q166" s="49">
        <v>0</v>
      </c>
      <c r="R166" s="49">
        <v>0</v>
      </c>
      <c r="S166" s="49">
        <v>1</v>
      </c>
    </row>
    <row r="167" spans="1:54" x14ac:dyDescent="0.25">
      <c r="B167" s="49" t="s">
        <v>7</v>
      </c>
      <c r="C167" s="49">
        <v>0</v>
      </c>
      <c r="D167" s="49">
        <v>1</v>
      </c>
      <c r="E167" s="49">
        <v>0</v>
      </c>
      <c r="F167" s="49">
        <v>0</v>
      </c>
      <c r="G167" s="49">
        <v>0</v>
      </c>
      <c r="H167" s="49">
        <v>0</v>
      </c>
      <c r="I167" s="49">
        <v>0</v>
      </c>
      <c r="J167" s="49">
        <v>0</v>
      </c>
      <c r="K167" s="49">
        <v>0</v>
      </c>
      <c r="L167" s="49">
        <v>0</v>
      </c>
      <c r="M167" s="49">
        <v>0</v>
      </c>
      <c r="N167" s="49">
        <v>0</v>
      </c>
      <c r="O167" s="49">
        <v>0</v>
      </c>
      <c r="P167" s="49">
        <v>0</v>
      </c>
      <c r="Q167" s="49">
        <v>0</v>
      </c>
      <c r="R167" s="49">
        <v>0</v>
      </c>
      <c r="S167" s="49">
        <v>1</v>
      </c>
    </row>
    <row r="168" spans="1:54" x14ac:dyDescent="0.25">
      <c r="B168" s="49" t="s">
        <v>9</v>
      </c>
      <c r="C168" s="49">
        <v>0</v>
      </c>
      <c r="D168" s="49">
        <v>0</v>
      </c>
      <c r="E168" s="49">
        <v>0</v>
      </c>
      <c r="F168" s="49">
        <v>0</v>
      </c>
      <c r="G168" s="49">
        <v>0</v>
      </c>
      <c r="H168" s="49">
        <v>1</v>
      </c>
      <c r="I168" s="49">
        <v>0</v>
      </c>
      <c r="J168" s="49">
        <v>0</v>
      </c>
      <c r="K168" s="49">
        <v>0</v>
      </c>
      <c r="L168" s="49">
        <v>0</v>
      </c>
      <c r="M168" s="49">
        <v>0</v>
      </c>
      <c r="N168" s="49">
        <v>0</v>
      </c>
      <c r="O168" s="49">
        <v>0</v>
      </c>
      <c r="P168" s="49">
        <v>0</v>
      </c>
      <c r="Q168" s="49">
        <v>0</v>
      </c>
      <c r="R168" s="49">
        <v>0</v>
      </c>
      <c r="S168" s="49">
        <v>1</v>
      </c>
    </row>
    <row r="169" spans="1:54" x14ac:dyDescent="0.25">
      <c r="B169" s="49" t="s">
        <v>18</v>
      </c>
      <c r="C169" s="49">
        <v>0</v>
      </c>
      <c r="D169" s="49">
        <v>1</v>
      </c>
      <c r="E169" s="49">
        <v>0</v>
      </c>
      <c r="F169" s="49">
        <v>0</v>
      </c>
      <c r="G169" s="49">
        <v>0</v>
      </c>
      <c r="H169" s="49">
        <v>0</v>
      </c>
      <c r="I169" s="49">
        <v>0</v>
      </c>
      <c r="J169" s="49">
        <v>0</v>
      </c>
      <c r="K169" s="49">
        <v>0</v>
      </c>
      <c r="L169" s="49">
        <v>0</v>
      </c>
      <c r="M169" s="49">
        <v>0</v>
      </c>
      <c r="N169" s="49">
        <v>0</v>
      </c>
      <c r="O169" s="49">
        <v>0</v>
      </c>
      <c r="P169" s="49">
        <v>0</v>
      </c>
      <c r="Q169" s="49">
        <v>0</v>
      </c>
      <c r="R169" s="49">
        <v>0</v>
      </c>
      <c r="S169" s="49">
        <v>1</v>
      </c>
    </row>
    <row r="171" spans="1:54" x14ac:dyDescent="0.25">
      <c r="A171" t="s">
        <v>40</v>
      </c>
    </row>
    <row r="172" spans="1:54" x14ac:dyDescent="0.25">
      <c r="B172" s="49" t="s">
        <v>0</v>
      </c>
      <c r="C172" s="49">
        <v>1.5625E-2</v>
      </c>
      <c r="D172" s="49">
        <v>3.125E-2</v>
      </c>
      <c r="E172" s="49">
        <v>6.25E-2</v>
      </c>
      <c r="F172" s="49">
        <v>0.125</v>
      </c>
      <c r="G172" s="49">
        <v>0.25</v>
      </c>
      <c r="H172" s="49">
        <v>0.5</v>
      </c>
      <c r="I172" s="49">
        <v>1</v>
      </c>
      <c r="J172" s="49">
        <v>2</v>
      </c>
      <c r="K172" s="49">
        <v>4</v>
      </c>
      <c r="L172" s="49">
        <v>8</v>
      </c>
      <c r="M172" s="49">
        <v>16</v>
      </c>
      <c r="N172" s="49">
        <v>32</v>
      </c>
      <c r="O172" s="49">
        <v>64</v>
      </c>
      <c r="P172" s="49">
        <v>128</v>
      </c>
      <c r="Q172" s="49">
        <v>256</v>
      </c>
      <c r="R172" s="49">
        <v>512</v>
      </c>
      <c r="S172" s="49" t="s">
        <v>1</v>
      </c>
    </row>
    <row r="173" spans="1:54" x14ac:dyDescent="0.25">
      <c r="B173" s="49" t="s">
        <v>2</v>
      </c>
      <c r="C173" s="49">
        <v>0</v>
      </c>
      <c r="D173" s="49">
        <v>0</v>
      </c>
      <c r="E173" s="49">
        <v>0</v>
      </c>
      <c r="F173" s="49">
        <v>0</v>
      </c>
      <c r="G173" s="49">
        <v>0</v>
      </c>
      <c r="H173" s="49">
        <v>0</v>
      </c>
      <c r="I173" s="49">
        <v>0</v>
      </c>
      <c r="J173" s="49">
        <v>0</v>
      </c>
      <c r="K173" s="49">
        <v>0</v>
      </c>
      <c r="L173" s="49">
        <v>3</v>
      </c>
      <c r="M173" s="49">
        <v>3</v>
      </c>
      <c r="N173" s="49">
        <v>20</v>
      </c>
      <c r="O173" s="49">
        <v>31</v>
      </c>
      <c r="P173" s="49">
        <v>0</v>
      </c>
      <c r="Q173" s="49">
        <v>0</v>
      </c>
      <c r="R173" s="49">
        <v>0</v>
      </c>
      <c r="S173" s="49">
        <v>57</v>
      </c>
    </row>
    <row r="174" spans="1:54" x14ac:dyDescent="0.25">
      <c r="B174" s="49" t="s">
        <v>3</v>
      </c>
      <c r="C174" s="49">
        <v>0</v>
      </c>
      <c r="D174" s="49">
        <v>0</v>
      </c>
      <c r="E174" s="49">
        <v>0</v>
      </c>
      <c r="F174" s="49">
        <v>0</v>
      </c>
      <c r="G174" s="49">
        <v>0</v>
      </c>
      <c r="H174" s="49">
        <v>1</v>
      </c>
      <c r="I174" s="49">
        <v>8</v>
      </c>
      <c r="J174" s="49">
        <v>6</v>
      </c>
      <c r="K174" s="49">
        <v>14</v>
      </c>
      <c r="L174" s="49">
        <v>13</v>
      </c>
      <c r="M174" s="49">
        <v>7</v>
      </c>
      <c r="N174" s="49">
        <v>0</v>
      </c>
      <c r="O174" s="49">
        <v>8</v>
      </c>
      <c r="P174" s="49">
        <v>0</v>
      </c>
      <c r="Q174" s="49">
        <v>0</v>
      </c>
      <c r="R174" s="49">
        <v>0</v>
      </c>
      <c r="S174" s="49">
        <v>57</v>
      </c>
    </row>
    <row r="175" spans="1:54" x14ac:dyDescent="0.25">
      <c r="B175" s="49" t="s">
        <v>4</v>
      </c>
      <c r="C175" s="49">
        <v>0</v>
      </c>
      <c r="D175" s="49">
        <v>0</v>
      </c>
      <c r="E175" s="49">
        <v>0</v>
      </c>
      <c r="F175" s="49">
        <v>0</v>
      </c>
      <c r="G175" s="49">
        <v>0</v>
      </c>
      <c r="H175" s="49">
        <v>0</v>
      </c>
      <c r="I175" s="49">
        <v>1</v>
      </c>
      <c r="J175" s="49">
        <v>2</v>
      </c>
      <c r="K175" s="49">
        <v>8</v>
      </c>
      <c r="L175" s="49">
        <v>28</v>
      </c>
      <c r="M175" s="49">
        <v>5</v>
      </c>
      <c r="N175" s="49">
        <v>2</v>
      </c>
      <c r="O175" s="49">
        <v>4</v>
      </c>
      <c r="P175" s="49">
        <v>7</v>
      </c>
      <c r="Q175" s="49">
        <v>0</v>
      </c>
      <c r="R175" s="49">
        <v>0</v>
      </c>
      <c r="S175" s="49">
        <v>57</v>
      </c>
    </row>
    <row r="176" spans="1:54" x14ac:dyDescent="0.25">
      <c r="B176" s="49" t="s">
        <v>5</v>
      </c>
      <c r="C176" s="49">
        <v>0</v>
      </c>
      <c r="D176" s="49">
        <v>0</v>
      </c>
      <c r="E176" s="49">
        <v>0</v>
      </c>
      <c r="F176" s="49">
        <v>0</v>
      </c>
      <c r="G176" s="49">
        <v>8</v>
      </c>
      <c r="H176" s="49">
        <v>0</v>
      </c>
      <c r="I176" s="49">
        <v>32</v>
      </c>
      <c r="J176" s="49">
        <v>7</v>
      </c>
      <c r="K176" s="49">
        <v>2</v>
      </c>
      <c r="L176" s="49">
        <v>1</v>
      </c>
      <c r="M176" s="49">
        <v>0</v>
      </c>
      <c r="N176" s="49">
        <v>1</v>
      </c>
      <c r="O176" s="49">
        <v>1</v>
      </c>
      <c r="P176" s="49">
        <v>5</v>
      </c>
      <c r="Q176" s="49">
        <v>0</v>
      </c>
      <c r="R176" s="49">
        <v>0</v>
      </c>
      <c r="S176" s="49">
        <v>57</v>
      </c>
    </row>
    <row r="177" spans="2:19" x14ac:dyDescent="0.25">
      <c r="B177" s="49" t="s">
        <v>6</v>
      </c>
      <c r="C177" s="49">
        <v>0</v>
      </c>
      <c r="D177" s="49">
        <v>0</v>
      </c>
      <c r="E177" s="49">
        <v>0</v>
      </c>
      <c r="F177" s="49">
        <v>46</v>
      </c>
      <c r="G177" s="49">
        <v>0</v>
      </c>
      <c r="H177" s="49">
        <v>4</v>
      </c>
      <c r="I177" s="49">
        <v>3</v>
      </c>
      <c r="J177" s="49">
        <v>0</v>
      </c>
      <c r="K177" s="49">
        <v>1</v>
      </c>
      <c r="L177" s="49">
        <v>0</v>
      </c>
      <c r="M177" s="49">
        <v>0</v>
      </c>
      <c r="N177" s="49">
        <v>3</v>
      </c>
      <c r="O177" s="49">
        <v>0</v>
      </c>
      <c r="P177" s="49">
        <v>0</v>
      </c>
      <c r="Q177" s="49">
        <v>0</v>
      </c>
      <c r="R177" s="49">
        <v>0</v>
      </c>
      <c r="S177" s="49">
        <v>57</v>
      </c>
    </row>
    <row r="178" spans="2:19" x14ac:dyDescent="0.25">
      <c r="B178" s="49" t="s">
        <v>7</v>
      </c>
      <c r="C178" s="49">
        <v>0</v>
      </c>
      <c r="D178" s="49">
        <v>45</v>
      </c>
      <c r="E178" s="49">
        <v>0</v>
      </c>
      <c r="F178" s="49">
        <v>3</v>
      </c>
      <c r="G178" s="49">
        <v>2</v>
      </c>
      <c r="H178" s="49">
        <v>1</v>
      </c>
      <c r="I178" s="49">
        <v>2</v>
      </c>
      <c r="J178" s="49">
        <v>1</v>
      </c>
      <c r="K178" s="49">
        <v>0</v>
      </c>
      <c r="L178" s="49">
        <v>1</v>
      </c>
      <c r="M178" s="49">
        <v>2</v>
      </c>
      <c r="N178" s="49">
        <v>0</v>
      </c>
      <c r="O178" s="49">
        <v>0</v>
      </c>
      <c r="P178" s="49">
        <v>0</v>
      </c>
      <c r="Q178" s="49">
        <v>0</v>
      </c>
      <c r="R178" s="49">
        <v>0</v>
      </c>
      <c r="S178" s="49">
        <v>57</v>
      </c>
    </row>
    <row r="179" spans="2:19" x14ac:dyDescent="0.25">
      <c r="B179" s="49" t="s">
        <v>8</v>
      </c>
      <c r="C179" s="49">
        <v>0</v>
      </c>
      <c r="D179" s="49">
        <v>0</v>
      </c>
      <c r="E179" s="49">
        <v>0</v>
      </c>
      <c r="F179" s="49">
        <v>49</v>
      </c>
      <c r="G179" s="49">
        <v>0</v>
      </c>
      <c r="H179" s="49">
        <v>3</v>
      </c>
      <c r="I179" s="49">
        <v>1</v>
      </c>
      <c r="J179" s="49">
        <v>0</v>
      </c>
      <c r="K179" s="49">
        <v>1</v>
      </c>
      <c r="L179" s="49">
        <v>1</v>
      </c>
      <c r="M179" s="49">
        <v>0</v>
      </c>
      <c r="N179" s="49">
        <v>1</v>
      </c>
      <c r="O179" s="49">
        <v>1</v>
      </c>
      <c r="P179" s="49">
        <v>0</v>
      </c>
      <c r="Q179" s="49">
        <v>0</v>
      </c>
      <c r="R179" s="49">
        <v>0</v>
      </c>
      <c r="S179" s="49">
        <v>57</v>
      </c>
    </row>
    <row r="180" spans="2:19" x14ac:dyDescent="0.25">
      <c r="B180" s="49" t="s">
        <v>9</v>
      </c>
      <c r="C180" s="49">
        <v>0</v>
      </c>
      <c r="D180" s="49">
        <v>0</v>
      </c>
      <c r="E180" s="49">
        <v>0</v>
      </c>
      <c r="F180" s="49">
        <v>0</v>
      </c>
      <c r="G180" s="49">
        <v>0</v>
      </c>
      <c r="H180" s="49">
        <v>0</v>
      </c>
      <c r="I180" s="49">
        <v>6</v>
      </c>
      <c r="J180" s="49">
        <v>21</v>
      </c>
      <c r="K180" s="49">
        <v>15</v>
      </c>
      <c r="L180" s="49">
        <v>4</v>
      </c>
      <c r="M180" s="49">
        <v>2</v>
      </c>
      <c r="N180" s="49">
        <v>2</v>
      </c>
      <c r="O180" s="49">
        <v>7</v>
      </c>
      <c r="P180" s="49">
        <v>0</v>
      </c>
      <c r="Q180" s="49">
        <v>0</v>
      </c>
      <c r="R180" s="49">
        <v>0</v>
      </c>
      <c r="S180" s="49">
        <v>57</v>
      </c>
    </row>
    <row r="181" spans="2:19" x14ac:dyDescent="0.25">
      <c r="B181" s="49" t="s">
        <v>10</v>
      </c>
      <c r="C181" s="49">
        <v>0</v>
      </c>
      <c r="D181" s="49">
        <v>0</v>
      </c>
      <c r="E181" s="49">
        <v>35</v>
      </c>
      <c r="F181" s="49">
        <v>0</v>
      </c>
      <c r="G181" s="49">
        <v>15</v>
      </c>
      <c r="H181" s="49">
        <v>5</v>
      </c>
      <c r="I181" s="49">
        <v>0</v>
      </c>
      <c r="J181" s="49">
        <v>0</v>
      </c>
      <c r="K181" s="49">
        <v>2</v>
      </c>
      <c r="L181" s="49">
        <v>0</v>
      </c>
      <c r="M181" s="49">
        <v>0</v>
      </c>
      <c r="N181" s="49">
        <v>0</v>
      </c>
      <c r="O181" s="49">
        <v>0</v>
      </c>
      <c r="P181" s="49">
        <v>0</v>
      </c>
      <c r="Q181" s="49">
        <v>0</v>
      </c>
      <c r="R181" s="49">
        <v>0</v>
      </c>
      <c r="S181" s="49">
        <v>57</v>
      </c>
    </row>
    <row r="182" spans="2:19" x14ac:dyDescent="0.25">
      <c r="B182" s="49" t="s">
        <v>11</v>
      </c>
      <c r="C182" s="49">
        <v>0</v>
      </c>
      <c r="D182" s="49">
        <v>0</v>
      </c>
      <c r="E182" s="49">
        <v>55</v>
      </c>
      <c r="F182" s="49">
        <v>0</v>
      </c>
      <c r="G182" s="49">
        <v>0</v>
      </c>
      <c r="H182" s="49">
        <v>1</v>
      </c>
      <c r="I182" s="49">
        <v>0</v>
      </c>
      <c r="J182" s="49">
        <v>0</v>
      </c>
      <c r="K182" s="49">
        <v>1</v>
      </c>
      <c r="L182" s="49">
        <v>0</v>
      </c>
      <c r="M182" s="49">
        <v>0</v>
      </c>
      <c r="N182" s="49">
        <v>0</v>
      </c>
      <c r="O182" s="49">
        <v>0</v>
      </c>
      <c r="P182" s="49">
        <v>0</v>
      </c>
      <c r="Q182" s="49">
        <v>0</v>
      </c>
      <c r="R182" s="49">
        <v>0</v>
      </c>
      <c r="S182" s="49">
        <v>57</v>
      </c>
    </row>
    <row r="183" spans="2:19" x14ac:dyDescent="0.25">
      <c r="B183" s="49" t="s">
        <v>12</v>
      </c>
      <c r="C183" s="49">
        <v>0</v>
      </c>
      <c r="D183" s="49">
        <v>1</v>
      </c>
      <c r="E183" s="49">
        <v>0</v>
      </c>
      <c r="F183" s="49">
        <v>0</v>
      </c>
      <c r="G183" s="49">
        <v>31</v>
      </c>
      <c r="H183" s="49">
        <v>19</v>
      </c>
      <c r="I183" s="49">
        <v>3</v>
      </c>
      <c r="J183" s="49">
        <v>3</v>
      </c>
      <c r="K183" s="49">
        <v>0</v>
      </c>
      <c r="L183" s="49">
        <v>0</v>
      </c>
      <c r="M183" s="49">
        <v>0</v>
      </c>
      <c r="N183" s="49">
        <v>0</v>
      </c>
      <c r="O183" s="49">
        <v>0</v>
      </c>
      <c r="P183" s="49">
        <v>0</v>
      </c>
      <c r="Q183" s="49">
        <v>0</v>
      </c>
      <c r="R183" s="49">
        <v>0</v>
      </c>
      <c r="S183" s="49">
        <v>57</v>
      </c>
    </row>
    <row r="184" spans="2:19" x14ac:dyDescent="0.25">
      <c r="B184" s="49" t="s">
        <v>13</v>
      </c>
      <c r="C184" s="49">
        <v>0</v>
      </c>
      <c r="D184" s="49">
        <v>0</v>
      </c>
      <c r="E184" s="49">
        <v>0</v>
      </c>
      <c r="F184" s="49">
        <v>0</v>
      </c>
      <c r="G184" s="49">
        <v>17</v>
      </c>
      <c r="H184" s="49">
        <v>0</v>
      </c>
      <c r="I184" s="49">
        <v>30</v>
      </c>
      <c r="J184" s="49">
        <v>9</v>
      </c>
      <c r="K184" s="49">
        <v>1</v>
      </c>
      <c r="L184" s="49">
        <v>0</v>
      </c>
      <c r="M184" s="49">
        <v>0</v>
      </c>
      <c r="N184" s="49">
        <v>0</v>
      </c>
      <c r="O184" s="49">
        <v>0</v>
      </c>
      <c r="P184" s="49">
        <v>0</v>
      </c>
      <c r="Q184" s="49">
        <v>0</v>
      </c>
      <c r="R184" s="49">
        <v>0</v>
      </c>
      <c r="S184" s="49">
        <v>57</v>
      </c>
    </row>
    <row r="185" spans="2:19" x14ac:dyDescent="0.25">
      <c r="B185" s="49" t="s">
        <v>14</v>
      </c>
      <c r="C185" s="49">
        <v>0</v>
      </c>
      <c r="D185" s="49">
        <v>0</v>
      </c>
      <c r="E185" s="49">
        <v>6</v>
      </c>
      <c r="F185" s="49">
        <v>0</v>
      </c>
      <c r="G185" s="49">
        <v>39</v>
      </c>
      <c r="H185" s="49">
        <v>11</v>
      </c>
      <c r="I185" s="49">
        <v>1</v>
      </c>
      <c r="J185" s="49">
        <v>0</v>
      </c>
      <c r="K185" s="49">
        <v>0</v>
      </c>
      <c r="L185" s="49">
        <v>0</v>
      </c>
      <c r="M185" s="49">
        <v>0</v>
      </c>
      <c r="N185" s="49">
        <v>0</v>
      </c>
      <c r="O185" s="49">
        <v>0</v>
      </c>
      <c r="P185" s="49">
        <v>0</v>
      </c>
      <c r="Q185" s="49">
        <v>0</v>
      </c>
      <c r="R185" s="49">
        <v>0</v>
      </c>
      <c r="S185" s="49">
        <v>57</v>
      </c>
    </row>
    <row r="186" spans="2:19" x14ac:dyDescent="0.25">
      <c r="B186" s="49" t="s">
        <v>15</v>
      </c>
      <c r="C186" s="49">
        <v>0</v>
      </c>
      <c r="D186" s="49">
        <v>0</v>
      </c>
      <c r="E186" s="49">
        <v>2</v>
      </c>
      <c r="F186" s="49">
        <v>0</v>
      </c>
      <c r="G186" s="49">
        <v>44</v>
      </c>
      <c r="H186" s="49">
        <v>8</v>
      </c>
      <c r="I186" s="49">
        <v>0</v>
      </c>
      <c r="J186" s="49">
        <v>1</v>
      </c>
      <c r="K186" s="49">
        <v>1</v>
      </c>
      <c r="L186" s="49">
        <v>1</v>
      </c>
      <c r="M186" s="49">
        <v>0</v>
      </c>
      <c r="N186" s="49">
        <v>0</v>
      </c>
      <c r="O186" s="49">
        <v>0</v>
      </c>
      <c r="P186" s="49">
        <v>0</v>
      </c>
      <c r="Q186" s="49">
        <v>0</v>
      </c>
      <c r="R186" s="49">
        <v>0</v>
      </c>
      <c r="S186" s="49">
        <v>57</v>
      </c>
    </row>
    <row r="187" spans="2:19" x14ac:dyDescent="0.25">
      <c r="B187" s="49" t="s">
        <v>16</v>
      </c>
      <c r="C187" s="49">
        <v>0</v>
      </c>
      <c r="D187" s="49">
        <v>0</v>
      </c>
      <c r="E187" s="49">
        <v>0</v>
      </c>
      <c r="F187" s="49">
        <v>0</v>
      </c>
      <c r="G187" s="49">
        <v>0</v>
      </c>
      <c r="H187" s="49">
        <v>4</v>
      </c>
      <c r="I187" s="49">
        <v>0</v>
      </c>
      <c r="J187" s="49">
        <v>1</v>
      </c>
      <c r="K187" s="49">
        <v>6</v>
      </c>
      <c r="L187" s="49">
        <v>15</v>
      </c>
      <c r="M187" s="49">
        <v>8</v>
      </c>
      <c r="N187" s="49">
        <v>8</v>
      </c>
      <c r="O187" s="49">
        <v>8</v>
      </c>
      <c r="P187" s="49">
        <v>3</v>
      </c>
      <c r="Q187" s="49">
        <v>4</v>
      </c>
      <c r="R187" s="49">
        <v>0</v>
      </c>
      <c r="S187" s="49">
        <v>57</v>
      </c>
    </row>
    <row r="188" spans="2:19" x14ac:dyDescent="0.25">
      <c r="B188" s="49" t="s">
        <v>17</v>
      </c>
      <c r="C188" s="49">
        <v>0</v>
      </c>
      <c r="D188" s="49">
        <v>0</v>
      </c>
      <c r="E188" s="49">
        <v>48</v>
      </c>
      <c r="F188" s="49">
        <v>0</v>
      </c>
      <c r="G188" s="49">
        <v>2</v>
      </c>
      <c r="H188" s="49">
        <v>0</v>
      </c>
      <c r="I188" s="49">
        <v>1</v>
      </c>
      <c r="J188" s="49">
        <v>0</v>
      </c>
      <c r="K188" s="49">
        <v>0</v>
      </c>
      <c r="L188" s="49">
        <v>0</v>
      </c>
      <c r="M188" s="49">
        <v>0</v>
      </c>
      <c r="N188" s="49">
        <v>6</v>
      </c>
      <c r="O188" s="49">
        <v>0</v>
      </c>
      <c r="P188" s="49">
        <v>0</v>
      </c>
      <c r="Q188" s="49">
        <v>0</v>
      </c>
      <c r="R188" s="49">
        <v>0</v>
      </c>
      <c r="S188" s="49">
        <v>57</v>
      </c>
    </row>
    <row r="189" spans="2:19" x14ac:dyDescent="0.25">
      <c r="B189" s="49" t="s">
        <v>18</v>
      </c>
      <c r="C189" s="49">
        <v>0</v>
      </c>
      <c r="D189" s="49">
        <v>49</v>
      </c>
      <c r="E189" s="49">
        <v>3</v>
      </c>
      <c r="F189" s="49">
        <v>3</v>
      </c>
      <c r="G189" s="49">
        <v>2</v>
      </c>
      <c r="H189" s="49">
        <v>0</v>
      </c>
      <c r="I189" s="49">
        <v>0</v>
      </c>
      <c r="J189" s="49">
        <v>0</v>
      </c>
      <c r="K189" s="49">
        <v>0</v>
      </c>
      <c r="L189" s="49">
        <v>0</v>
      </c>
      <c r="M189" s="49">
        <v>0</v>
      </c>
      <c r="N189" s="49">
        <v>0</v>
      </c>
      <c r="O189" s="49">
        <v>0</v>
      </c>
      <c r="P189" s="49">
        <v>0</v>
      </c>
      <c r="Q189" s="49">
        <v>0</v>
      </c>
      <c r="R189" s="49">
        <v>0</v>
      </c>
      <c r="S189" s="49">
        <v>57</v>
      </c>
    </row>
    <row r="190" spans="2:19" x14ac:dyDescent="0.25">
      <c r="B190" s="49" t="s">
        <v>19</v>
      </c>
      <c r="C190" s="49">
        <v>0</v>
      </c>
      <c r="D190" s="49">
        <v>50</v>
      </c>
      <c r="E190" s="49">
        <v>0</v>
      </c>
      <c r="F190" s="49">
        <v>3</v>
      </c>
      <c r="G190" s="49">
        <v>4</v>
      </c>
      <c r="H190" s="49">
        <v>0</v>
      </c>
      <c r="I190" s="49">
        <v>0</v>
      </c>
      <c r="J190" s="49">
        <v>0</v>
      </c>
      <c r="K190" s="49">
        <v>0</v>
      </c>
      <c r="L190" s="49">
        <v>0</v>
      </c>
      <c r="M190" s="49">
        <v>0</v>
      </c>
      <c r="N190" s="49">
        <v>0</v>
      </c>
      <c r="O190" s="49">
        <v>0</v>
      </c>
      <c r="P190" s="49">
        <v>0</v>
      </c>
      <c r="Q190" s="49">
        <v>0</v>
      </c>
      <c r="R190" s="49">
        <v>0</v>
      </c>
      <c r="S190" s="49">
        <v>57</v>
      </c>
    </row>
    <row r="191" spans="2:19" x14ac:dyDescent="0.25">
      <c r="B191" s="49" t="s">
        <v>20</v>
      </c>
      <c r="C191" s="49">
        <v>0</v>
      </c>
      <c r="D191" s="49">
        <v>0</v>
      </c>
      <c r="E191" s="49">
        <v>12</v>
      </c>
      <c r="F191" s="49">
        <v>34</v>
      </c>
      <c r="G191" s="49">
        <v>7</v>
      </c>
      <c r="H191" s="49">
        <v>4</v>
      </c>
      <c r="I191" s="49">
        <v>0</v>
      </c>
      <c r="J191" s="49">
        <v>0</v>
      </c>
      <c r="K191" s="49">
        <v>0</v>
      </c>
      <c r="L191" s="49">
        <v>0</v>
      </c>
      <c r="M191" s="49">
        <v>0</v>
      </c>
      <c r="N191" s="49">
        <v>0</v>
      </c>
      <c r="O191" s="49">
        <v>0</v>
      </c>
      <c r="P191" s="49">
        <v>0</v>
      </c>
      <c r="Q191" s="49">
        <v>0</v>
      </c>
      <c r="R191" s="49">
        <v>0</v>
      </c>
      <c r="S191" s="49">
        <v>57</v>
      </c>
    </row>
    <row r="192" spans="2:19" x14ac:dyDescent="0.25">
      <c r="B192" s="49" t="s">
        <v>21</v>
      </c>
      <c r="C192" s="49">
        <v>0</v>
      </c>
      <c r="D192" s="49">
        <v>0</v>
      </c>
      <c r="E192" s="49">
        <v>0</v>
      </c>
      <c r="F192" s="49">
        <v>0</v>
      </c>
      <c r="G192" s="49">
        <v>0</v>
      </c>
      <c r="H192" s="49">
        <v>10</v>
      </c>
      <c r="I192" s="49">
        <v>35</v>
      </c>
      <c r="J192" s="49">
        <v>4</v>
      </c>
      <c r="K192" s="49">
        <v>3</v>
      </c>
      <c r="L192" s="49">
        <v>3</v>
      </c>
      <c r="M192" s="49">
        <v>2</v>
      </c>
      <c r="N192" s="49">
        <v>0</v>
      </c>
      <c r="O192" s="49">
        <v>0</v>
      </c>
      <c r="P192" s="49">
        <v>0</v>
      </c>
      <c r="Q192" s="49">
        <v>0</v>
      </c>
      <c r="R192" s="49">
        <v>0</v>
      </c>
      <c r="S192" s="49">
        <v>57</v>
      </c>
    </row>
    <row r="193" spans="1:54" x14ac:dyDescent="0.25">
      <c r="B193" s="49" t="s">
        <v>22</v>
      </c>
      <c r="C193" s="49">
        <v>0</v>
      </c>
      <c r="D193" s="49">
        <v>1</v>
      </c>
      <c r="E193" s="49">
        <v>0</v>
      </c>
      <c r="F193" s="49">
        <v>41</v>
      </c>
      <c r="G193" s="49">
        <v>12</v>
      </c>
      <c r="H193" s="49">
        <v>1</v>
      </c>
      <c r="I193" s="49">
        <v>1</v>
      </c>
      <c r="J193" s="49">
        <v>1</v>
      </c>
      <c r="K193" s="49">
        <v>0</v>
      </c>
      <c r="L193" s="49">
        <v>0</v>
      </c>
      <c r="M193" s="49">
        <v>0</v>
      </c>
      <c r="N193" s="49">
        <v>0</v>
      </c>
      <c r="O193" s="49">
        <v>0</v>
      </c>
      <c r="P193" s="49">
        <v>0</v>
      </c>
      <c r="Q193" s="49">
        <v>0</v>
      </c>
      <c r="R193" s="49">
        <v>0</v>
      </c>
      <c r="S193" s="49">
        <v>57</v>
      </c>
    </row>
    <row r="194" spans="1:54" x14ac:dyDescent="0.25">
      <c r="B194" s="49" t="s">
        <v>84</v>
      </c>
      <c r="C194" s="49">
        <v>0</v>
      </c>
      <c r="D194" s="49">
        <v>0</v>
      </c>
      <c r="E194" s="49">
        <v>0</v>
      </c>
      <c r="F194" s="49">
        <v>0</v>
      </c>
      <c r="G194" s="49">
        <v>0</v>
      </c>
      <c r="H194" s="49">
        <v>0</v>
      </c>
      <c r="I194" s="49">
        <v>0</v>
      </c>
      <c r="J194" s="49">
        <v>0</v>
      </c>
      <c r="K194" s="49">
        <v>42</v>
      </c>
      <c r="L194" s="49">
        <v>14</v>
      </c>
      <c r="M194" s="49">
        <v>1</v>
      </c>
      <c r="N194" s="49">
        <v>0</v>
      </c>
      <c r="O194" s="49">
        <v>0</v>
      </c>
      <c r="P194" s="49">
        <v>0</v>
      </c>
      <c r="Q194" s="49">
        <v>0</v>
      </c>
      <c r="R194" s="49">
        <v>0</v>
      </c>
      <c r="S194" s="49">
        <v>57</v>
      </c>
    </row>
    <row r="195" spans="1:54" x14ac:dyDescent="0.25">
      <c r="B195" s="49" t="s">
        <v>104</v>
      </c>
      <c r="C195" s="49">
        <v>0</v>
      </c>
      <c r="D195" s="49">
        <v>0</v>
      </c>
      <c r="E195" s="49">
        <v>2</v>
      </c>
      <c r="F195" s="49">
        <v>0</v>
      </c>
      <c r="G195" s="49">
        <v>8</v>
      </c>
      <c r="H195" s="49">
        <v>8</v>
      </c>
      <c r="I195" s="49">
        <v>3</v>
      </c>
      <c r="J195" s="49">
        <v>1</v>
      </c>
      <c r="K195" s="49">
        <v>2</v>
      </c>
      <c r="L195" s="49">
        <v>1</v>
      </c>
      <c r="M195" s="49">
        <v>26</v>
      </c>
      <c r="N195" s="49">
        <v>4</v>
      </c>
      <c r="O195" s="49">
        <v>0</v>
      </c>
      <c r="P195" s="49">
        <v>0</v>
      </c>
      <c r="Q195" s="49">
        <v>0</v>
      </c>
      <c r="R195" s="49">
        <v>0</v>
      </c>
      <c r="S195" s="49">
        <v>55</v>
      </c>
    </row>
    <row r="196" spans="1:54" x14ac:dyDescent="0.25">
      <c r="B196" s="49" t="s">
        <v>89</v>
      </c>
      <c r="C196" s="49">
        <v>0</v>
      </c>
      <c r="D196" s="49">
        <v>0</v>
      </c>
      <c r="E196" s="49">
        <v>0</v>
      </c>
      <c r="F196" s="49">
        <v>52</v>
      </c>
      <c r="G196" s="49">
        <v>0</v>
      </c>
      <c r="H196" s="49">
        <v>3</v>
      </c>
      <c r="I196" s="49">
        <v>0</v>
      </c>
      <c r="J196" s="49">
        <v>0</v>
      </c>
      <c r="K196" s="49">
        <v>0</v>
      </c>
      <c r="L196" s="49">
        <v>0</v>
      </c>
      <c r="M196" s="49">
        <v>0</v>
      </c>
      <c r="N196" s="49">
        <v>0</v>
      </c>
      <c r="O196" s="49">
        <v>2</v>
      </c>
      <c r="P196" s="49">
        <v>0</v>
      </c>
      <c r="Q196" s="49">
        <v>0</v>
      </c>
      <c r="R196" s="49">
        <v>0</v>
      </c>
      <c r="S196" s="49">
        <v>57</v>
      </c>
    </row>
    <row r="197" spans="1:54" x14ac:dyDescent="0.25">
      <c r="A197" s="49"/>
      <c r="B197" s="49"/>
      <c r="C197" s="49"/>
      <c r="D197" s="49"/>
      <c r="E197" s="49"/>
      <c r="F197" s="49"/>
      <c r="G197" s="49"/>
      <c r="H197" s="49"/>
      <c r="I197" s="49"/>
      <c r="J197" s="49"/>
      <c r="K197" s="49"/>
      <c r="L197" s="49"/>
      <c r="M197" s="49"/>
      <c r="N197" s="49"/>
      <c r="O197" s="49"/>
      <c r="P197" s="49"/>
      <c r="Q197" s="49"/>
      <c r="R197" s="49"/>
      <c r="S197" s="49"/>
    </row>
    <row r="198" spans="1:54" x14ac:dyDescent="0.25">
      <c r="A198" t="s">
        <v>97</v>
      </c>
    </row>
    <row r="199" spans="1:54" s="49" customFormat="1" x14ac:dyDescent="0.25">
      <c r="A199"/>
      <c r="B199" s="49" t="s">
        <v>0</v>
      </c>
      <c r="C199" s="49">
        <v>1.5625E-2</v>
      </c>
      <c r="D199" s="49">
        <v>3.125E-2</v>
      </c>
      <c r="E199" s="49">
        <v>6.25E-2</v>
      </c>
      <c r="F199" s="49">
        <v>0.125</v>
      </c>
      <c r="G199" s="49">
        <v>0.25</v>
      </c>
      <c r="H199" s="49">
        <v>0.5</v>
      </c>
      <c r="I199" s="49">
        <v>1</v>
      </c>
      <c r="J199" s="49">
        <v>2</v>
      </c>
      <c r="K199" s="49">
        <v>4</v>
      </c>
      <c r="L199" s="49">
        <v>8</v>
      </c>
      <c r="M199" s="49">
        <v>16</v>
      </c>
      <c r="N199" s="49">
        <v>32</v>
      </c>
      <c r="O199" s="49">
        <v>64</v>
      </c>
      <c r="P199" s="49">
        <v>128</v>
      </c>
      <c r="Q199" s="49">
        <v>256</v>
      </c>
      <c r="R199" s="49">
        <v>512</v>
      </c>
      <c r="S199" s="49" t="s">
        <v>1</v>
      </c>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row>
    <row r="200" spans="1:54" x14ac:dyDescent="0.25">
      <c r="B200" s="49" t="s">
        <v>2</v>
      </c>
      <c r="C200" s="49">
        <v>0</v>
      </c>
      <c r="D200" s="49">
        <v>0</v>
      </c>
      <c r="E200" s="49">
        <v>0</v>
      </c>
      <c r="F200" s="49">
        <v>1</v>
      </c>
      <c r="G200" s="49">
        <v>0</v>
      </c>
      <c r="H200" s="49">
        <v>0</v>
      </c>
      <c r="I200" s="49">
        <v>1</v>
      </c>
      <c r="J200" s="49">
        <v>2</v>
      </c>
      <c r="K200" s="49">
        <v>1</v>
      </c>
      <c r="L200" s="49">
        <v>7</v>
      </c>
      <c r="M200" s="49">
        <v>28</v>
      </c>
      <c r="N200" s="49">
        <v>69</v>
      </c>
      <c r="O200" s="49">
        <v>61</v>
      </c>
      <c r="P200" s="49">
        <v>0</v>
      </c>
      <c r="Q200" s="49">
        <v>0</v>
      </c>
      <c r="R200" s="49">
        <v>0</v>
      </c>
      <c r="S200" s="49">
        <v>170</v>
      </c>
    </row>
    <row r="201" spans="1:54" x14ac:dyDescent="0.25">
      <c r="B201" s="49" t="s">
        <v>3</v>
      </c>
      <c r="C201" s="49">
        <v>0</v>
      </c>
      <c r="D201" s="49">
        <v>0</v>
      </c>
      <c r="E201" s="49">
        <v>0</v>
      </c>
      <c r="F201" s="49">
        <v>3</v>
      </c>
      <c r="G201" s="49">
        <v>0</v>
      </c>
      <c r="H201" s="49">
        <v>18</v>
      </c>
      <c r="I201" s="49">
        <v>57</v>
      </c>
      <c r="J201" s="49">
        <v>33</v>
      </c>
      <c r="K201" s="49">
        <v>12</v>
      </c>
      <c r="L201" s="49">
        <v>3</v>
      </c>
      <c r="M201" s="49">
        <v>6</v>
      </c>
      <c r="N201" s="49">
        <v>6</v>
      </c>
      <c r="O201" s="49">
        <v>32</v>
      </c>
      <c r="P201" s="49">
        <v>0</v>
      </c>
      <c r="Q201" s="49">
        <v>0</v>
      </c>
      <c r="R201" s="49">
        <v>0</v>
      </c>
      <c r="S201" s="49">
        <v>170</v>
      </c>
    </row>
    <row r="202" spans="1:54" x14ac:dyDescent="0.25">
      <c r="B202" s="49" t="s">
        <v>4</v>
      </c>
      <c r="C202" s="49">
        <v>0</v>
      </c>
      <c r="D202" s="49">
        <v>0</v>
      </c>
      <c r="E202" s="49">
        <v>0</v>
      </c>
      <c r="F202" s="49">
        <v>0</v>
      </c>
      <c r="G202" s="49">
        <v>3</v>
      </c>
      <c r="H202" s="49">
        <v>0</v>
      </c>
      <c r="I202" s="49">
        <v>3</v>
      </c>
      <c r="J202" s="49">
        <v>13</v>
      </c>
      <c r="K202" s="49">
        <v>54</v>
      </c>
      <c r="L202" s="49">
        <v>39</v>
      </c>
      <c r="M202" s="49">
        <v>5</v>
      </c>
      <c r="N202" s="49">
        <v>5</v>
      </c>
      <c r="O202" s="49">
        <v>7</v>
      </c>
      <c r="P202" s="49">
        <v>41</v>
      </c>
      <c r="Q202" s="49">
        <v>0</v>
      </c>
      <c r="R202" s="49">
        <v>0</v>
      </c>
      <c r="S202" s="49">
        <v>170</v>
      </c>
    </row>
    <row r="203" spans="1:54" x14ac:dyDescent="0.25">
      <c r="B203" s="49" t="s">
        <v>5</v>
      </c>
      <c r="C203" s="49">
        <v>0</v>
      </c>
      <c r="D203" s="49">
        <v>0</v>
      </c>
      <c r="E203" s="49">
        <v>0</v>
      </c>
      <c r="F203" s="49">
        <v>0</v>
      </c>
      <c r="G203" s="49">
        <v>15</v>
      </c>
      <c r="H203" s="49">
        <v>0</v>
      </c>
      <c r="I203" s="49">
        <v>71</v>
      </c>
      <c r="J203" s="49">
        <v>47</v>
      </c>
      <c r="K203" s="49">
        <v>11</v>
      </c>
      <c r="L203" s="49">
        <v>10</v>
      </c>
      <c r="M203" s="49">
        <v>3</v>
      </c>
      <c r="N203" s="49">
        <v>3</v>
      </c>
      <c r="O203" s="49">
        <v>1</v>
      </c>
      <c r="P203" s="49">
        <v>9</v>
      </c>
      <c r="Q203" s="49">
        <v>0</v>
      </c>
      <c r="R203" s="49">
        <v>0</v>
      </c>
      <c r="S203" s="49">
        <v>170</v>
      </c>
    </row>
    <row r="204" spans="1:54" x14ac:dyDescent="0.25">
      <c r="B204" s="49" t="s">
        <v>6</v>
      </c>
      <c r="C204" s="49">
        <v>0</v>
      </c>
      <c r="D204" s="49">
        <v>0</v>
      </c>
      <c r="E204" s="49">
        <v>0</v>
      </c>
      <c r="F204" s="49">
        <v>144</v>
      </c>
      <c r="G204" s="49">
        <v>0</v>
      </c>
      <c r="H204" s="49">
        <v>5</v>
      </c>
      <c r="I204" s="49">
        <v>2</v>
      </c>
      <c r="J204" s="49">
        <v>0</v>
      </c>
      <c r="K204" s="49">
        <v>0</v>
      </c>
      <c r="L204" s="49">
        <v>1</v>
      </c>
      <c r="M204" s="49">
        <v>3</v>
      </c>
      <c r="N204" s="49">
        <v>15</v>
      </c>
      <c r="O204" s="49">
        <v>0</v>
      </c>
      <c r="P204" s="49">
        <v>0</v>
      </c>
      <c r="Q204" s="49">
        <v>0</v>
      </c>
      <c r="R204" s="49">
        <v>0</v>
      </c>
      <c r="S204" s="49">
        <v>170</v>
      </c>
    </row>
    <row r="205" spans="1:54" x14ac:dyDescent="0.25">
      <c r="B205" s="49" t="s">
        <v>7</v>
      </c>
      <c r="C205" s="49">
        <v>0</v>
      </c>
      <c r="D205" s="49">
        <v>132</v>
      </c>
      <c r="E205" s="49">
        <v>0</v>
      </c>
      <c r="F205" s="49">
        <v>10</v>
      </c>
      <c r="G205" s="49">
        <v>5</v>
      </c>
      <c r="H205" s="49">
        <v>1</v>
      </c>
      <c r="I205" s="49">
        <v>2</v>
      </c>
      <c r="J205" s="49">
        <v>1</v>
      </c>
      <c r="K205" s="49">
        <v>0</v>
      </c>
      <c r="L205" s="49">
        <v>0</v>
      </c>
      <c r="M205" s="49">
        <v>19</v>
      </c>
      <c r="N205" s="49">
        <v>0</v>
      </c>
      <c r="O205" s="49">
        <v>0</v>
      </c>
      <c r="P205" s="49">
        <v>0</v>
      </c>
      <c r="Q205" s="49">
        <v>0</v>
      </c>
      <c r="R205" s="49">
        <v>0</v>
      </c>
      <c r="S205" s="49">
        <v>170</v>
      </c>
    </row>
    <row r="206" spans="1:54" x14ac:dyDescent="0.25">
      <c r="B206" s="49" t="s">
        <v>8</v>
      </c>
      <c r="C206" s="49">
        <v>0</v>
      </c>
      <c r="D206" s="49">
        <v>0</v>
      </c>
      <c r="E206" s="49">
        <v>0</v>
      </c>
      <c r="F206" s="49">
        <v>130</v>
      </c>
      <c r="G206" s="49">
        <v>1</v>
      </c>
      <c r="H206" s="49">
        <v>16</v>
      </c>
      <c r="I206" s="49">
        <v>2</v>
      </c>
      <c r="J206" s="49">
        <v>1</v>
      </c>
      <c r="K206" s="49">
        <v>2</v>
      </c>
      <c r="L206" s="49">
        <v>7</v>
      </c>
      <c r="M206" s="49">
        <v>2</v>
      </c>
      <c r="N206" s="49">
        <v>5</v>
      </c>
      <c r="O206" s="49">
        <v>4</v>
      </c>
      <c r="P206" s="49">
        <v>0</v>
      </c>
      <c r="Q206" s="49">
        <v>0</v>
      </c>
      <c r="R206" s="49">
        <v>0</v>
      </c>
      <c r="S206" s="49">
        <v>170</v>
      </c>
    </row>
    <row r="207" spans="1:54" x14ac:dyDescent="0.25">
      <c r="B207" s="49" t="s">
        <v>9</v>
      </c>
      <c r="C207" s="49">
        <v>0</v>
      </c>
      <c r="D207" s="49">
        <v>0</v>
      </c>
      <c r="E207" s="49">
        <v>0</v>
      </c>
      <c r="F207" s="49">
        <v>3</v>
      </c>
      <c r="G207" s="49">
        <v>0</v>
      </c>
      <c r="H207" s="49">
        <v>10</v>
      </c>
      <c r="I207" s="49">
        <v>62</v>
      </c>
      <c r="J207" s="49">
        <v>41</v>
      </c>
      <c r="K207" s="49">
        <v>20</v>
      </c>
      <c r="L207" s="49">
        <v>6</v>
      </c>
      <c r="M207" s="49">
        <v>5</v>
      </c>
      <c r="N207" s="49">
        <v>3</v>
      </c>
      <c r="O207" s="49">
        <v>20</v>
      </c>
      <c r="P207" s="49">
        <v>0</v>
      </c>
      <c r="Q207" s="49">
        <v>0</v>
      </c>
      <c r="R207" s="49">
        <v>0</v>
      </c>
      <c r="S207" s="49">
        <v>170</v>
      </c>
    </row>
    <row r="208" spans="1:54" x14ac:dyDescent="0.25">
      <c r="B208" s="49" t="s">
        <v>10</v>
      </c>
      <c r="C208" s="49">
        <v>0</v>
      </c>
      <c r="D208" s="49">
        <v>0</v>
      </c>
      <c r="E208" s="49">
        <v>77</v>
      </c>
      <c r="F208" s="49">
        <v>0</v>
      </c>
      <c r="G208" s="49">
        <v>67</v>
      </c>
      <c r="H208" s="49">
        <v>17</v>
      </c>
      <c r="I208" s="49">
        <v>6</v>
      </c>
      <c r="J208" s="49">
        <v>1</v>
      </c>
      <c r="K208" s="49">
        <v>1</v>
      </c>
      <c r="L208" s="49">
        <v>1</v>
      </c>
      <c r="M208" s="49">
        <v>0</v>
      </c>
      <c r="N208" s="49">
        <v>0</v>
      </c>
      <c r="O208" s="49">
        <v>0</v>
      </c>
      <c r="P208" s="49">
        <v>0</v>
      </c>
      <c r="Q208" s="49">
        <v>0</v>
      </c>
      <c r="R208" s="49">
        <v>0</v>
      </c>
      <c r="S208" s="49">
        <v>170</v>
      </c>
    </row>
    <row r="209" spans="1:19" x14ac:dyDescent="0.25">
      <c r="B209" s="49" t="s">
        <v>11</v>
      </c>
      <c r="C209" s="49">
        <v>0</v>
      </c>
      <c r="D209" s="49">
        <v>0</v>
      </c>
      <c r="E209" s="49">
        <v>167</v>
      </c>
      <c r="F209" s="49">
        <v>0</v>
      </c>
      <c r="G209" s="49">
        <v>1</v>
      </c>
      <c r="H209" s="49">
        <v>1</v>
      </c>
      <c r="I209" s="49">
        <v>0</v>
      </c>
      <c r="J209" s="49">
        <v>0</v>
      </c>
      <c r="K209" s="49">
        <v>1</v>
      </c>
      <c r="L209" s="49">
        <v>0</v>
      </c>
      <c r="M209" s="49">
        <v>0</v>
      </c>
      <c r="N209" s="49">
        <v>0</v>
      </c>
      <c r="O209" s="49">
        <v>0</v>
      </c>
      <c r="P209" s="49">
        <v>0</v>
      </c>
      <c r="Q209" s="49">
        <v>0</v>
      </c>
      <c r="R209" s="49">
        <v>0</v>
      </c>
      <c r="S209" s="49">
        <v>170</v>
      </c>
    </row>
    <row r="210" spans="1:19" x14ac:dyDescent="0.25">
      <c r="B210" s="49" t="s">
        <v>12</v>
      </c>
      <c r="C210" s="49">
        <v>0</v>
      </c>
      <c r="D210" s="49">
        <v>0</v>
      </c>
      <c r="E210" s="49">
        <v>0</v>
      </c>
      <c r="F210" s="49">
        <v>5</v>
      </c>
      <c r="G210" s="49">
        <v>67</v>
      </c>
      <c r="H210" s="49">
        <v>82</v>
      </c>
      <c r="I210" s="49">
        <v>11</v>
      </c>
      <c r="J210" s="49">
        <v>4</v>
      </c>
      <c r="K210" s="49">
        <v>0</v>
      </c>
      <c r="L210" s="49">
        <v>1</v>
      </c>
      <c r="M210" s="49">
        <v>0</v>
      </c>
      <c r="N210" s="49">
        <v>0</v>
      </c>
      <c r="O210" s="49">
        <v>0</v>
      </c>
      <c r="P210" s="49">
        <v>0</v>
      </c>
      <c r="Q210" s="49">
        <v>0</v>
      </c>
      <c r="R210" s="49">
        <v>0</v>
      </c>
      <c r="S210" s="49">
        <v>170</v>
      </c>
    </row>
    <row r="211" spans="1:19" x14ac:dyDescent="0.25">
      <c r="B211" s="49" t="s">
        <v>13</v>
      </c>
      <c r="C211" s="49">
        <v>0</v>
      </c>
      <c r="D211" s="49">
        <v>0</v>
      </c>
      <c r="E211" s="49">
        <v>0</v>
      </c>
      <c r="F211" s="49">
        <v>0</v>
      </c>
      <c r="G211" s="49">
        <v>56</v>
      </c>
      <c r="H211" s="49">
        <v>0</v>
      </c>
      <c r="I211" s="49">
        <v>83</v>
      </c>
      <c r="J211" s="49">
        <v>25</v>
      </c>
      <c r="K211" s="49">
        <v>4</v>
      </c>
      <c r="L211" s="49">
        <v>1</v>
      </c>
      <c r="M211" s="49">
        <v>0</v>
      </c>
      <c r="N211" s="49">
        <v>1</v>
      </c>
      <c r="O211" s="49">
        <v>0</v>
      </c>
      <c r="P211" s="49">
        <v>0</v>
      </c>
      <c r="Q211" s="49">
        <v>0</v>
      </c>
      <c r="R211" s="49">
        <v>0</v>
      </c>
      <c r="S211" s="49">
        <v>170</v>
      </c>
    </row>
    <row r="212" spans="1:19" x14ac:dyDescent="0.25">
      <c r="B212" s="49" t="s">
        <v>14</v>
      </c>
      <c r="C212" s="49">
        <v>0</v>
      </c>
      <c r="D212" s="49">
        <v>0</v>
      </c>
      <c r="E212" s="49">
        <v>10</v>
      </c>
      <c r="F212" s="49">
        <v>0</v>
      </c>
      <c r="G212" s="49">
        <v>128</v>
      </c>
      <c r="H212" s="49">
        <v>18</v>
      </c>
      <c r="I212" s="49">
        <v>1</v>
      </c>
      <c r="J212" s="49">
        <v>1</v>
      </c>
      <c r="K212" s="49">
        <v>0</v>
      </c>
      <c r="L212" s="49">
        <v>1</v>
      </c>
      <c r="M212" s="49">
        <v>11</v>
      </c>
      <c r="N212" s="49">
        <v>0</v>
      </c>
      <c r="O212" s="49">
        <v>0</v>
      </c>
      <c r="P212" s="49">
        <v>0</v>
      </c>
      <c r="Q212" s="49">
        <v>0</v>
      </c>
      <c r="R212" s="49">
        <v>0</v>
      </c>
      <c r="S212" s="49">
        <v>170</v>
      </c>
    </row>
    <row r="213" spans="1:19" x14ac:dyDescent="0.25">
      <c r="B213" s="49" t="s">
        <v>15</v>
      </c>
      <c r="C213" s="49">
        <v>0</v>
      </c>
      <c r="D213" s="49">
        <v>0</v>
      </c>
      <c r="E213" s="49">
        <v>9</v>
      </c>
      <c r="F213" s="49">
        <v>0</v>
      </c>
      <c r="G213" s="49">
        <v>128</v>
      </c>
      <c r="H213" s="49">
        <v>18</v>
      </c>
      <c r="I213" s="49">
        <v>2</v>
      </c>
      <c r="J213" s="49">
        <v>1</v>
      </c>
      <c r="K213" s="49">
        <v>5</v>
      </c>
      <c r="L213" s="49">
        <v>3</v>
      </c>
      <c r="M213" s="49">
        <v>3</v>
      </c>
      <c r="N213" s="49">
        <v>1</v>
      </c>
      <c r="O213" s="49">
        <v>0</v>
      </c>
      <c r="P213" s="49">
        <v>0</v>
      </c>
      <c r="Q213" s="49">
        <v>0</v>
      </c>
      <c r="R213" s="49">
        <v>0</v>
      </c>
      <c r="S213" s="49">
        <v>170</v>
      </c>
    </row>
    <row r="214" spans="1:19" x14ac:dyDescent="0.25">
      <c r="B214" s="49" t="s">
        <v>16</v>
      </c>
      <c r="C214" s="49">
        <v>0</v>
      </c>
      <c r="D214" s="49">
        <v>0</v>
      </c>
      <c r="E214" s="49">
        <v>0</v>
      </c>
      <c r="F214" s="49">
        <v>0</v>
      </c>
      <c r="G214" s="49">
        <v>0</v>
      </c>
      <c r="H214" s="49">
        <v>4</v>
      </c>
      <c r="I214" s="49">
        <v>0</v>
      </c>
      <c r="J214" s="49">
        <v>4</v>
      </c>
      <c r="K214" s="49">
        <v>20</v>
      </c>
      <c r="L214" s="49">
        <v>42</v>
      </c>
      <c r="M214" s="49">
        <v>39</v>
      </c>
      <c r="N214" s="49">
        <v>31</v>
      </c>
      <c r="O214" s="49">
        <v>15</v>
      </c>
      <c r="P214" s="49">
        <v>8</v>
      </c>
      <c r="Q214" s="49">
        <v>6</v>
      </c>
      <c r="R214" s="49">
        <v>0</v>
      </c>
      <c r="S214" s="49">
        <v>169</v>
      </c>
    </row>
    <row r="215" spans="1:19" x14ac:dyDescent="0.25">
      <c r="B215" s="49" t="s">
        <v>17</v>
      </c>
      <c r="C215" s="49">
        <v>0</v>
      </c>
      <c r="D215" s="49">
        <v>0</v>
      </c>
      <c r="E215" s="49">
        <v>129</v>
      </c>
      <c r="F215" s="49">
        <v>0</v>
      </c>
      <c r="G215" s="49">
        <v>9</v>
      </c>
      <c r="H215" s="49">
        <v>6</v>
      </c>
      <c r="I215" s="49">
        <v>1</v>
      </c>
      <c r="J215" s="49">
        <v>2</v>
      </c>
      <c r="K215" s="49">
        <v>0</v>
      </c>
      <c r="L215" s="49">
        <v>0</v>
      </c>
      <c r="M215" s="49">
        <v>0</v>
      </c>
      <c r="N215" s="49">
        <v>23</v>
      </c>
      <c r="O215" s="49">
        <v>0</v>
      </c>
      <c r="P215" s="49">
        <v>0</v>
      </c>
      <c r="Q215" s="49">
        <v>0</v>
      </c>
      <c r="R215" s="49">
        <v>0</v>
      </c>
      <c r="S215" s="49">
        <v>170</v>
      </c>
    </row>
    <row r="216" spans="1:19" x14ac:dyDescent="0.25">
      <c r="B216" s="49" t="s">
        <v>18</v>
      </c>
      <c r="C216" s="49">
        <v>0</v>
      </c>
      <c r="D216" s="49">
        <v>120</v>
      </c>
      <c r="E216" s="49">
        <v>20</v>
      </c>
      <c r="F216" s="49">
        <v>4</v>
      </c>
      <c r="G216" s="49">
        <v>5</v>
      </c>
      <c r="H216" s="49">
        <v>4</v>
      </c>
      <c r="I216" s="49">
        <v>2</v>
      </c>
      <c r="J216" s="49">
        <v>2</v>
      </c>
      <c r="K216" s="49">
        <v>3</v>
      </c>
      <c r="L216" s="49">
        <v>10</v>
      </c>
      <c r="M216" s="49">
        <v>0</v>
      </c>
      <c r="N216" s="49">
        <v>0</v>
      </c>
      <c r="O216" s="49">
        <v>0</v>
      </c>
      <c r="P216" s="49">
        <v>0</v>
      </c>
      <c r="Q216" s="49">
        <v>0</v>
      </c>
      <c r="R216" s="49">
        <v>0</v>
      </c>
      <c r="S216" s="49">
        <v>170</v>
      </c>
    </row>
    <row r="217" spans="1:19" x14ac:dyDescent="0.25">
      <c r="B217" s="49" t="s">
        <v>19</v>
      </c>
      <c r="C217" s="49">
        <v>0</v>
      </c>
      <c r="D217" s="49">
        <v>136</v>
      </c>
      <c r="E217" s="49">
        <v>0</v>
      </c>
      <c r="F217" s="49">
        <v>5</v>
      </c>
      <c r="G217" s="49">
        <v>2</v>
      </c>
      <c r="H217" s="49">
        <v>12</v>
      </c>
      <c r="I217" s="49">
        <v>2</v>
      </c>
      <c r="J217" s="49">
        <v>5</v>
      </c>
      <c r="K217" s="49">
        <v>2</v>
      </c>
      <c r="L217" s="49">
        <v>3</v>
      </c>
      <c r="M217" s="49">
        <v>3</v>
      </c>
      <c r="N217" s="49">
        <v>0</v>
      </c>
      <c r="O217" s="49">
        <v>0</v>
      </c>
      <c r="P217" s="49">
        <v>0</v>
      </c>
      <c r="Q217" s="49">
        <v>0</v>
      </c>
      <c r="R217" s="49">
        <v>0</v>
      </c>
      <c r="S217" s="49">
        <v>170</v>
      </c>
    </row>
    <row r="218" spans="1:19" x14ac:dyDescent="0.25">
      <c r="B218" s="49" t="s">
        <v>20</v>
      </c>
      <c r="C218" s="49">
        <v>0</v>
      </c>
      <c r="D218" s="49">
        <v>0</v>
      </c>
      <c r="E218" s="49">
        <v>33</v>
      </c>
      <c r="F218" s="49">
        <v>87</v>
      </c>
      <c r="G218" s="49">
        <v>20</v>
      </c>
      <c r="H218" s="49">
        <v>5</v>
      </c>
      <c r="I218" s="49">
        <v>9</v>
      </c>
      <c r="J218" s="49">
        <v>4</v>
      </c>
      <c r="K218" s="49">
        <v>4</v>
      </c>
      <c r="L218" s="49">
        <v>8</v>
      </c>
      <c r="M218" s="49">
        <v>0</v>
      </c>
      <c r="N218" s="49">
        <v>0</v>
      </c>
      <c r="O218" s="49">
        <v>0</v>
      </c>
      <c r="P218" s="49">
        <v>0</v>
      </c>
      <c r="Q218" s="49">
        <v>0</v>
      </c>
      <c r="R218" s="49">
        <v>0</v>
      </c>
      <c r="S218" s="49">
        <v>170</v>
      </c>
    </row>
    <row r="219" spans="1:19" x14ac:dyDescent="0.25">
      <c r="B219" s="49" t="s">
        <v>21</v>
      </c>
      <c r="C219" s="49">
        <v>0</v>
      </c>
      <c r="D219" s="49">
        <v>0</v>
      </c>
      <c r="E219" s="49">
        <v>0</v>
      </c>
      <c r="F219" s="49">
        <v>0</v>
      </c>
      <c r="G219" s="49">
        <v>0</v>
      </c>
      <c r="H219" s="49">
        <v>10</v>
      </c>
      <c r="I219" s="49">
        <v>95</v>
      </c>
      <c r="J219" s="49">
        <v>32</v>
      </c>
      <c r="K219" s="49">
        <v>5</v>
      </c>
      <c r="L219" s="49">
        <v>5</v>
      </c>
      <c r="M219" s="49">
        <v>23</v>
      </c>
      <c r="N219" s="49">
        <v>0</v>
      </c>
      <c r="O219" s="49">
        <v>0</v>
      </c>
      <c r="P219" s="49">
        <v>0</v>
      </c>
      <c r="Q219" s="49">
        <v>0</v>
      </c>
      <c r="R219" s="49">
        <v>0</v>
      </c>
      <c r="S219" s="49">
        <v>170</v>
      </c>
    </row>
    <row r="220" spans="1:19" x14ac:dyDescent="0.25">
      <c r="B220" s="49" t="s">
        <v>22</v>
      </c>
      <c r="C220" s="49">
        <v>0</v>
      </c>
      <c r="D220" s="49">
        <v>2</v>
      </c>
      <c r="E220" s="49">
        <v>0</v>
      </c>
      <c r="F220" s="49">
        <v>101</v>
      </c>
      <c r="G220" s="49">
        <v>51</v>
      </c>
      <c r="H220" s="49">
        <v>9</v>
      </c>
      <c r="I220" s="49">
        <v>4</v>
      </c>
      <c r="J220" s="49">
        <v>3</v>
      </c>
      <c r="K220" s="49">
        <v>0</v>
      </c>
      <c r="L220" s="49">
        <v>0</v>
      </c>
      <c r="M220" s="49">
        <v>0</v>
      </c>
      <c r="N220" s="49">
        <v>0</v>
      </c>
      <c r="O220" s="49">
        <v>0</v>
      </c>
      <c r="P220" s="49">
        <v>0</v>
      </c>
      <c r="Q220" s="49">
        <v>0</v>
      </c>
      <c r="R220" s="49">
        <v>0</v>
      </c>
      <c r="S220" s="49">
        <v>170</v>
      </c>
    </row>
    <row r="221" spans="1:19" x14ac:dyDescent="0.25">
      <c r="B221" s="49" t="s">
        <v>84</v>
      </c>
      <c r="C221" s="49">
        <v>0</v>
      </c>
      <c r="D221" s="49">
        <v>0</v>
      </c>
      <c r="E221" s="49">
        <v>0</v>
      </c>
      <c r="F221" s="49">
        <v>0</v>
      </c>
      <c r="G221" s="49">
        <v>0</v>
      </c>
      <c r="H221" s="49">
        <v>3</v>
      </c>
      <c r="I221" s="49">
        <v>0</v>
      </c>
      <c r="J221" s="49">
        <v>16</v>
      </c>
      <c r="K221" s="49">
        <v>72</v>
      </c>
      <c r="L221" s="49">
        <v>71</v>
      </c>
      <c r="M221" s="49">
        <v>7</v>
      </c>
      <c r="N221" s="49">
        <v>1</v>
      </c>
      <c r="O221" s="49">
        <v>0</v>
      </c>
      <c r="P221" s="49">
        <v>0</v>
      </c>
      <c r="Q221" s="49">
        <v>0</v>
      </c>
      <c r="R221" s="49">
        <v>0</v>
      </c>
      <c r="S221" s="49">
        <v>170</v>
      </c>
    </row>
    <row r="222" spans="1:19" x14ac:dyDescent="0.25">
      <c r="B222" s="49" t="s">
        <v>104</v>
      </c>
      <c r="C222" s="49">
        <v>0</v>
      </c>
      <c r="D222" s="49">
        <v>1</v>
      </c>
      <c r="E222" s="49">
        <v>2</v>
      </c>
      <c r="F222" s="49">
        <v>10</v>
      </c>
      <c r="G222" s="49">
        <v>33</v>
      </c>
      <c r="H222" s="49">
        <v>12</v>
      </c>
      <c r="I222" s="49">
        <v>12</v>
      </c>
      <c r="J222" s="49">
        <v>10</v>
      </c>
      <c r="K222" s="49">
        <v>10</v>
      </c>
      <c r="L222" s="49">
        <v>9</v>
      </c>
      <c r="M222" s="49">
        <v>60</v>
      </c>
      <c r="N222" s="49">
        <v>6</v>
      </c>
      <c r="O222" s="49">
        <v>0</v>
      </c>
      <c r="P222" s="49">
        <v>0</v>
      </c>
      <c r="Q222" s="49">
        <v>0</v>
      </c>
      <c r="R222" s="49">
        <v>0</v>
      </c>
      <c r="S222" s="49">
        <v>165</v>
      </c>
    </row>
    <row r="223" spans="1:19" x14ac:dyDescent="0.25">
      <c r="B223" s="49" t="s">
        <v>89</v>
      </c>
      <c r="C223" s="49">
        <v>0</v>
      </c>
      <c r="D223" s="49">
        <v>0</v>
      </c>
      <c r="E223" s="49">
        <v>0</v>
      </c>
      <c r="F223" s="49">
        <v>142</v>
      </c>
      <c r="G223" s="49">
        <v>0</v>
      </c>
      <c r="H223" s="49">
        <v>25</v>
      </c>
      <c r="I223" s="49">
        <v>2</v>
      </c>
      <c r="J223" s="49">
        <v>1</v>
      </c>
      <c r="K223" s="49">
        <v>0</v>
      </c>
      <c r="L223" s="49">
        <v>0</v>
      </c>
      <c r="M223" s="49">
        <v>0</v>
      </c>
      <c r="N223" s="49">
        <v>0</v>
      </c>
      <c r="O223" s="49">
        <v>0</v>
      </c>
      <c r="P223" s="49">
        <v>0</v>
      </c>
      <c r="Q223" s="49">
        <v>0</v>
      </c>
      <c r="R223" s="49">
        <v>0</v>
      </c>
      <c r="S223" s="49">
        <v>170</v>
      </c>
    </row>
    <row r="224" spans="1:19" x14ac:dyDescent="0.25">
      <c r="A224" s="49"/>
      <c r="B224" s="49"/>
      <c r="C224" s="49"/>
      <c r="D224" s="49"/>
      <c r="E224" s="49"/>
      <c r="F224" s="49"/>
      <c r="G224" s="49"/>
      <c r="H224" s="49"/>
      <c r="I224" s="49"/>
      <c r="J224" s="49"/>
      <c r="K224" s="49"/>
      <c r="L224" s="49"/>
      <c r="M224" s="49"/>
      <c r="N224" s="49"/>
      <c r="O224" s="49"/>
      <c r="P224" s="49"/>
      <c r="Q224" s="49"/>
      <c r="R224" s="49"/>
      <c r="S224" s="49"/>
    </row>
    <row r="225" spans="1:54" x14ac:dyDescent="0.25">
      <c r="A225" t="s">
        <v>90</v>
      </c>
    </row>
    <row r="226" spans="1:54" s="49" customFormat="1" x14ac:dyDescent="0.25">
      <c r="A226"/>
      <c r="B226" s="49" t="s">
        <v>0</v>
      </c>
      <c r="C226" s="49">
        <v>1.5625E-2</v>
      </c>
      <c r="D226" s="49">
        <v>3.125E-2</v>
      </c>
      <c r="E226" s="49">
        <v>6.25E-2</v>
      </c>
      <c r="F226" s="49">
        <v>0.125</v>
      </c>
      <c r="G226" s="49">
        <v>0.25</v>
      </c>
      <c r="H226" s="49">
        <v>0.5</v>
      </c>
      <c r="I226" s="49">
        <v>1</v>
      </c>
      <c r="J226" s="49">
        <v>2</v>
      </c>
      <c r="K226" s="49">
        <v>4</v>
      </c>
      <c r="L226" s="49">
        <v>8</v>
      </c>
      <c r="M226" s="49">
        <v>16</v>
      </c>
      <c r="N226" s="49">
        <v>32</v>
      </c>
      <c r="O226" s="49">
        <v>64</v>
      </c>
      <c r="P226" s="49">
        <v>128</v>
      </c>
      <c r="Q226" s="49">
        <v>256</v>
      </c>
      <c r="R226" s="49">
        <v>512</v>
      </c>
      <c r="S226" s="49" t="s">
        <v>1</v>
      </c>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row>
    <row r="227" spans="1:54" x14ac:dyDescent="0.25">
      <c r="B227" s="49" t="s">
        <v>2</v>
      </c>
      <c r="C227" s="49">
        <v>0</v>
      </c>
      <c r="D227" s="49">
        <v>0</v>
      </c>
      <c r="E227" s="49">
        <v>0</v>
      </c>
      <c r="F227" s="49">
        <v>0</v>
      </c>
      <c r="G227" s="49">
        <v>0</v>
      </c>
      <c r="H227" s="49">
        <v>0</v>
      </c>
      <c r="I227" s="49">
        <v>0</v>
      </c>
      <c r="J227" s="49">
        <v>0</v>
      </c>
      <c r="K227" s="49">
        <v>0</v>
      </c>
      <c r="L227" s="49">
        <v>0</v>
      </c>
      <c r="M227" s="49">
        <v>1</v>
      </c>
      <c r="N227" s="49">
        <v>2</v>
      </c>
      <c r="O227" s="49">
        <v>15</v>
      </c>
      <c r="P227" s="49">
        <v>0</v>
      </c>
      <c r="Q227" s="49">
        <v>0</v>
      </c>
      <c r="R227" s="49">
        <v>0</v>
      </c>
      <c r="S227" s="49">
        <v>18</v>
      </c>
    </row>
    <row r="228" spans="1:54" x14ac:dyDescent="0.25">
      <c r="B228" s="49" t="s">
        <v>3</v>
      </c>
      <c r="C228" s="49">
        <v>0</v>
      </c>
      <c r="D228" s="49">
        <v>0</v>
      </c>
      <c r="E228" s="49">
        <v>0</v>
      </c>
      <c r="F228" s="49">
        <v>0</v>
      </c>
      <c r="G228" s="49">
        <v>0</v>
      </c>
      <c r="H228" s="49">
        <v>0</v>
      </c>
      <c r="I228" s="49">
        <v>0</v>
      </c>
      <c r="J228" s="49">
        <v>1</v>
      </c>
      <c r="K228" s="49">
        <v>1</v>
      </c>
      <c r="L228" s="49">
        <v>4</v>
      </c>
      <c r="M228" s="49">
        <v>2</v>
      </c>
      <c r="N228" s="49">
        <v>6</v>
      </c>
      <c r="O228" s="49">
        <v>4</v>
      </c>
      <c r="P228" s="49">
        <v>0</v>
      </c>
      <c r="Q228" s="49">
        <v>0</v>
      </c>
      <c r="R228" s="49">
        <v>0</v>
      </c>
      <c r="S228" s="49">
        <v>18</v>
      </c>
      <c r="U228" s="48"/>
      <c r="V228" s="48"/>
      <c r="W228" s="48"/>
      <c r="X228" s="48"/>
      <c r="Y228" s="48"/>
      <c r="Z228" s="48"/>
      <c r="AA228" s="48"/>
      <c r="AB228" s="48"/>
      <c r="AC228" s="48"/>
      <c r="AD228" s="48"/>
      <c r="AE228" s="48"/>
      <c r="AF228" s="48"/>
      <c r="AG228" s="48"/>
      <c r="AH228" s="48"/>
      <c r="AI228" s="48"/>
      <c r="AJ228" s="48"/>
      <c r="AK228" s="48"/>
      <c r="AL228" s="48"/>
      <c r="AM228" s="48"/>
    </row>
    <row r="229" spans="1:54" x14ac:dyDescent="0.25">
      <c r="B229" s="49" t="s">
        <v>4</v>
      </c>
      <c r="C229" s="49">
        <v>0</v>
      </c>
      <c r="D229" s="49">
        <v>0</v>
      </c>
      <c r="E229" s="49">
        <v>0</v>
      </c>
      <c r="F229" s="49">
        <v>0</v>
      </c>
      <c r="G229" s="49">
        <v>6</v>
      </c>
      <c r="H229" s="49">
        <v>0</v>
      </c>
      <c r="I229" s="49">
        <v>2</v>
      </c>
      <c r="J229" s="49">
        <v>1</v>
      </c>
      <c r="K229" s="49">
        <v>3</v>
      </c>
      <c r="L229" s="49">
        <v>1</v>
      </c>
      <c r="M229" s="49">
        <v>0</v>
      </c>
      <c r="N229" s="49">
        <v>3</v>
      </c>
      <c r="O229" s="49">
        <v>0</v>
      </c>
      <c r="P229" s="49">
        <v>2</v>
      </c>
      <c r="Q229" s="49">
        <v>0</v>
      </c>
      <c r="R229" s="49">
        <v>0</v>
      </c>
      <c r="S229" s="49">
        <v>18</v>
      </c>
      <c r="U229" s="48"/>
      <c r="V229" s="48"/>
      <c r="W229" s="48"/>
      <c r="X229" s="48"/>
      <c r="Y229" s="48"/>
      <c r="Z229" s="48"/>
      <c r="AA229" s="48"/>
      <c r="AB229" s="48"/>
      <c r="AC229" s="48"/>
      <c r="AD229" s="48"/>
      <c r="AE229" s="48"/>
      <c r="AF229" s="48"/>
      <c r="AG229" s="48"/>
      <c r="AH229" s="48"/>
      <c r="AI229" s="48"/>
      <c r="AJ229" s="48"/>
      <c r="AK229" s="48"/>
      <c r="AL229" s="48"/>
      <c r="AM229" s="48"/>
    </row>
    <row r="230" spans="1:54" x14ac:dyDescent="0.25">
      <c r="B230" s="49" t="s">
        <v>5</v>
      </c>
      <c r="C230" s="49">
        <v>0</v>
      </c>
      <c r="D230" s="49">
        <v>0</v>
      </c>
      <c r="E230" s="49">
        <v>0</v>
      </c>
      <c r="F230" s="49">
        <v>0</v>
      </c>
      <c r="G230" s="49">
        <v>15</v>
      </c>
      <c r="H230" s="49">
        <v>0</v>
      </c>
      <c r="I230" s="49">
        <v>2</v>
      </c>
      <c r="J230" s="49">
        <v>1</v>
      </c>
      <c r="K230" s="49">
        <v>0</v>
      </c>
      <c r="L230" s="49">
        <v>0</v>
      </c>
      <c r="M230" s="49">
        <v>0</v>
      </c>
      <c r="N230" s="49">
        <v>0</v>
      </c>
      <c r="O230" s="49">
        <v>0</v>
      </c>
      <c r="P230" s="49">
        <v>0</v>
      </c>
      <c r="Q230" s="49">
        <v>0</v>
      </c>
      <c r="R230" s="49">
        <v>0</v>
      </c>
      <c r="S230" s="49">
        <v>18</v>
      </c>
      <c r="U230" s="48"/>
      <c r="V230" s="48"/>
      <c r="W230" s="48"/>
      <c r="X230" s="48"/>
      <c r="Y230" s="48"/>
      <c r="Z230" s="48"/>
      <c r="AA230" s="48"/>
      <c r="AB230" s="48"/>
      <c r="AC230" s="48"/>
      <c r="AD230" s="48"/>
      <c r="AE230" s="48"/>
      <c r="AF230" s="48"/>
      <c r="AG230" s="48"/>
      <c r="AH230" s="48"/>
      <c r="AI230" s="48"/>
      <c r="AJ230" s="48"/>
      <c r="AK230" s="48"/>
      <c r="AL230" s="48"/>
      <c r="AM230" s="48"/>
    </row>
    <row r="231" spans="1:54" x14ac:dyDescent="0.25">
      <c r="B231" s="49" t="s">
        <v>6</v>
      </c>
      <c r="C231" s="49">
        <v>0</v>
      </c>
      <c r="D231" s="49">
        <v>0</v>
      </c>
      <c r="E231" s="49">
        <v>0</v>
      </c>
      <c r="F231" s="49">
        <v>13</v>
      </c>
      <c r="G231" s="49">
        <v>0</v>
      </c>
      <c r="H231" s="49">
        <v>3</v>
      </c>
      <c r="I231" s="49">
        <v>1</v>
      </c>
      <c r="J231" s="49">
        <v>0</v>
      </c>
      <c r="K231" s="49">
        <v>0</v>
      </c>
      <c r="L231" s="49">
        <v>0</v>
      </c>
      <c r="M231" s="49">
        <v>0</v>
      </c>
      <c r="N231" s="49">
        <v>1</v>
      </c>
      <c r="O231" s="49">
        <v>0</v>
      </c>
      <c r="P231" s="49">
        <v>0</v>
      </c>
      <c r="Q231" s="49">
        <v>0</v>
      </c>
      <c r="R231" s="49">
        <v>0</v>
      </c>
      <c r="S231" s="49">
        <v>18</v>
      </c>
      <c r="U231" s="48"/>
      <c r="V231" s="48"/>
      <c r="W231" s="48"/>
      <c r="X231" s="48"/>
      <c r="Y231" s="48"/>
      <c r="Z231" s="48"/>
      <c r="AA231" s="48"/>
      <c r="AB231" s="48"/>
      <c r="AC231" s="48"/>
      <c r="AD231" s="48"/>
      <c r="AE231" s="48"/>
      <c r="AF231" s="48"/>
      <c r="AG231" s="48"/>
      <c r="AH231" s="48"/>
      <c r="AI231" s="48"/>
      <c r="AJ231" s="48"/>
      <c r="AK231" s="48"/>
      <c r="AL231" s="48"/>
      <c r="AM231" s="48"/>
    </row>
    <row r="232" spans="1:54" x14ac:dyDescent="0.25">
      <c r="B232" s="49" t="s">
        <v>7</v>
      </c>
      <c r="C232" s="49">
        <v>0</v>
      </c>
      <c r="D232" s="49">
        <v>6</v>
      </c>
      <c r="E232" s="49">
        <v>0</v>
      </c>
      <c r="F232" s="49">
        <v>1</v>
      </c>
      <c r="G232" s="49">
        <v>2</v>
      </c>
      <c r="H232" s="49">
        <v>2</v>
      </c>
      <c r="I232" s="49">
        <v>1</v>
      </c>
      <c r="J232" s="49">
        <v>2</v>
      </c>
      <c r="K232" s="49">
        <v>1</v>
      </c>
      <c r="L232" s="49">
        <v>3</v>
      </c>
      <c r="M232" s="49">
        <v>0</v>
      </c>
      <c r="N232" s="49">
        <v>0</v>
      </c>
      <c r="O232" s="49">
        <v>0</v>
      </c>
      <c r="P232" s="49">
        <v>0</v>
      </c>
      <c r="Q232" s="49">
        <v>0</v>
      </c>
      <c r="R232" s="49">
        <v>0</v>
      </c>
      <c r="S232" s="49">
        <v>18</v>
      </c>
      <c r="U232" s="48"/>
      <c r="V232" s="48"/>
      <c r="W232" s="48"/>
      <c r="X232" s="48"/>
      <c r="Y232" s="48"/>
      <c r="Z232" s="48"/>
      <c r="AA232" s="48"/>
      <c r="AB232" s="48"/>
      <c r="AC232" s="48"/>
      <c r="AD232" s="48"/>
      <c r="AE232" s="48"/>
      <c r="AF232" s="48"/>
      <c r="AG232" s="48"/>
      <c r="AH232" s="48"/>
      <c r="AI232" s="48"/>
      <c r="AJ232" s="48"/>
      <c r="AK232" s="48"/>
      <c r="AL232" s="48"/>
      <c r="AM232" s="48"/>
    </row>
    <row r="233" spans="1:54" x14ac:dyDescent="0.25">
      <c r="B233" s="49" t="s">
        <v>8</v>
      </c>
      <c r="C233" s="49">
        <v>0</v>
      </c>
      <c r="D233" s="49">
        <v>0</v>
      </c>
      <c r="E233" s="49">
        <v>0</v>
      </c>
      <c r="F233" s="49">
        <v>13</v>
      </c>
      <c r="G233" s="49">
        <v>0</v>
      </c>
      <c r="H233" s="49">
        <v>0</v>
      </c>
      <c r="I233" s="49">
        <v>2</v>
      </c>
      <c r="J233" s="49">
        <v>1</v>
      </c>
      <c r="K233" s="49">
        <v>0</v>
      </c>
      <c r="L233" s="49">
        <v>0</v>
      </c>
      <c r="M233" s="49">
        <v>2</v>
      </c>
      <c r="N233" s="49">
        <v>0</v>
      </c>
      <c r="O233" s="49">
        <v>0</v>
      </c>
      <c r="P233" s="49">
        <v>0</v>
      </c>
      <c r="Q233" s="49">
        <v>0</v>
      </c>
      <c r="R233" s="49">
        <v>0</v>
      </c>
      <c r="S233" s="49">
        <v>18</v>
      </c>
      <c r="U233" s="48"/>
      <c r="V233" s="48"/>
      <c r="W233" s="48"/>
      <c r="X233" s="48"/>
      <c r="Y233" s="48"/>
      <c r="Z233" s="48"/>
      <c r="AA233" s="48"/>
      <c r="AB233" s="48"/>
      <c r="AC233" s="48"/>
      <c r="AD233" s="48"/>
      <c r="AE233" s="48"/>
      <c r="AF233" s="48"/>
      <c r="AG233" s="48"/>
      <c r="AH233" s="48"/>
      <c r="AI233" s="48"/>
      <c r="AJ233" s="48"/>
      <c r="AK233" s="48"/>
      <c r="AL233" s="48"/>
      <c r="AM233" s="48"/>
    </row>
    <row r="234" spans="1:54" x14ac:dyDescent="0.25">
      <c r="B234" s="49" t="s">
        <v>9</v>
      </c>
      <c r="C234" s="49">
        <v>0</v>
      </c>
      <c r="D234" s="49">
        <v>0</v>
      </c>
      <c r="E234" s="49">
        <v>0</v>
      </c>
      <c r="F234" s="49">
        <v>0</v>
      </c>
      <c r="G234" s="49">
        <v>0</v>
      </c>
      <c r="H234" s="49">
        <v>0</v>
      </c>
      <c r="I234" s="49">
        <v>1</v>
      </c>
      <c r="J234" s="49">
        <v>0</v>
      </c>
      <c r="K234" s="49">
        <v>1</v>
      </c>
      <c r="L234" s="49">
        <v>0</v>
      </c>
      <c r="M234" s="49">
        <v>2</v>
      </c>
      <c r="N234" s="49">
        <v>5</v>
      </c>
      <c r="O234" s="49">
        <v>9</v>
      </c>
      <c r="P234" s="49">
        <v>0</v>
      </c>
      <c r="Q234" s="49">
        <v>0</v>
      </c>
      <c r="R234" s="49">
        <v>0</v>
      </c>
      <c r="S234" s="49">
        <v>18</v>
      </c>
      <c r="U234" s="48"/>
      <c r="V234" s="48"/>
      <c r="W234" s="48"/>
      <c r="X234" s="48"/>
      <c r="Y234" s="48"/>
      <c r="Z234" s="48"/>
      <c r="AA234" s="48"/>
      <c r="AB234" s="48"/>
      <c r="AC234" s="48"/>
      <c r="AD234" s="48"/>
      <c r="AE234" s="48"/>
      <c r="AF234" s="48"/>
      <c r="AG234" s="48"/>
      <c r="AH234" s="48"/>
      <c r="AI234" s="48"/>
      <c r="AJ234" s="48"/>
      <c r="AK234" s="48"/>
      <c r="AL234" s="48"/>
      <c r="AM234" s="48"/>
    </row>
    <row r="235" spans="1:54" x14ac:dyDescent="0.25">
      <c r="B235" s="49" t="s">
        <v>10</v>
      </c>
      <c r="C235" s="49">
        <v>0</v>
      </c>
      <c r="D235" s="49">
        <v>0</v>
      </c>
      <c r="E235" s="49">
        <v>1</v>
      </c>
      <c r="F235" s="49">
        <v>0</v>
      </c>
      <c r="G235" s="49">
        <v>0</v>
      </c>
      <c r="H235" s="49">
        <v>0</v>
      </c>
      <c r="I235" s="49">
        <v>1</v>
      </c>
      <c r="J235" s="49">
        <v>9</v>
      </c>
      <c r="K235" s="49">
        <v>7</v>
      </c>
      <c r="L235" s="49">
        <v>0</v>
      </c>
      <c r="M235" s="49">
        <v>0</v>
      </c>
      <c r="N235" s="49">
        <v>0</v>
      </c>
      <c r="O235" s="49">
        <v>0</v>
      </c>
      <c r="P235" s="49">
        <v>0</v>
      </c>
      <c r="Q235" s="49">
        <v>0</v>
      </c>
      <c r="R235" s="49">
        <v>0</v>
      </c>
      <c r="S235" s="49">
        <v>18</v>
      </c>
      <c r="U235" s="48"/>
      <c r="V235" s="48"/>
      <c r="W235" s="48"/>
      <c r="X235" s="48"/>
      <c r="Y235" s="48"/>
      <c r="Z235" s="48"/>
      <c r="AA235" s="48"/>
      <c r="AB235" s="48"/>
      <c r="AC235" s="48"/>
      <c r="AD235" s="48"/>
      <c r="AE235" s="48"/>
      <c r="AF235" s="48"/>
      <c r="AG235" s="48"/>
      <c r="AH235" s="48"/>
      <c r="AI235" s="48"/>
      <c r="AJ235" s="48"/>
      <c r="AK235" s="48"/>
      <c r="AL235" s="48"/>
      <c r="AM235" s="48"/>
    </row>
    <row r="236" spans="1:54" x14ac:dyDescent="0.25">
      <c r="B236" s="49" t="s">
        <v>11</v>
      </c>
      <c r="C236" s="49">
        <v>0</v>
      </c>
      <c r="D236" s="49">
        <v>0</v>
      </c>
      <c r="E236" s="49">
        <v>17</v>
      </c>
      <c r="F236" s="49">
        <v>0</v>
      </c>
      <c r="G236" s="49">
        <v>1</v>
      </c>
      <c r="H236" s="49">
        <v>0</v>
      </c>
      <c r="I236" s="49">
        <v>0</v>
      </c>
      <c r="J236" s="49">
        <v>0</v>
      </c>
      <c r="K236" s="49">
        <v>0</v>
      </c>
      <c r="L236" s="49">
        <v>0</v>
      </c>
      <c r="M236" s="49">
        <v>0</v>
      </c>
      <c r="N236" s="49">
        <v>0</v>
      </c>
      <c r="O236" s="49">
        <v>0</v>
      </c>
      <c r="P236" s="49">
        <v>0</v>
      </c>
      <c r="Q236" s="49">
        <v>0</v>
      </c>
      <c r="R236" s="49">
        <v>0</v>
      </c>
      <c r="S236" s="49">
        <v>18</v>
      </c>
      <c r="U236" s="48"/>
      <c r="V236" s="48"/>
      <c r="W236" s="48"/>
      <c r="X236" s="48"/>
      <c r="Y236" s="48"/>
      <c r="Z236" s="48"/>
      <c r="AA236" s="48"/>
      <c r="AB236" s="48"/>
      <c r="AC236" s="48"/>
      <c r="AD236" s="48"/>
      <c r="AE236" s="48"/>
      <c r="AF236" s="48"/>
      <c r="AG236" s="48"/>
      <c r="AH236" s="48"/>
      <c r="AI236" s="48"/>
      <c r="AJ236" s="48"/>
      <c r="AK236" s="48"/>
      <c r="AL236" s="48"/>
      <c r="AM236" s="48"/>
    </row>
    <row r="237" spans="1:54" x14ac:dyDescent="0.25">
      <c r="B237" s="49" t="s">
        <v>12</v>
      </c>
      <c r="C237" s="49">
        <v>0</v>
      </c>
      <c r="D237" s="49">
        <v>0</v>
      </c>
      <c r="E237" s="49">
        <v>0</v>
      </c>
      <c r="F237" s="49">
        <v>0</v>
      </c>
      <c r="G237" s="49">
        <v>0</v>
      </c>
      <c r="H237" s="49">
        <v>1</v>
      </c>
      <c r="I237" s="49">
        <v>0</v>
      </c>
      <c r="J237" s="49">
        <v>0</v>
      </c>
      <c r="K237" s="49">
        <v>0</v>
      </c>
      <c r="L237" s="49">
        <v>0</v>
      </c>
      <c r="M237" s="49">
        <v>17</v>
      </c>
      <c r="N237" s="49">
        <v>0</v>
      </c>
      <c r="O237" s="49">
        <v>0</v>
      </c>
      <c r="P237" s="49">
        <v>0</v>
      </c>
      <c r="Q237" s="49">
        <v>0</v>
      </c>
      <c r="R237" s="49">
        <v>0</v>
      </c>
      <c r="S237" s="49">
        <v>18</v>
      </c>
      <c r="U237" s="48"/>
      <c r="V237" s="48"/>
      <c r="W237" s="48"/>
      <c r="X237" s="48"/>
      <c r="Y237" s="48"/>
      <c r="Z237" s="48"/>
      <c r="AA237" s="48"/>
      <c r="AB237" s="48"/>
      <c r="AC237" s="48"/>
      <c r="AD237" s="48"/>
      <c r="AE237" s="48"/>
      <c r="AF237" s="48"/>
      <c r="AG237" s="48"/>
      <c r="AH237" s="48"/>
      <c r="AI237" s="48"/>
      <c r="AJ237" s="48"/>
      <c r="AK237" s="48"/>
      <c r="AL237" s="48"/>
      <c r="AM237" s="48"/>
    </row>
    <row r="238" spans="1:54" x14ac:dyDescent="0.25">
      <c r="B238" s="49" t="s">
        <v>13</v>
      </c>
      <c r="C238" s="49">
        <v>0</v>
      </c>
      <c r="D238" s="49">
        <v>0</v>
      </c>
      <c r="E238" s="49">
        <v>0</v>
      </c>
      <c r="F238" s="49">
        <v>0</v>
      </c>
      <c r="G238" s="49">
        <v>6</v>
      </c>
      <c r="H238" s="49">
        <v>0</v>
      </c>
      <c r="I238" s="49">
        <v>8</v>
      </c>
      <c r="J238" s="49">
        <v>2</v>
      </c>
      <c r="K238" s="49">
        <v>2</v>
      </c>
      <c r="L238" s="49">
        <v>0</v>
      </c>
      <c r="M238" s="49">
        <v>0</v>
      </c>
      <c r="N238" s="49">
        <v>0</v>
      </c>
      <c r="O238" s="49">
        <v>0</v>
      </c>
      <c r="P238" s="49">
        <v>0</v>
      </c>
      <c r="Q238" s="49">
        <v>0</v>
      </c>
      <c r="R238" s="49">
        <v>0</v>
      </c>
      <c r="S238" s="49">
        <v>18</v>
      </c>
      <c r="U238" s="48"/>
      <c r="V238" s="48"/>
      <c r="W238" s="48"/>
      <c r="X238" s="48"/>
      <c r="Y238" s="48"/>
      <c r="Z238" s="48"/>
      <c r="AA238" s="48"/>
      <c r="AB238" s="48"/>
      <c r="AC238" s="48"/>
      <c r="AD238" s="48"/>
      <c r="AE238" s="48"/>
      <c r="AF238" s="48"/>
      <c r="AG238" s="48"/>
      <c r="AH238" s="48"/>
      <c r="AI238" s="48"/>
      <c r="AJ238" s="48"/>
      <c r="AK238" s="48"/>
      <c r="AL238" s="48"/>
      <c r="AM238" s="48"/>
    </row>
    <row r="239" spans="1:54" x14ac:dyDescent="0.25">
      <c r="B239" s="49" t="s">
        <v>14</v>
      </c>
      <c r="C239" s="49">
        <v>0</v>
      </c>
      <c r="D239" s="49">
        <v>0</v>
      </c>
      <c r="E239" s="49">
        <v>2</v>
      </c>
      <c r="F239" s="49">
        <v>0</v>
      </c>
      <c r="G239" s="49">
        <v>12</v>
      </c>
      <c r="H239" s="49">
        <v>1</v>
      </c>
      <c r="I239" s="49">
        <v>1</v>
      </c>
      <c r="J239" s="49">
        <v>2</v>
      </c>
      <c r="K239" s="49">
        <v>0</v>
      </c>
      <c r="L239" s="49">
        <v>0</v>
      </c>
      <c r="M239" s="49">
        <v>0</v>
      </c>
      <c r="N239" s="49">
        <v>0</v>
      </c>
      <c r="O239" s="49">
        <v>0</v>
      </c>
      <c r="P239" s="49">
        <v>0</v>
      </c>
      <c r="Q239" s="49">
        <v>0</v>
      </c>
      <c r="R239" s="49">
        <v>0</v>
      </c>
      <c r="S239" s="49">
        <v>18</v>
      </c>
      <c r="U239" s="48"/>
      <c r="V239" s="48"/>
      <c r="W239" s="48"/>
      <c r="X239" s="48"/>
      <c r="Y239" s="48"/>
      <c r="Z239" s="48"/>
      <c r="AA239" s="48"/>
      <c r="AB239" s="48"/>
      <c r="AC239" s="48"/>
      <c r="AD239" s="48"/>
      <c r="AE239" s="48"/>
      <c r="AF239" s="48"/>
      <c r="AG239" s="48"/>
      <c r="AH239" s="48"/>
      <c r="AI239" s="48"/>
      <c r="AJ239" s="48"/>
      <c r="AK239" s="48"/>
      <c r="AL239" s="48"/>
      <c r="AM239" s="48"/>
    </row>
    <row r="240" spans="1:54" x14ac:dyDescent="0.25">
      <c r="B240" s="49" t="s">
        <v>15</v>
      </c>
      <c r="C240" s="49">
        <v>0</v>
      </c>
      <c r="D240" s="49">
        <v>0</v>
      </c>
      <c r="E240" s="49">
        <v>0</v>
      </c>
      <c r="F240" s="49">
        <v>0</v>
      </c>
      <c r="G240" s="49">
        <v>12</v>
      </c>
      <c r="H240" s="49">
        <v>4</v>
      </c>
      <c r="I240" s="49">
        <v>1</v>
      </c>
      <c r="J240" s="49">
        <v>1</v>
      </c>
      <c r="K240" s="49">
        <v>0</v>
      </c>
      <c r="L240" s="49">
        <v>0</v>
      </c>
      <c r="M240" s="49">
        <v>0</v>
      </c>
      <c r="N240" s="49">
        <v>0</v>
      </c>
      <c r="O240" s="49">
        <v>0</v>
      </c>
      <c r="P240" s="49">
        <v>0</v>
      </c>
      <c r="Q240" s="49">
        <v>0</v>
      </c>
      <c r="R240" s="49">
        <v>0</v>
      </c>
      <c r="S240" s="49">
        <v>18</v>
      </c>
      <c r="U240" s="48"/>
      <c r="V240" s="48"/>
      <c r="W240" s="48"/>
      <c r="X240" s="48"/>
      <c r="Y240" s="48"/>
      <c r="Z240" s="48"/>
      <c r="AA240" s="48"/>
      <c r="AB240" s="48"/>
      <c r="AC240" s="48"/>
      <c r="AD240" s="48"/>
      <c r="AE240" s="48"/>
      <c r="AF240" s="48"/>
      <c r="AG240" s="48"/>
      <c r="AH240" s="48"/>
      <c r="AI240" s="48"/>
      <c r="AJ240" s="48"/>
      <c r="AK240" s="48"/>
      <c r="AL240" s="48"/>
      <c r="AM240" s="48"/>
    </row>
    <row r="241" spans="1:54" x14ac:dyDescent="0.25">
      <c r="B241" s="49" t="s">
        <v>16</v>
      </c>
      <c r="C241" s="49">
        <v>0</v>
      </c>
      <c r="D241" s="49">
        <v>0</v>
      </c>
      <c r="E241" s="49">
        <v>0</v>
      </c>
      <c r="F241" s="49">
        <v>0</v>
      </c>
      <c r="G241" s="49">
        <v>0</v>
      </c>
      <c r="H241" s="49">
        <v>0</v>
      </c>
      <c r="I241" s="49">
        <v>0</v>
      </c>
      <c r="J241" s="49">
        <v>0</v>
      </c>
      <c r="K241" s="49">
        <v>1</v>
      </c>
      <c r="L241" s="49">
        <v>0</v>
      </c>
      <c r="M241" s="49">
        <v>0</v>
      </c>
      <c r="N241" s="49">
        <v>1</v>
      </c>
      <c r="O241" s="49">
        <v>2</v>
      </c>
      <c r="P241" s="49">
        <v>4</v>
      </c>
      <c r="Q241" s="49">
        <v>10</v>
      </c>
      <c r="R241" s="49">
        <v>0</v>
      </c>
      <c r="S241" s="49">
        <v>18</v>
      </c>
      <c r="U241" s="48"/>
      <c r="V241" s="48"/>
      <c r="W241" s="48"/>
      <c r="X241" s="48"/>
      <c r="Y241" s="48"/>
      <c r="Z241" s="48"/>
      <c r="AA241" s="48"/>
      <c r="AB241" s="48"/>
      <c r="AC241" s="48"/>
      <c r="AD241" s="48"/>
      <c r="AE241" s="48"/>
      <c r="AF241" s="48"/>
      <c r="AG241" s="48"/>
      <c r="AH241" s="48"/>
      <c r="AI241" s="48"/>
      <c r="AJ241" s="48"/>
      <c r="AK241" s="48"/>
      <c r="AL241" s="48"/>
      <c r="AM241" s="48"/>
    </row>
    <row r="242" spans="1:54" x14ac:dyDescent="0.25">
      <c r="B242" s="49" t="s">
        <v>17</v>
      </c>
      <c r="C242" s="49">
        <v>0</v>
      </c>
      <c r="D242" s="49">
        <v>0</v>
      </c>
      <c r="E242" s="49">
        <v>14</v>
      </c>
      <c r="F242" s="49">
        <v>0</v>
      </c>
      <c r="G242" s="49">
        <v>0</v>
      </c>
      <c r="H242" s="49">
        <v>1</v>
      </c>
      <c r="I242" s="49">
        <v>0</v>
      </c>
      <c r="J242" s="49">
        <v>0</v>
      </c>
      <c r="K242" s="49">
        <v>0</v>
      </c>
      <c r="L242" s="49">
        <v>0</v>
      </c>
      <c r="M242" s="49">
        <v>0</v>
      </c>
      <c r="N242" s="49">
        <v>3</v>
      </c>
      <c r="O242" s="49">
        <v>0</v>
      </c>
      <c r="P242" s="49">
        <v>0</v>
      </c>
      <c r="Q242" s="49">
        <v>0</v>
      </c>
      <c r="R242" s="49">
        <v>0</v>
      </c>
      <c r="S242" s="49">
        <v>18</v>
      </c>
      <c r="U242" s="48"/>
      <c r="V242" s="48"/>
      <c r="W242" s="48"/>
      <c r="X242" s="48"/>
      <c r="Y242" s="48"/>
      <c r="Z242" s="48"/>
      <c r="AA242" s="48"/>
      <c r="AB242" s="48"/>
      <c r="AC242" s="48"/>
      <c r="AD242" s="48"/>
      <c r="AE242" s="48"/>
      <c r="AF242" s="48"/>
      <c r="AG242" s="48"/>
      <c r="AH242" s="48"/>
      <c r="AI242" s="48"/>
      <c r="AJ242" s="48"/>
      <c r="AK242" s="48"/>
      <c r="AL242" s="48"/>
      <c r="AM242" s="48"/>
    </row>
    <row r="243" spans="1:54" x14ac:dyDescent="0.25">
      <c r="B243" s="49" t="s">
        <v>18</v>
      </c>
      <c r="C243" s="49">
        <v>0</v>
      </c>
      <c r="D243" s="49">
        <v>13</v>
      </c>
      <c r="E243" s="49">
        <v>2</v>
      </c>
      <c r="F243" s="49">
        <v>0</v>
      </c>
      <c r="G243" s="49">
        <v>0</v>
      </c>
      <c r="H243" s="49">
        <v>2</v>
      </c>
      <c r="I243" s="49">
        <v>0</v>
      </c>
      <c r="J243" s="49">
        <v>0</v>
      </c>
      <c r="K243" s="49">
        <v>1</v>
      </c>
      <c r="L243" s="49">
        <v>0</v>
      </c>
      <c r="M243" s="49">
        <v>0</v>
      </c>
      <c r="N243" s="49">
        <v>0</v>
      </c>
      <c r="O243" s="49">
        <v>0</v>
      </c>
      <c r="P243" s="49">
        <v>0</v>
      </c>
      <c r="Q243" s="49">
        <v>0</v>
      </c>
      <c r="R243" s="49">
        <v>0</v>
      </c>
      <c r="S243" s="49">
        <v>18</v>
      </c>
      <c r="U243" s="48"/>
      <c r="V243" s="48"/>
      <c r="W243" s="48"/>
      <c r="X243" s="48"/>
      <c r="Y243" s="48"/>
      <c r="Z243" s="48"/>
      <c r="AA243" s="48"/>
      <c r="AB243" s="48"/>
      <c r="AC243" s="48"/>
      <c r="AD243" s="48"/>
      <c r="AE243" s="48"/>
      <c r="AF243" s="48"/>
      <c r="AG243" s="48"/>
      <c r="AH243" s="48"/>
      <c r="AI243" s="48"/>
      <c r="AJ243" s="48"/>
      <c r="AK243" s="48"/>
      <c r="AL243" s="48"/>
      <c r="AM243" s="48"/>
    </row>
    <row r="244" spans="1:54" x14ac:dyDescent="0.25">
      <c r="B244" s="49" t="s">
        <v>19</v>
      </c>
      <c r="C244" s="49">
        <v>0</v>
      </c>
      <c r="D244" s="49">
        <v>13</v>
      </c>
      <c r="E244" s="49">
        <v>0</v>
      </c>
      <c r="F244" s="49">
        <v>1</v>
      </c>
      <c r="G244" s="49">
        <v>1</v>
      </c>
      <c r="H244" s="49">
        <v>1</v>
      </c>
      <c r="I244" s="49">
        <v>1</v>
      </c>
      <c r="J244" s="49">
        <v>0</v>
      </c>
      <c r="K244" s="49">
        <v>1</v>
      </c>
      <c r="L244" s="49">
        <v>0</v>
      </c>
      <c r="M244" s="49">
        <v>0</v>
      </c>
      <c r="N244" s="49">
        <v>0</v>
      </c>
      <c r="O244" s="49">
        <v>0</v>
      </c>
      <c r="P244" s="49">
        <v>0</v>
      </c>
      <c r="Q244" s="49">
        <v>0</v>
      </c>
      <c r="R244" s="49">
        <v>0</v>
      </c>
      <c r="S244" s="49">
        <v>18</v>
      </c>
      <c r="U244" s="48"/>
      <c r="V244" s="48"/>
      <c r="W244" s="48"/>
      <c r="X244" s="48"/>
      <c r="Y244" s="48"/>
      <c r="Z244" s="48"/>
      <c r="AA244" s="48"/>
      <c r="AB244" s="48"/>
      <c r="AC244" s="48"/>
      <c r="AD244" s="48"/>
      <c r="AE244" s="48"/>
      <c r="AF244" s="48"/>
      <c r="AG244" s="48"/>
      <c r="AH244" s="48"/>
      <c r="AI244" s="48"/>
      <c r="AJ244" s="48"/>
      <c r="AK244" s="48"/>
      <c r="AL244" s="48"/>
      <c r="AM244" s="48"/>
    </row>
    <row r="245" spans="1:54" x14ac:dyDescent="0.25">
      <c r="B245" s="49" t="s">
        <v>20</v>
      </c>
      <c r="C245" s="49">
        <v>0</v>
      </c>
      <c r="D245" s="49">
        <v>0</v>
      </c>
      <c r="E245" s="49">
        <v>1</v>
      </c>
      <c r="F245" s="49">
        <v>8</v>
      </c>
      <c r="G245" s="49">
        <v>3</v>
      </c>
      <c r="H245" s="49">
        <v>2</v>
      </c>
      <c r="I245" s="49">
        <v>0</v>
      </c>
      <c r="J245" s="49">
        <v>2</v>
      </c>
      <c r="K245" s="49">
        <v>1</v>
      </c>
      <c r="L245" s="49">
        <v>1</v>
      </c>
      <c r="M245" s="49">
        <v>0</v>
      </c>
      <c r="N245" s="49">
        <v>0</v>
      </c>
      <c r="O245" s="49">
        <v>0</v>
      </c>
      <c r="P245" s="49">
        <v>0</v>
      </c>
      <c r="Q245" s="49">
        <v>0</v>
      </c>
      <c r="R245" s="49">
        <v>0</v>
      </c>
      <c r="S245" s="49">
        <v>18</v>
      </c>
      <c r="U245" s="48"/>
      <c r="V245" s="48"/>
      <c r="W245" s="48"/>
      <c r="X245" s="48"/>
      <c r="Y245" s="48"/>
      <c r="Z245" s="48"/>
      <c r="AA245" s="48"/>
      <c r="AB245" s="48"/>
      <c r="AC245" s="48"/>
      <c r="AD245" s="48"/>
      <c r="AE245" s="48"/>
      <c r="AF245" s="48"/>
      <c r="AG245" s="48"/>
      <c r="AH245" s="48"/>
      <c r="AI245" s="48"/>
      <c r="AJ245" s="48"/>
      <c r="AK245" s="48"/>
      <c r="AL245" s="48"/>
      <c r="AM245" s="48"/>
    </row>
    <row r="246" spans="1:54" x14ac:dyDescent="0.25">
      <c r="B246" s="49" t="s">
        <v>21</v>
      </c>
      <c r="C246" s="49">
        <v>0</v>
      </c>
      <c r="D246" s="49">
        <v>0</v>
      </c>
      <c r="E246" s="49">
        <v>0</v>
      </c>
      <c r="F246" s="49">
        <v>0</v>
      </c>
      <c r="G246" s="49">
        <v>0</v>
      </c>
      <c r="H246" s="49">
        <v>0</v>
      </c>
      <c r="I246" s="49">
        <v>3</v>
      </c>
      <c r="J246" s="49">
        <v>7</v>
      </c>
      <c r="K246" s="49">
        <v>1</v>
      </c>
      <c r="L246" s="49">
        <v>0</v>
      </c>
      <c r="M246" s="49">
        <v>7</v>
      </c>
      <c r="N246" s="49">
        <v>0</v>
      </c>
      <c r="O246" s="49">
        <v>0</v>
      </c>
      <c r="P246" s="49">
        <v>0</v>
      </c>
      <c r="Q246" s="49">
        <v>0</v>
      </c>
      <c r="R246" s="49">
        <v>0</v>
      </c>
      <c r="S246" s="49">
        <v>18</v>
      </c>
      <c r="U246" s="48"/>
      <c r="V246" s="48"/>
      <c r="W246" s="48"/>
      <c r="X246" s="48"/>
      <c r="Y246" s="48"/>
      <c r="Z246" s="48"/>
      <c r="AA246" s="48"/>
      <c r="AB246" s="48"/>
      <c r="AC246" s="48"/>
      <c r="AD246" s="48"/>
      <c r="AE246" s="48"/>
      <c r="AF246" s="48"/>
      <c r="AG246" s="48"/>
      <c r="AH246" s="48"/>
      <c r="AI246" s="48"/>
      <c r="AJ246" s="48"/>
      <c r="AK246" s="48"/>
      <c r="AL246" s="48"/>
      <c r="AM246" s="48"/>
    </row>
    <row r="247" spans="1:54" x14ac:dyDescent="0.25">
      <c r="B247" s="49" t="s">
        <v>22</v>
      </c>
      <c r="C247" s="49">
        <v>0</v>
      </c>
      <c r="D247" s="49">
        <v>0</v>
      </c>
      <c r="E247" s="49">
        <v>0</v>
      </c>
      <c r="F247" s="49">
        <v>1</v>
      </c>
      <c r="G247" s="49">
        <v>1</v>
      </c>
      <c r="H247" s="49">
        <v>11</v>
      </c>
      <c r="I247" s="49">
        <v>4</v>
      </c>
      <c r="J247" s="49">
        <v>0</v>
      </c>
      <c r="K247" s="49">
        <v>1</v>
      </c>
      <c r="L247" s="49">
        <v>0</v>
      </c>
      <c r="M247" s="49">
        <v>0</v>
      </c>
      <c r="N247" s="49">
        <v>0</v>
      </c>
      <c r="O247" s="49">
        <v>0</v>
      </c>
      <c r="P247" s="49">
        <v>0</v>
      </c>
      <c r="Q247" s="49">
        <v>0</v>
      </c>
      <c r="R247" s="49">
        <v>0</v>
      </c>
      <c r="S247" s="49">
        <v>18</v>
      </c>
      <c r="U247" s="48"/>
      <c r="V247" s="48"/>
      <c r="W247" s="48"/>
      <c r="X247" s="48"/>
      <c r="Y247" s="48"/>
      <c r="Z247" s="48"/>
      <c r="AA247" s="48"/>
      <c r="AB247" s="48"/>
      <c r="AC247" s="48"/>
      <c r="AD247" s="48"/>
      <c r="AE247" s="48"/>
      <c r="AF247" s="48"/>
      <c r="AG247" s="48"/>
      <c r="AH247" s="48"/>
      <c r="AI247" s="48"/>
      <c r="AJ247" s="48"/>
      <c r="AK247" s="48"/>
      <c r="AL247" s="48"/>
      <c r="AM247" s="48"/>
    </row>
    <row r="248" spans="1:54" x14ac:dyDescent="0.25">
      <c r="B248" s="49" t="s">
        <v>84</v>
      </c>
      <c r="C248" s="49">
        <v>0</v>
      </c>
      <c r="D248" s="49">
        <v>0</v>
      </c>
      <c r="E248" s="49">
        <v>0</v>
      </c>
      <c r="F248" s="49">
        <v>0</v>
      </c>
      <c r="G248" s="49">
        <v>0</v>
      </c>
      <c r="H248" s="49">
        <v>0</v>
      </c>
      <c r="I248" s="49">
        <v>0</v>
      </c>
      <c r="J248" s="49">
        <v>1</v>
      </c>
      <c r="K248" s="49">
        <v>3</v>
      </c>
      <c r="L248" s="49">
        <v>14</v>
      </c>
      <c r="M248" s="49">
        <v>0</v>
      </c>
      <c r="N248" s="49">
        <v>0</v>
      </c>
      <c r="O248" s="49">
        <v>0</v>
      </c>
      <c r="P248" s="49">
        <v>0</v>
      </c>
      <c r="Q248" s="49">
        <v>0</v>
      </c>
      <c r="R248" s="49">
        <v>0</v>
      </c>
      <c r="S248" s="49">
        <v>18</v>
      </c>
      <c r="U248" s="48"/>
      <c r="V248" s="48"/>
      <c r="W248" s="48"/>
      <c r="X248" s="48"/>
      <c r="Y248" s="48"/>
      <c r="Z248" s="48"/>
      <c r="AA248" s="48"/>
      <c r="AB248" s="48"/>
      <c r="AC248" s="48"/>
      <c r="AD248" s="48"/>
      <c r="AE248" s="48"/>
      <c r="AF248" s="48"/>
      <c r="AG248" s="48"/>
      <c r="AH248" s="48"/>
      <c r="AI248" s="48"/>
      <c r="AJ248" s="48"/>
      <c r="AK248" s="48"/>
      <c r="AL248" s="48"/>
      <c r="AM248" s="48"/>
    </row>
    <row r="249" spans="1:54" x14ac:dyDescent="0.25">
      <c r="B249" s="49" t="s">
        <v>104</v>
      </c>
      <c r="C249" s="49">
        <v>0</v>
      </c>
      <c r="D249" s="49">
        <v>0</v>
      </c>
      <c r="E249" s="49">
        <v>0</v>
      </c>
      <c r="F249" s="49">
        <v>0</v>
      </c>
      <c r="G249" s="49">
        <v>0</v>
      </c>
      <c r="H249" s="49">
        <v>1</v>
      </c>
      <c r="I249" s="49">
        <v>0</v>
      </c>
      <c r="J249" s="49">
        <v>0</v>
      </c>
      <c r="K249" s="49">
        <v>0</v>
      </c>
      <c r="L249" s="49">
        <v>0</v>
      </c>
      <c r="M249" s="49">
        <v>15</v>
      </c>
      <c r="N249" s="49">
        <v>2</v>
      </c>
      <c r="O249" s="49">
        <v>0</v>
      </c>
      <c r="P249" s="49">
        <v>0</v>
      </c>
      <c r="Q249" s="49">
        <v>0</v>
      </c>
      <c r="R249" s="49">
        <v>0</v>
      </c>
      <c r="S249" s="49">
        <v>18</v>
      </c>
      <c r="U249" s="48"/>
      <c r="V249" s="48"/>
      <c r="W249" s="48"/>
      <c r="X249" s="48"/>
      <c r="Y249" s="48"/>
      <c r="Z249" s="48"/>
      <c r="AA249" s="48"/>
      <c r="AB249" s="48"/>
      <c r="AC249" s="48"/>
      <c r="AD249" s="48"/>
      <c r="AE249" s="48"/>
      <c r="AF249" s="48"/>
      <c r="AG249" s="48"/>
      <c r="AH249" s="48"/>
      <c r="AI249" s="48"/>
      <c r="AJ249" s="48"/>
      <c r="AK249" s="48"/>
      <c r="AL249" s="48"/>
      <c r="AM249" s="48"/>
    </row>
    <row r="250" spans="1:54" x14ac:dyDescent="0.25">
      <c r="B250" s="49" t="s">
        <v>89</v>
      </c>
      <c r="C250" s="49">
        <v>0</v>
      </c>
      <c r="D250" s="49">
        <v>0</v>
      </c>
      <c r="E250" s="49">
        <v>0</v>
      </c>
      <c r="F250" s="49">
        <v>18</v>
      </c>
      <c r="G250" s="49">
        <v>0</v>
      </c>
      <c r="H250" s="49">
        <v>0</v>
      </c>
      <c r="I250" s="49">
        <v>0</v>
      </c>
      <c r="J250" s="49">
        <v>0</v>
      </c>
      <c r="K250" s="49">
        <v>0</v>
      </c>
      <c r="L250" s="49">
        <v>0</v>
      </c>
      <c r="M250" s="49">
        <v>0</v>
      </c>
      <c r="N250" s="49">
        <v>0</v>
      </c>
      <c r="O250" s="49">
        <v>0</v>
      </c>
      <c r="P250" s="49">
        <v>0</v>
      </c>
      <c r="Q250" s="49">
        <v>0</v>
      </c>
      <c r="R250" s="49">
        <v>0</v>
      </c>
      <c r="S250" s="49">
        <v>18</v>
      </c>
      <c r="U250" s="48"/>
      <c r="V250" s="48"/>
      <c r="W250" s="48"/>
      <c r="X250" s="48"/>
      <c r="Y250" s="48"/>
      <c r="Z250" s="48"/>
      <c r="AA250" s="48"/>
      <c r="AB250" s="48"/>
      <c r="AC250" s="48"/>
      <c r="AD250" s="48"/>
      <c r="AE250" s="48"/>
      <c r="AF250" s="48"/>
      <c r="AG250" s="48"/>
      <c r="AH250" s="48"/>
      <c r="AI250" s="48"/>
      <c r="AJ250" s="48"/>
      <c r="AK250" s="48"/>
      <c r="AL250" s="48"/>
      <c r="AM250" s="48"/>
    </row>
    <row r="251" spans="1:54" x14ac:dyDescent="0.25">
      <c r="A251" s="49"/>
      <c r="B251" s="49"/>
      <c r="C251" s="49"/>
      <c r="D251" s="49"/>
      <c r="E251" s="49"/>
      <c r="F251" s="49"/>
      <c r="G251" s="49"/>
      <c r="H251" s="49"/>
      <c r="I251" s="49"/>
      <c r="J251" s="49"/>
      <c r="K251" s="49"/>
      <c r="L251" s="49"/>
      <c r="M251" s="49"/>
      <c r="N251" s="49"/>
      <c r="O251" s="49"/>
      <c r="P251" s="49"/>
      <c r="Q251" s="49"/>
      <c r="R251" s="49"/>
      <c r="S251" s="49"/>
      <c r="U251" s="48"/>
      <c r="V251" s="48"/>
      <c r="W251" s="48"/>
      <c r="X251" s="48"/>
      <c r="Y251" s="48"/>
      <c r="Z251" s="48"/>
      <c r="AA251" s="48"/>
      <c r="AB251" s="48"/>
      <c r="AC251" s="48"/>
      <c r="AD251" s="48"/>
      <c r="AE251" s="48"/>
      <c r="AF251" s="48"/>
      <c r="AG251" s="48"/>
      <c r="AH251" s="48"/>
      <c r="AI251" s="48"/>
      <c r="AJ251" s="48"/>
      <c r="AK251" s="48"/>
      <c r="AL251" s="48"/>
      <c r="AM251" s="48"/>
    </row>
    <row r="252" spans="1:54" x14ac:dyDescent="0.25">
      <c r="A252" t="s">
        <v>83</v>
      </c>
    </row>
    <row r="253" spans="1:54" s="49" customFormat="1" x14ac:dyDescent="0.25">
      <c r="A253"/>
      <c r="B253" s="49" t="s">
        <v>0</v>
      </c>
      <c r="C253" s="49">
        <v>1.5625E-2</v>
      </c>
      <c r="D253" s="49">
        <v>3.125E-2</v>
      </c>
      <c r="E253" s="49">
        <v>6.25E-2</v>
      </c>
      <c r="F253" s="49">
        <v>0.125</v>
      </c>
      <c r="G253" s="49">
        <v>0.25</v>
      </c>
      <c r="H253" s="49">
        <v>0.5</v>
      </c>
      <c r="I253" s="49">
        <v>1</v>
      </c>
      <c r="J253" s="49">
        <v>2</v>
      </c>
      <c r="K253" s="49">
        <v>4</v>
      </c>
      <c r="L253" s="49">
        <v>8</v>
      </c>
      <c r="M253" s="49">
        <v>16</v>
      </c>
      <c r="N253" s="49">
        <v>32</v>
      </c>
      <c r="O253" s="49">
        <v>64</v>
      </c>
      <c r="P253" s="49">
        <v>128</v>
      </c>
      <c r="Q253" s="49">
        <v>256</v>
      </c>
      <c r="R253" s="49">
        <v>512</v>
      </c>
      <c r="S253" s="49" t="s">
        <v>1</v>
      </c>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row>
    <row r="254" spans="1:54" x14ac:dyDescent="0.25">
      <c r="B254" s="49" t="s">
        <v>2</v>
      </c>
      <c r="C254" s="49">
        <v>0</v>
      </c>
      <c r="D254" s="49">
        <v>0</v>
      </c>
      <c r="E254" s="49">
        <v>0</v>
      </c>
      <c r="F254" s="49">
        <v>0</v>
      </c>
      <c r="G254" s="49">
        <v>0</v>
      </c>
      <c r="H254" s="49">
        <v>24</v>
      </c>
      <c r="I254" s="49">
        <v>60</v>
      </c>
      <c r="J254" s="49">
        <v>5</v>
      </c>
      <c r="K254" s="49">
        <v>0</v>
      </c>
      <c r="L254" s="49">
        <v>1</v>
      </c>
      <c r="M254" s="49">
        <v>1</v>
      </c>
      <c r="N254" s="49">
        <v>4</v>
      </c>
      <c r="O254" s="49">
        <v>33</v>
      </c>
      <c r="P254" s="49">
        <v>0</v>
      </c>
      <c r="Q254" s="49">
        <v>0</v>
      </c>
      <c r="R254" s="49">
        <v>0</v>
      </c>
      <c r="S254" s="49">
        <v>128</v>
      </c>
    </row>
    <row r="255" spans="1:54" x14ac:dyDescent="0.25">
      <c r="B255" s="49" t="s">
        <v>3</v>
      </c>
      <c r="C255" s="49">
        <v>0</v>
      </c>
      <c r="D255" s="49">
        <v>0</v>
      </c>
      <c r="E255" s="49">
        <v>0</v>
      </c>
      <c r="F255" s="49">
        <v>5</v>
      </c>
      <c r="G255" s="49">
        <v>0</v>
      </c>
      <c r="H255" s="49">
        <v>55</v>
      </c>
      <c r="I255" s="49">
        <v>44</v>
      </c>
      <c r="J255" s="49">
        <v>4</v>
      </c>
      <c r="K255" s="49">
        <v>9</v>
      </c>
      <c r="L255" s="49">
        <v>2</v>
      </c>
      <c r="M255" s="49">
        <v>6</v>
      </c>
      <c r="N255" s="49">
        <v>0</v>
      </c>
      <c r="O255" s="49">
        <v>3</v>
      </c>
      <c r="P255" s="49">
        <v>0</v>
      </c>
      <c r="Q255" s="49">
        <v>0</v>
      </c>
      <c r="R255" s="49">
        <v>0</v>
      </c>
      <c r="S255" s="49">
        <v>128</v>
      </c>
    </row>
    <row r="256" spans="1:54" x14ac:dyDescent="0.25">
      <c r="B256" s="49" t="s">
        <v>4</v>
      </c>
      <c r="C256" s="49">
        <v>0</v>
      </c>
      <c r="D256" s="49">
        <v>0</v>
      </c>
      <c r="E256" s="49">
        <v>0</v>
      </c>
      <c r="F256" s="49">
        <v>0</v>
      </c>
      <c r="G256" s="49">
        <v>88</v>
      </c>
      <c r="H256" s="49">
        <v>0</v>
      </c>
      <c r="I256" s="49">
        <v>5</v>
      </c>
      <c r="J256" s="49">
        <v>5</v>
      </c>
      <c r="K256" s="49">
        <v>3</v>
      </c>
      <c r="L256" s="49">
        <v>3</v>
      </c>
      <c r="M256" s="49">
        <v>2</v>
      </c>
      <c r="N256" s="49">
        <v>2</v>
      </c>
      <c r="O256" s="49">
        <v>4</v>
      </c>
      <c r="P256" s="49">
        <v>16</v>
      </c>
      <c r="Q256" s="49">
        <v>0</v>
      </c>
      <c r="R256" s="49">
        <v>0</v>
      </c>
      <c r="S256" s="49">
        <v>128</v>
      </c>
    </row>
    <row r="257" spans="2:19" x14ac:dyDescent="0.25">
      <c r="B257" s="49" t="s">
        <v>5</v>
      </c>
      <c r="C257" s="49">
        <v>0</v>
      </c>
      <c r="D257" s="49">
        <v>0</v>
      </c>
      <c r="E257" s="49">
        <v>0</v>
      </c>
      <c r="F257" s="49">
        <v>0</v>
      </c>
      <c r="G257" s="49">
        <v>118</v>
      </c>
      <c r="H257" s="49">
        <v>0</v>
      </c>
      <c r="I257" s="49">
        <v>5</v>
      </c>
      <c r="J257" s="49">
        <v>1</v>
      </c>
      <c r="K257" s="49">
        <v>1</v>
      </c>
      <c r="L257" s="49">
        <v>0</v>
      </c>
      <c r="M257" s="49">
        <v>2</v>
      </c>
      <c r="N257" s="49">
        <v>0</v>
      </c>
      <c r="O257" s="49">
        <v>0</v>
      </c>
      <c r="P257" s="49">
        <v>1</v>
      </c>
      <c r="Q257" s="49">
        <v>0</v>
      </c>
      <c r="R257" s="49">
        <v>0</v>
      </c>
      <c r="S257" s="49">
        <v>128</v>
      </c>
    </row>
    <row r="258" spans="2:19" x14ac:dyDescent="0.25">
      <c r="B258" s="49" t="s">
        <v>6</v>
      </c>
      <c r="C258" s="49">
        <v>0</v>
      </c>
      <c r="D258" s="49">
        <v>1</v>
      </c>
      <c r="E258" s="49">
        <v>1</v>
      </c>
      <c r="F258" s="49">
        <v>115</v>
      </c>
      <c r="G258" s="49">
        <v>0</v>
      </c>
      <c r="H258" s="49">
        <v>3</v>
      </c>
      <c r="I258" s="49">
        <v>1</v>
      </c>
      <c r="J258" s="49">
        <v>0</v>
      </c>
      <c r="K258" s="49">
        <v>1</v>
      </c>
      <c r="L258" s="49">
        <v>0</v>
      </c>
      <c r="M258" s="49">
        <v>0</v>
      </c>
      <c r="N258" s="49">
        <v>6</v>
      </c>
      <c r="O258" s="49">
        <v>0</v>
      </c>
      <c r="P258" s="49">
        <v>0</v>
      </c>
      <c r="Q258" s="49">
        <v>0</v>
      </c>
      <c r="R258" s="49">
        <v>0</v>
      </c>
      <c r="S258" s="49">
        <v>128</v>
      </c>
    </row>
    <row r="259" spans="2:19" x14ac:dyDescent="0.25">
      <c r="B259" s="49" t="s">
        <v>7</v>
      </c>
      <c r="C259" s="49">
        <v>0</v>
      </c>
      <c r="D259" s="49">
        <v>119</v>
      </c>
      <c r="E259" s="49">
        <v>0</v>
      </c>
      <c r="F259" s="49">
        <v>2</v>
      </c>
      <c r="G259" s="49">
        <v>1</v>
      </c>
      <c r="H259" s="49">
        <v>1</v>
      </c>
      <c r="I259" s="49">
        <v>0</v>
      </c>
      <c r="J259" s="49">
        <v>0</v>
      </c>
      <c r="K259" s="49">
        <v>1</v>
      </c>
      <c r="L259" s="49">
        <v>0</v>
      </c>
      <c r="M259" s="49">
        <v>4</v>
      </c>
      <c r="N259" s="49">
        <v>0</v>
      </c>
      <c r="O259" s="49">
        <v>0</v>
      </c>
      <c r="P259" s="49">
        <v>0</v>
      </c>
      <c r="Q259" s="49">
        <v>0</v>
      </c>
      <c r="R259" s="49">
        <v>0</v>
      </c>
      <c r="S259" s="49">
        <v>128</v>
      </c>
    </row>
    <row r="260" spans="2:19" x14ac:dyDescent="0.25">
      <c r="B260" s="49" t="s">
        <v>8</v>
      </c>
      <c r="C260" s="49">
        <v>0</v>
      </c>
      <c r="D260" s="49">
        <v>0</v>
      </c>
      <c r="E260" s="49">
        <v>0</v>
      </c>
      <c r="F260" s="49">
        <v>117</v>
      </c>
      <c r="G260" s="49">
        <v>0</v>
      </c>
      <c r="H260" s="49">
        <v>4</v>
      </c>
      <c r="I260" s="49">
        <v>2</v>
      </c>
      <c r="J260" s="49">
        <v>1</v>
      </c>
      <c r="K260" s="49">
        <v>2</v>
      </c>
      <c r="L260" s="49">
        <v>0</v>
      </c>
      <c r="M260" s="49">
        <v>0</v>
      </c>
      <c r="N260" s="49">
        <v>0</v>
      </c>
      <c r="O260" s="49">
        <v>2</v>
      </c>
      <c r="P260" s="49">
        <v>0</v>
      </c>
      <c r="Q260" s="49">
        <v>0</v>
      </c>
      <c r="R260" s="49">
        <v>0</v>
      </c>
      <c r="S260" s="49">
        <v>128</v>
      </c>
    </row>
    <row r="261" spans="2:19" x14ac:dyDescent="0.25">
      <c r="B261" s="49" t="s">
        <v>9</v>
      </c>
      <c r="C261" s="49">
        <v>0</v>
      </c>
      <c r="D261" s="49">
        <v>0</v>
      </c>
      <c r="E261" s="49">
        <v>0</v>
      </c>
      <c r="F261" s="49">
        <v>1</v>
      </c>
      <c r="G261" s="49">
        <v>0</v>
      </c>
      <c r="H261" s="49">
        <v>26</v>
      </c>
      <c r="I261" s="49">
        <v>65</v>
      </c>
      <c r="J261" s="49">
        <v>25</v>
      </c>
      <c r="K261" s="49">
        <v>4</v>
      </c>
      <c r="L261" s="49">
        <v>2</v>
      </c>
      <c r="M261" s="49">
        <v>0</v>
      </c>
      <c r="N261" s="49">
        <v>0</v>
      </c>
      <c r="O261" s="49">
        <v>5</v>
      </c>
      <c r="P261" s="49">
        <v>0</v>
      </c>
      <c r="Q261" s="49">
        <v>0</v>
      </c>
      <c r="R261" s="49">
        <v>0</v>
      </c>
      <c r="S261" s="49">
        <v>128</v>
      </c>
    </row>
    <row r="262" spans="2:19" x14ac:dyDescent="0.25">
      <c r="B262" s="49" t="s">
        <v>10</v>
      </c>
      <c r="C262" s="49">
        <v>0</v>
      </c>
      <c r="D262" s="49">
        <v>0</v>
      </c>
      <c r="E262" s="49">
        <v>2</v>
      </c>
      <c r="F262" s="49">
        <v>0</v>
      </c>
      <c r="G262" s="49">
        <v>3</v>
      </c>
      <c r="H262" s="49">
        <v>11</v>
      </c>
      <c r="I262" s="49">
        <v>30</v>
      </c>
      <c r="J262" s="49">
        <v>61</v>
      </c>
      <c r="K262" s="49">
        <v>20</v>
      </c>
      <c r="L262" s="49">
        <v>1</v>
      </c>
      <c r="M262" s="49">
        <v>0</v>
      </c>
      <c r="N262" s="49">
        <v>0</v>
      </c>
      <c r="O262" s="49">
        <v>0</v>
      </c>
      <c r="P262" s="49">
        <v>0</v>
      </c>
      <c r="Q262" s="49">
        <v>0</v>
      </c>
      <c r="R262" s="49">
        <v>0</v>
      </c>
      <c r="S262" s="49">
        <v>128</v>
      </c>
    </row>
    <row r="263" spans="2:19" x14ac:dyDescent="0.25">
      <c r="B263" s="49" t="s">
        <v>11</v>
      </c>
      <c r="C263" s="49">
        <v>0</v>
      </c>
      <c r="D263" s="49">
        <v>0</v>
      </c>
      <c r="E263" s="49">
        <v>119</v>
      </c>
      <c r="F263" s="49">
        <v>0</v>
      </c>
      <c r="G263" s="49">
        <v>5</v>
      </c>
      <c r="H263" s="49">
        <v>0</v>
      </c>
      <c r="I263" s="49">
        <v>0</v>
      </c>
      <c r="J263" s="49">
        <v>3</v>
      </c>
      <c r="K263" s="49">
        <v>1</v>
      </c>
      <c r="L263" s="49">
        <v>0</v>
      </c>
      <c r="M263" s="49">
        <v>0</v>
      </c>
      <c r="N263" s="49">
        <v>0</v>
      </c>
      <c r="O263" s="49">
        <v>0</v>
      </c>
      <c r="P263" s="49">
        <v>0</v>
      </c>
      <c r="Q263" s="49">
        <v>0</v>
      </c>
      <c r="R263" s="49">
        <v>0</v>
      </c>
      <c r="S263" s="49">
        <v>128</v>
      </c>
    </row>
    <row r="264" spans="2:19" x14ac:dyDescent="0.25">
      <c r="B264" s="49" t="s">
        <v>12</v>
      </c>
      <c r="C264" s="49">
        <v>0</v>
      </c>
      <c r="D264" s="49">
        <v>0</v>
      </c>
      <c r="E264" s="49">
        <v>0</v>
      </c>
      <c r="F264" s="49">
        <v>0</v>
      </c>
      <c r="G264" s="49">
        <v>1</v>
      </c>
      <c r="H264" s="49">
        <v>0</v>
      </c>
      <c r="I264" s="49">
        <v>0</v>
      </c>
      <c r="J264" s="49">
        <v>0</v>
      </c>
      <c r="K264" s="49">
        <v>0</v>
      </c>
      <c r="L264" s="49">
        <v>0</v>
      </c>
      <c r="M264" s="49">
        <v>127</v>
      </c>
      <c r="N264" s="49">
        <v>0</v>
      </c>
      <c r="O264" s="49">
        <v>0</v>
      </c>
      <c r="P264" s="49">
        <v>0</v>
      </c>
      <c r="Q264" s="49">
        <v>0</v>
      </c>
      <c r="R264" s="49">
        <v>0</v>
      </c>
      <c r="S264" s="49">
        <v>128</v>
      </c>
    </row>
    <row r="265" spans="2:19" x14ac:dyDescent="0.25">
      <c r="B265" s="49" t="s">
        <v>13</v>
      </c>
      <c r="C265" s="49">
        <v>0</v>
      </c>
      <c r="D265" s="49">
        <v>0</v>
      </c>
      <c r="E265" s="49">
        <v>0</v>
      </c>
      <c r="F265" s="49">
        <v>0</v>
      </c>
      <c r="G265" s="49">
        <v>10</v>
      </c>
      <c r="H265" s="49">
        <v>0</v>
      </c>
      <c r="I265" s="49">
        <v>22</v>
      </c>
      <c r="J265" s="49">
        <v>54</v>
      </c>
      <c r="K265" s="49">
        <v>28</v>
      </c>
      <c r="L265" s="49">
        <v>8</v>
      </c>
      <c r="M265" s="49">
        <v>2</v>
      </c>
      <c r="N265" s="49">
        <v>1</v>
      </c>
      <c r="O265" s="49">
        <v>0</v>
      </c>
      <c r="P265" s="49">
        <v>1</v>
      </c>
      <c r="Q265" s="49">
        <v>0</v>
      </c>
      <c r="R265" s="49">
        <v>0</v>
      </c>
      <c r="S265" s="49">
        <v>126</v>
      </c>
    </row>
    <row r="266" spans="2:19" x14ac:dyDescent="0.25">
      <c r="B266" s="49" t="s">
        <v>14</v>
      </c>
      <c r="C266" s="49">
        <v>0</v>
      </c>
      <c r="D266" s="49">
        <v>0</v>
      </c>
      <c r="E266" s="49">
        <v>5</v>
      </c>
      <c r="F266" s="49">
        <v>0</v>
      </c>
      <c r="G266" s="49">
        <v>19</v>
      </c>
      <c r="H266" s="49">
        <v>64</v>
      </c>
      <c r="I266" s="49">
        <v>25</v>
      </c>
      <c r="J266" s="49">
        <v>4</v>
      </c>
      <c r="K266" s="49">
        <v>3</v>
      </c>
      <c r="L266" s="49">
        <v>4</v>
      </c>
      <c r="M266" s="49">
        <v>4</v>
      </c>
      <c r="N266" s="49">
        <v>0</v>
      </c>
      <c r="O266" s="49">
        <v>0</v>
      </c>
      <c r="P266" s="49">
        <v>0</v>
      </c>
      <c r="Q266" s="49">
        <v>0</v>
      </c>
      <c r="R266" s="49">
        <v>0</v>
      </c>
      <c r="S266" s="49">
        <v>128</v>
      </c>
    </row>
    <row r="267" spans="2:19" x14ac:dyDescent="0.25">
      <c r="B267" s="49" t="s">
        <v>15</v>
      </c>
      <c r="C267" s="49">
        <v>0</v>
      </c>
      <c r="D267" s="49">
        <v>0</v>
      </c>
      <c r="E267" s="49">
        <v>5</v>
      </c>
      <c r="F267" s="49">
        <v>0</v>
      </c>
      <c r="G267" s="49">
        <v>30</v>
      </c>
      <c r="H267" s="49">
        <v>55</v>
      </c>
      <c r="I267" s="49">
        <v>21</v>
      </c>
      <c r="J267" s="49">
        <v>9</v>
      </c>
      <c r="K267" s="49">
        <v>3</v>
      </c>
      <c r="L267" s="49">
        <v>4</v>
      </c>
      <c r="M267" s="49">
        <v>0</v>
      </c>
      <c r="N267" s="49">
        <v>1</v>
      </c>
      <c r="O267" s="49">
        <v>0</v>
      </c>
      <c r="P267" s="49">
        <v>0</v>
      </c>
      <c r="Q267" s="49">
        <v>0</v>
      </c>
      <c r="R267" s="49">
        <v>0</v>
      </c>
      <c r="S267" s="49">
        <v>128</v>
      </c>
    </row>
    <row r="268" spans="2:19" x14ac:dyDescent="0.25">
      <c r="B268" s="49" t="s">
        <v>16</v>
      </c>
      <c r="C268" s="49">
        <v>0</v>
      </c>
      <c r="D268" s="49">
        <v>0</v>
      </c>
      <c r="E268" s="49">
        <v>0</v>
      </c>
      <c r="F268" s="49">
        <v>0</v>
      </c>
      <c r="G268" s="49">
        <v>0</v>
      </c>
      <c r="H268" s="49">
        <v>11</v>
      </c>
      <c r="I268" s="49">
        <v>0</v>
      </c>
      <c r="J268" s="49">
        <v>17</v>
      </c>
      <c r="K268" s="49">
        <v>23</v>
      </c>
      <c r="L268" s="49">
        <v>18</v>
      </c>
      <c r="M268" s="49">
        <v>18</v>
      </c>
      <c r="N268" s="49">
        <v>8</v>
      </c>
      <c r="O268" s="49">
        <v>6</v>
      </c>
      <c r="P268" s="49">
        <v>12</v>
      </c>
      <c r="Q268" s="49">
        <v>15</v>
      </c>
      <c r="R268" s="49">
        <v>0</v>
      </c>
      <c r="S268" s="49">
        <v>128</v>
      </c>
    </row>
    <row r="269" spans="2:19" x14ac:dyDescent="0.25">
      <c r="B269" s="49" t="s">
        <v>17</v>
      </c>
      <c r="C269" s="49">
        <v>0</v>
      </c>
      <c r="D269" s="49">
        <v>0</v>
      </c>
      <c r="E269" s="49">
        <v>70</v>
      </c>
      <c r="F269" s="49">
        <v>0</v>
      </c>
      <c r="G269" s="49">
        <v>8</v>
      </c>
      <c r="H269" s="49">
        <v>2</v>
      </c>
      <c r="I269" s="49">
        <v>4</v>
      </c>
      <c r="J269" s="49">
        <v>3</v>
      </c>
      <c r="K269" s="49">
        <v>2</v>
      </c>
      <c r="L269" s="49">
        <v>1</v>
      </c>
      <c r="M269" s="49">
        <v>0</v>
      </c>
      <c r="N269" s="49">
        <v>38</v>
      </c>
      <c r="O269" s="49">
        <v>0</v>
      </c>
      <c r="P269" s="49">
        <v>0</v>
      </c>
      <c r="Q269" s="49">
        <v>0</v>
      </c>
      <c r="R269" s="49">
        <v>0</v>
      </c>
      <c r="S269" s="49">
        <v>128</v>
      </c>
    </row>
    <row r="270" spans="2:19" x14ac:dyDescent="0.25">
      <c r="B270" s="49" t="s">
        <v>18</v>
      </c>
      <c r="C270" s="49">
        <v>0</v>
      </c>
      <c r="D270" s="49">
        <v>74</v>
      </c>
      <c r="E270" s="49">
        <v>31</v>
      </c>
      <c r="F270" s="49">
        <v>9</v>
      </c>
      <c r="G270" s="49">
        <v>5</v>
      </c>
      <c r="H270" s="49">
        <v>2</v>
      </c>
      <c r="I270" s="49">
        <v>1</v>
      </c>
      <c r="J270" s="49">
        <v>3</v>
      </c>
      <c r="K270" s="49">
        <v>2</v>
      </c>
      <c r="L270" s="49">
        <v>1</v>
      </c>
      <c r="M270" s="49">
        <v>0</v>
      </c>
      <c r="N270" s="49">
        <v>0</v>
      </c>
      <c r="O270" s="49">
        <v>0</v>
      </c>
      <c r="P270" s="49">
        <v>0</v>
      </c>
      <c r="Q270" s="49">
        <v>0</v>
      </c>
      <c r="R270" s="49">
        <v>0</v>
      </c>
      <c r="S270" s="49">
        <v>128</v>
      </c>
    </row>
    <row r="271" spans="2:19" x14ac:dyDescent="0.25">
      <c r="B271" s="49" t="s">
        <v>19</v>
      </c>
      <c r="C271" s="49">
        <v>0</v>
      </c>
      <c r="D271" s="49">
        <v>90</v>
      </c>
      <c r="E271" s="49">
        <v>0</v>
      </c>
      <c r="F271" s="49">
        <v>24</v>
      </c>
      <c r="G271" s="49">
        <v>4</v>
      </c>
      <c r="H271" s="49">
        <v>3</v>
      </c>
      <c r="I271" s="49">
        <v>2</v>
      </c>
      <c r="J271" s="49">
        <v>3</v>
      </c>
      <c r="K271" s="49">
        <v>1</v>
      </c>
      <c r="L271" s="49">
        <v>1</v>
      </c>
      <c r="M271" s="49">
        <v>0</v>
      </c>
      <c r="N271" s="49">
        <v>0</v>
      </c>
      <c r="O271" s="49">
        <v>0</v>
      </c>
      <c r="P271" s="49">
        <v>0</v>
      </c>
      <c r="Q271" s="49">
        <v>0</v>
      </c>
      <c r="R271" s="49">
        <v>0</v>
      </c>
      <c r="S271" s="49">
        <v>128</v>
      </c>
    </row>
    <row r="272" spans="2:19" x14ac:dyDescent="0.25">
      <c r="B272" s="49" t="s">
        <v>20</v>
      </c>
      <c r="C272" s="49">
        <v>0</v>
      </c>
      <c r="D272" s="49">
        <v>0</v>
      </c>
      <c r="E272" s="49">
        <v>0</v>
      </c>
      <c r="F272" s="49">
        <v>2</v>
      </c>
      <c r="G272" s="49">
        <v>42</v>
      </c>
      <c r="H272" s="49">
        <v>70</v>
      </c>
      <c r="I272" s="49">
        <v>4</v>
      </c>
      <c r="J272" s="49">
        <v>3</v>
      </c>
      <c r="K272" s="49">
        <v>1</v>
      </c>
      <c r="L272" s="49">
        <v>6</v>
      </c>
      <c r="M272" s="49">
        <v>0</v>
      </c>
      <c r="N272" s="49">
        <v>0</v>
      </c>
      <c r="O272" s="49">
        <v>0</v>
      </c>
      <c r="P272" s="49">
        <v>0</v>
      </c>
      <c r="Q272" s="49">
        <v>0</v>
      </c>
      <c r="R272" s="49">
        <v>0</v>
      </c>
      <c r="S272" s="49">
        <v>128</v>
      </c>
    </row>
    <row r="273" spans="1:54" x14ac:dyDescent="0.25">
      <c r="B273" s="49" t="s">
        <v>21</v>
      </c>
      <c r="C273" s="49">
        <v>0</v>
      </c>
      <c r="D273" s="49">
        <v>0</v>
      </c>
      <c r="E273" s="49">
        <v>0</v>
      </c>
      <c r="F273" s="49">
        <v>0</v>
      </c>
      <c r="G273" s="49">
        <v>0</v>
      </c>
      <c r="H273" s="49">
        <v>0</v>
      </c>
      <c r="I273" s="49">
        <v>0</v>
      </c>
      <c r="J273" s="49">
        <v>1</v>
      </c>
      <c r="K273" s="49">
        <v>1</v>
      </c>
      <c r="L273" s="49">
        <v>3</v>
      </c>
      <c r="M273" s="49">
        <v>123</v>
      </c>
      <c r="N273" s="49">
        <v>0</v>
      </c>
      <c r="O273" s="49">
        <v>0</v>
      </c>
      <c r="P273" s="49">
        <v>0</v>
      </c>
      <c r="Q273" s="49">
        <v>0</v>
      </c>
      <c r="R273" s="49">
        <v>0</v>
      </c>
      <c r="S273" s="49">
        <v>128</v>
      </c>
    </row>
    <row r="274" spans="1:54" x14ac:dyDescent="0.25">
      <c r="B274" s="49" t="s">
        <v>22</v>
      </c>
      <c r="C274" s="49">
        <v>0</v>
      </c>
      <c r="D274" s="49">
        <v>0</v>
      </c>
      <c r="E274" s="49">
        <v>0</v>
      </c>
      <c r="F274" s="49">
        <v>1</v>
      </c>
      <c r="G274" s="49">
        <v>6</v>
      </c>
      <c r="H274" s="49">
        <v>16</v>
      </c>
      <c r="I274" s="49">
        <v>75</v>
      </c>
      <c r="J274" s="49">
        <v>28</v>
      </c>
      <c r="K274" s="49">
        <v>2</v>
      </c>
      <c r="L274" s="49">
        <v>0</v>
      </c>
      <c r="M274" s="49">
        <v>0</v>
      </c>
      <c r="N274" s="49">
        <v>0</v>
      </c>
      <c r="O274" s="49">
        <v>0</v>
      </c>
      <c r="P274" s="49">
        <v>0</v>
      </c>
      <c r="Q274" s="49">
        <v>0</v>
      </c>
      <c r="R274" s="49">
        <v>0</v>
      </c>
      <c r="S274" s="49">
        <v>128</v>
      </c>
    </row>
    <row r="275" spans="1:54" x14ac:dyDescent="0.25">
      <c r="B275" s="49" t="s">
        <v>84</v>
      </c>
      <c r="C275" s="49">
        <v>0</v>
      </c>
      <c r="D275" s="49">
        <v>0</v>
      </c>
      <c r="E275" s="49">
        <v>0</v>
      </c>
      <c r="F275" s="49">
        <v>0</v>
      </c>
      <c r="G275" s="49">
        <v>0</v>
      </c>
      <c r="H275" s="49">
        <v>0</v>
      </c>
      <c r="I275" s="49">
        <v>0</v>
      </c>
      <c r="J275" s="49">
        <v>1</v>
      </c>
      <c r="K275" s="49">
        <v>42</v>
      </c>
      <c r="L275" s="49">
        <v>74</v>
      </c>
      <c r="M275" s="49">
        <v>11</v>
      </c>
      <c r="N275" s="49">
        <v>0</v>
      </c>
      <c r="O275" s="49">
        <v>0</v>
      </c>
      <c r="P275" s="49">
        <v>0</v>
      </c>
      <c r="Q275" s="49">
        <v>0</v>
      </c>
      <c r="R275" s="49">
        <v>0</v>
      </c>
      <c r="S275" s="49">
        <v>128</v>
      </c>
    </row>
    <row r="276" spans="1:54" x14ac:dyDescent="0.25">
      <c r="B276" s="49" t="s">
        <v>104</v>
      </c>
      <c r="C276" s="49">
        <v>0</v>
      </c>
      <c r="D276" s="49">
        <v>0</v>
      </c>
      <c r="E276" s="49">
        <v>0</v>
      </c>
      <c r="F276" s="49">
        <v>0</v>
      </c>
      <c r="G276" s="49">
        <v>0</v>
      </c>
      <c r="H276" s="49">
        <v>0</v>
      </c>
      <c r="I276" s="49">
        <v>0</v>
      </c>
      <c r="J276" s="49">
        <v>2</v>
      </c>
      <c r="K276" s="49">
        <v>0</v>
      </c>
      <c r="L276" s="49">
        <v>0</v>
      </c>
      <c r="M276" s="49">
        <v>107</v>
      </c>
      <c r="N276" s="49">
        <v>16</v>
      </c>
      <c r="O276" s="49">
        <v>0</v>
      </c>
      <c r="P276" s="49">
        <v>0</v>
      </c>
      <c r="Q276" s="49">
        <v>0</v>
      </c>
      <c r="R276" s="49">
        <v>0</v>
      </c>
      <c r="S276" s="49">
        <v>125</v>
      </c>
    </row>
    <row r="277" spans="1:54" x14ac:dyDescent="0.25">
      <c r="B277" s="49" t="s">
        <v>89</v>
      </c>
      <c r="C277" s="49">
        <v>0</v>
      </c>
      <c r="D277" s="49">
        <v>0</v>
      </c>
      <c r="E277" s="49">
        <v>0</v>
      </c>
      <c r="F277" s="49">
        <v>117</v>
      </c>
      <c r="G277" s="49">
        <v>0</v>
      </c>
      <c r="H277" s="49">
        <v>4</v>
      </c>
      <c r="I277" s="49">
        <v>0</v>
      </c>
      <c r="J277" s="49">
        <v>0</v>
      </c>
      <c r="K277" s="49">
        <v>5</v>
      </c>
      <c r="L277" s="49">
        <v>1</v>
      </c>
      <c r="M277" s="49">
        <v>0</v>
      </c>
      <c r="N277" s="49">
        <v>0</v>
      </c>
      <c r="O277" s="49">
        <v>1</v>
      </c>
      <c r="P277" s="49">
        <v>0</v>
      </c>
      <c r="Q277" s="49">
        <v>0</v>
      </c>
      <c r="R277" s="49">
        <v>0</v>
      </c>
      <c r="S277" s="49">
        <v>128</v>
      </c>
    </row>
    <row r="278" spans="1:54" x14ac:dyDescent="0.25">
      <c r="A278" s="49"/>
      <c r="B278" s="49"/>
      <c r="C278" s="49"/>
      <c r="D278" s="49"/>
      <c r="E278" s="49"/>
      <c r="F278" s="49"/>
      <c r="G278" s="49"/>
      <c r="H278" s="49"/>
      <c r="I278" s="49"/>
      <c r="J278" s="49"/>
      <c r="K278" s="49"/>
      <c r="L278" s="49"/>
      <c r="M278" s="49"/>
      <c r="N278" s="49"/>
      <c r="O278" s="49"/>
      <c r="P278" s="49"/>
      <c r="Q278" s="49"/>
      <c r="R278" s="49"/>
      <c r="S278" s="49"/>
    </row>
    <row r="279" spans="1:54" x14ac:dyDescent="0.25">
      <c r="A279" t="s">
        <v>41</v>
      </c>
    </row>
    <row r="280" spans="1:54" s="49" customFormat="1" x14ac:dyDescent="0.25">
      <c r="A280"/>
      <c r="B280" s="49" t="s">
        <v>0</v>
      </c>
      <c r="C280" s="49">
        <v>1.5625E-2</v>
      </c>
      <c r="D280" s="49">
        <v>3.125E-2</v>
      </c>
      <c r="E280" s="49">
        <v>6.25E-2</v>
      </c>
      <c r="F280" s="49">
        <v>0.125</v>
      </c>
      <c r="G280" s="49">
        <v>0.25</v>
      </c>
      <c r="H280" s="49">
        <v>0.5</v>
      </c>
      <c r="I280" s="49">
        <v>1</v>
      </c>
      <c r="J280" s="49">
        <v>2</v>
      </c>
      <c r="K280" s="49">
        <v>4</v>
      </c>
      <c r="L280" s="49">
        <v>8</v>
      </c>
      <c r="M280" s="49">
        <v>16</v>
      </c>
      <c r="N280" s="49">
        <v>32</v>
      </c>
      <c r="O280" s="49">
        <v>64</v>
      </c>
      <c r="P280" s="49">
        <v>128</v>
      </c>
      <c r="Q280" s="49">
        <v>256</v>
      </c>
      <c r="R280" s="49">
        <v>512</v>
      </c>
      <c r="S280" s="49" t="s">
        <v>1</v>
      </c>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row>
    <row r="281" spans="1:54" x14ac:dyDescent="0.25">
      <c r="B281" s="49" t="s">
        <v>2</v>
      </c>
      <c r="C281" s="49">
        <v>0</v>
      </c>
      <c r="D281" s="49">
        <v>0</v>
      </c>
      <c r="E281" s="49">
        <v>0</v>
      </c>
      <c r="F281" s="49">
        <v>0</v>
      </c>
      <c r="G281" s="49">
        <v>0</v>
      </c>
      <c r="H281" s="49">
        <v>1</v>
      </c>
      <c r="I281" s="49">
        <v>0</v>
      </c>
      <c r="J281" s="49">
        <v>0</v>
      </c>
      <c r="K281" s="49">
        <v>1</v>
      </c>
      <c r="L281" s="49">
        <v>0</v>
      </c>
      <c r="M281" s="49">
        <v>0</v>
      </c>
      <c r="N281" s="49">
        <v>5</v>
      </c>
      <c r="O281" s="49">
        <v>164</v>
      </c>
      <c r="P281" s="49">
        <v>0</v>
      </c>
      <c r="Q281" s="49">
        <v>0</v>
      </c>
      <c r="R281" s="49">
        <v>0</v>
      </c>
      <c r="S281" s="49">
        <v>171</v>
      </c>
    </row>
    <row r="282" spans="1:54" x14ac:dyDescent="0.25">
      <c r="B282" s="49" t="s">
        <v>3</v>
      </c>
      <c r="C282" s="49">
        <v>0</v>
      </c>
      <c r="D282" s="49">
        <v>0</v>
      </c>
      <c r="E282" s="49">
        <v>0</v>
      </c>
      <c r="F282" s="49">
        <v>0</v>
      </c>
      <c r="G282" s="49">
        <v>0</v>
      </c>
      <c r="H282" s="49">
        <v>1</v>
      </c>
      <c r="I282" s="49">
        <v>0</v>
      </c>
      <c r="J282" s="49">
        <v>0</v>
      </c>
      <c r="K282" s="49">
        <v>2</v>
      </c>
      <c r="L282" s="49">
        <v>0</v>
      </c>
      <c r="M282" s="49">
        <v>5</v>
      </c>
      <c r="N282" s="49">
        <v>5</v>
      </c>
      <c r="O282" s="49">
        <v>158</v>
      </c>
      <c r="P282" s="49">
        <v>0</v>
      </c>
      <c r="Q282" s="49">
        <v>0</v>
      </c>
      <c r="R282" s="49">
        <v>0</v>
      </c>
      <c r="S282" s="49">
        <v>171</v>
      </c>
    </row>
    <row r="283" spans="1:54" x14ac:dyDescent="0.25">
      <c r="B283" s="49" t="s">
        <v>4</v>
      </c>
      <c r="C283" s="49">
        <v>0</v>
      </c>
      <c r="D283" s="49">
        <v>0</v>
      </c>
      <c r="E283" s="49">
        <v>0</v>
      </c>
      <c r="F283" s="49">
        <v>0</v>
      </c>
      <c r="G283" s="49">
        <v>4</v>
      </c>
      <c r="H283" s="49">
        <v>0</v>
      </c>
      <c r="I283" s="49">
        <v>4</v>
      </c>
      <c r="J283" s="49">
        <v>18</v>
      </c>
      <c r="K283" s="49">
        <v>92</v>
      </c>
      <c r="L283" s="49">
        <v>17</v>
      </c>
      <c r="M283" s="49">
        <v>8</v>
      </c>
      <c r="N283" s="49">
        <v>9</v>
      </c>
      <c r="O283" s="49">
        <v>5</v>
      </c>
      <c r="P283" s="49">
        <v>14</v>
      </c>
      <c r="Q283" s="49">
        <v>0</v>
      </c>
      <c r="R283" s="49">
        <v>0</v>
      </c>
      <c r="S283" s="49">
        <v>171</v>
      </c>
    </row>
    <row r="284" spans="1:54" x14ac:dyDescent="0.25">
      <c r="B284" s="49" t="s">
        <v>5</v>
      </c>
      <c r="C284" s="49">
        <v>0</v>
      </c>
      <c r="D284" s="49">
        <v>0</v>
      </c>
      <c r="E284" s="49">
        <v>0</v>
      </c>
      <c r="F284" s="49">
        <v>0</v>
      </c>
      <c r="G284" s="49">
        <v>10</v>
      </c>
      <c r="H284" s="49">
        <v>0</v>
      </c>
      <c r="I284" s="49">
        <v>4</v>
      </c>
      <c r="J284" s="49">
        <v>37</v>
      </c>
      <c r="K284" s="49">
        <v>73</v>
      </c>
      <c r="L284" s="49">
        <v>22</v>
      </c>
      <c r="M284" s="49">
        <v>8</v>
      </c>
      <c r="N284" s="49">
        <v>5</v>
      </c>
      <c r="O284" s="49">
        <v>5</v>
      </c>
      <c r="P284" s="49">
        <v>7</v>
      </c>
      <c r="Q284" s="49">
        <v>0</v>
      </c>
      <c r="R284" s="49">
        <v>1</v>
      </c>
      <c r="S284" s="49">
        <v>172</v>
      </c>
    </row>
    <row r="285" spans="1:54" x14ac:dyDescent="0.25">
      <c r="B285" s="49" t="s">
        <v>6</v>
      </c>
      <c r="C285" s="49">
        <v>0</v>
      </c>
      <c r="D285" s="49">
        <v>0</v>
      </c>
      <c r="E285" s="49">
        <v>0</v>
      </c>
      <c r="F285" s="49">
        <v>6</v>
      </c>
      <c r="G285" s="49">
        <v>0</v>
      </c>
      <c r="H285" s="49">
        <v>3</v>
      </c>
      <c r="I285" s="49">
        <v>7</v>
      </c>
      <c r="J285" s="49">
        <v>19</v>
      </c>
      <c r="K285" s="49">
        <v>83</v>
      </c>
      <c r="L285" s="49">
        <v>25</v>
      </c>
      <c r="M285" s="49">
        <v>13</v>
      </c>
      <c r="N285" s="49">
        <v>15</v>
      </c>
      <c r="O285" s="49">
        <v>0</v>
      </c>
      <c r="P285" s="49">
        <v>0</v>
      </c>
      <c r="Q285" s="49">
        <v>0</v>
      </c>
      <c r="R285" s="49">
        <v>0</v>
      </c>
      <c r="S285" s="49">
        <v>171</v>
      </c>
    </row>
    <row r="286" spans="1:54" x14ac:dyDescent="0.25">
      <c r="B286" s="49" t="s">
        <v>7</v>
      </c>
      <c r="C286" s="49">
        <v>0</v>
      </c>
      <c r="D286" s="49">
        <v>1</v>
      </c>
      <c r="E286" s="49">
        <v>0</v>
      </c>
      <c r="F286" s="49">
        <v>0</v>
      </c>
      <c r="G286" s="49">
        <v>0</v>
      </c>
      <c r="H286" s="49">
        <v>0</v>
      </c>
      <c r="I286" s="49">
        <v>1</v>
      </c>
      <c r="J286" s="49">
        <v>4</v>
      </c>
      <c r="K286" s="49">
        <v>5</v>
      </c>
      <c r="L286" s="49">
        <v>34</v>
      </c>
      <c r="M286" s="49">
        <v>126</v>
      </c>
      <c r="N286" s="49">
        <v>0</v>
      </c>
      <c r="O286" s="49">
        <v>0</v>
      </c>
      <c r="P286" s="49">
        <v>0</v>
      </c>
      <c r="Q286" s="49">
        <v>0</v>
      </c>
      <c r="R286" s="49">
        <v>0</v>
      </c>
      <c r="S286" s="49">
        <v>171</v>
      </c>
    </row>
    <row r="287" spans="1:54" x14ac:dyDescent="0.25">
      <c r="B287" s="49" t="s">
        <v>8</v>
      </c>
      <c r="C287" s="49">
        <v>0</v>
      </c>
      <c r="D287" s="49">
        <v>0</v>
      </c>
      <c r="E287" s="49">
        <v>0</v>
      </c>
      <c r="F287" s="49">
        <v>6</v>
      </c>
      <c r="G287" s="49">
        <v>0</v>
      </c>
      <c r="H287" s="49">
        <v>4</v>
      </c>
      <c r="I287" s="49">
        <v>50</v>
      </c>
      <c r="J287" s="49">
        <v>70</v>
      </c>
      <c r="K287" s="49">
        <v>15</v>
      </c>
      <c r="L287" s="49">
        <v>10</v>
      </c>
      <c r="M287" s="49">
        <v>7</v>
      </c>
      <c r="N287" s="49">
        <v>3</v>
      </c>
      <c r="O287" s="49">
        <v>7</v>
      </c>
      <c r="P287" s="49">
        <v>0</v>
      </c>
      <c r="Q287" s="49">
        <v>0</v>
      </c>
      <c r="R287" s="49">
        <v>0</v>
      </c>
      <c r="S287" s="49">
        <v>172</v>
      </c>
    </row>
    <row r="288" spans="1:54" x14ac:dyDescent="0.25">
      <c r="B288" s="49" t="s">
        <v>9</v>
      </c>
      <c r="C288" s="49">
        <v>0</v>
      </c>
      <c r="D288" s="49">
        <v>0</v>
      </c>
      <c r="E288" s="49">
        <v>0</v>
      </c>
      <c r="F288" s="49">
        <v>0</v>
      </c>
      <c r="G288" s="49">
        <v>0</v>
      </c>
      <c r="H288" s="49">
        <v>1</v>
      </c>
      <c r="I288" s="49">
        <v>0</v>
      </c>
      <c r="J288" s="49">
        <v>0</v>
      </c>
      <c r="K288" s="49">
        <v>0</v>
      </c>
      <c r="L288" s="49">
        <v>1</v>
      </c>
      <c r="M288" s="49">
        <v>2</v>
      </c>
      <c r="N288" s="49">
        <v>1</v>
      </c>
      <c r="O288" s="49">
        <v>166</v>
      </c>
      <c r="P288" s="49">
        <v>0</v>
      </c>
      <c r="Q288" s="49">
        <v>0</v>
      </c>
      <c r="R288" s="49">
        <v>0</v>
      </c>
      <c r="S288" s="49">
        <v>171</v>
      </c>
    </row>
    <row r="289" spans="2:19" x14ac:dyDescent="0.25">
      <c r="B289" s="49" t="s">
        <v>10</v>
      </c>
      <c r="C289" s="49">
        <v>0</v>
      </c>
      <c r="D289" s="49">
        <v>0</v>
      </c>
      <c r="E289" s="49">
        <v>5</v>
      </c>
      <c r="F289" s="49">
        <v>0</v>
      </c>
      <c r="G289" s="49">
        <v>5</v>
      </c>
      <c r="H289" s="49">
        <v>40</v>
      </c>
      <c r="I289" s="49">
        <v>69</v>
      </c>
      <c r="J289" s="49">
        <v>25</v>
      </c>
      <c r="K289" s="49">
        <v>11</v>
      </c>
      <c r="L289" s="49">
        <v>9</v>
      </c>
      <c r="M289" s="49">
        <v>6</v>
      </c>
      <c r="N289" s="49">
        <v>1</v>
      </c>
      <c r="O289" s="49">
        <v>1</v>
      </c>
      <c r="P289" s="49">
        <v>0</v>
      </c>
      <c r="Q289" s="49">
        <v>0</v>
      </c>
      <c r="R289" s="49">
        <v>0</v>
      </c>
      <c r="S289" s="49">
        <v>172</v>
      </c>
    </row>
    <row r="290" spans="2:19" x14ac:dyDescent="0.25">
      <c r="B290" s="49" t="s">
        <v>11</v>
      </c>
      <c r="C290" s="49">
        <v>0</v>
      </c>
      <c r="D290" s="49">
        <v>0</v>
      </c>
      <c r="E290" s="49">
        <v>63</v>
      </c>
      <c r="F290" s="49">
        <v>0</v>
      </c>
      <c r="G290" s="49">
        <v>29</v>
      </c>
      <c r="H290" s="49">
        <v>27</v>
      </c>
      <c r="I290" s="49">
        <v>19</v>
      </c>
      <c r="J290" s="49">
        <v>16</v>
      </c>
      <c r="K290" s="49">
        <v>8</v>
      </c>
      <c r="L290" s="49">
        <v>5</v>
      </c>
      <c r="M290" s="49">
        <v>3</v>
      </c>
      <c r="N290" s="49">
        <v>1</v>
      </c>
      <c r="O290" s="49">
        <v>1</v>
      </c>
      <c r="P290" s="49">
        <v>0</v>
      </c>
      <c r="Q290" s="49">
        <v>0</v>
      </c>
      <c r="R290" s="49">
        <v>0</v>
      </c>
      <c r="S290" s="49">
        <v>172</v>
      </c>
    </row>
    <row r="291" spans="2:19" x14ac:dyDescent="0.25">
      <c r="B291" s="49" t="s">
        <v>12</v>
      </c>
      <c r="C291" s="49">
        <v>0</v>
      </c>
      <c r="D291" s="49">
        <v>0</v>
      </c>
      <c r="E291" s="49">
        <v>0</v>
      </c>
      <c r="F291" s="49">
        <v>1</v>
      </c>
      <c r="G291" s="49">
        <v>8</v>
      </c>
      <c r="H291" s="49">
        <v>14</v>
      </c>
      <c r="I291" s="49">
        <v>116</v>
      </c>
      <c r="J291" s="49">
        <v>30</v>
      </c>
      <c r="K291" s="49">
        <v>1</v>
      </c>
      <c r="L291" s="49">
        <v>0</v>
      </c>
      <c r="M291" s="49">
        <v>2</v>
      </c>
      <c r="N291" s="49">
        <v>0</v>
      </c>
      <c r="O291" s="49">
        <v>0</v>
      </c>
      <c r="P291" s="49">
        <v>0</v>
      </c>
      <c r="Q291" s="49">
        <v>0</v>
      </c>
      <c r="R291" s="49">
        <v>0</v>
      </c>
      <c r="S291" s="49">
        <v>172</v>
      </c>
    </row>
    <row r="292" spans="2:19" x14ac:dyDescent="0.25">
      <c r="B292" s="49" t="s">
        <v>13</v>
      </c>
      <c r="C292" s="49">
        <v>0</v>
      </c>
      <c r="D292" s="49">
        <v>0</v>
      </c>
      <c r="E292" s="49">
        <v>0</v>
      </c>
      <c r="F292" s="49">
        <v>0</v>
      </c>
      <c r="G292" s="49">
        <v>8</v>
      </c>
      <c r="H292" s="49">
        <v>0</v>
      </c>
      <c r="I292" s="49">
        <v>20</v>
      </c>
      <c r="J292" s="49">
        <v>92</v>
      </c>
      <c r="K292" s="49">
        <v>39</v>
      </c>
      <c r="L292" s="49">
        <v>8</v>
      </c>
      <c r="M292" s="49">
        <v>2</v>
      </c>
      <c r="N292" s="49">
        <v>1</v>
      </c>
      <c r="O292" s="49">
        <v>2</v>
      </c>
      <c r="P292" s="49">
        <v>0</v>
      </c>
      <c r="Q292" s="49">
        <v>0</v>
      </c>
      <c r="R292" s="49">
        <v>0</v>
      </c>
      <c r="S292" s="49">
        <v>172</v>
      </c>
    </row>
    <row r="293" spans="2:19" x14ac:dyDescent="0.25">
      <c r="B293" s="49" t="s">
        <v>14</v>
      </c>
      <c r="C293" s="49">
        <v>0</v>
      </c>
      <c r="D293" s="49">
        <v>0</v>
      </c>
      <c r="E293" s="49">
        <v>4</v>
      </c>
      <c r="F293" s="49">
        <v>0</v>
      </c>
      <c r="G293" s="49">
        <v>7</v>
      </c>
      <c r="H293" s="49">
        <v>30</v>
      </c>
      <c r="I293" s="49">
        <v>89</v>
      </c>
      <c r="J293" s="49">
        <v>29</v>
      </c>
      <c r="K293" s="49">
        <v>7</v>
      </c>
      <c r="L293" s="49">
        <v>1</v>
      </c>
      <c r="M293" s="49">
        <v>4</v>
      </c>
      <c r="N293" s="49">
        <v>0</v>
      </c>
      <c r="O293" s="49">
        <v>0</v>
      </c>
      <c r="P293" s="49">
        <v>0</v>
      </c>
      <c r="Q293" s="49">
        <v>0</v>
      </c>
      <c r="R293" s="49">
        <v>0</v>
      </c>
      <c r="S293" s="49">
        <v>171</v>
      </c>
    </row>
    <row r="294" spans="2:19" x14ac:dyDescent="0.25">
      <c r="B294" s="49" t="s">
        <v>15</v>
      </c>
      <c r="C294" s="49">
        <v>0</v>
      </c>
      <c r="D294" s="49">
        <v>0</v>
      </c>
      <c r="E294" s="49">
        <v>8</v>
      </c>
      <c r="F294" s="49">
        <v>0</v>
      </c>
      <c r="G294" s="49">
        <v>64</v>
      </c>
      <c r="H294" s="49">
        <v>86</v>
      </c>
      <c r="I294" s="49">
        <v>9</v>
      </c>
      <c r="J294" s="49">
        <v>0</v>
      </c>
      <c r="K294" s="49">
        <v>0</v>
      </c>
      <c r="L294" s="49">
        <v>1</v>
      </c>
      <c r="M294" s="49">
        <v>1</v>
      </c>
      <c r="N294" s="49">
        <v>2</v>
      </c>
      <c r="O294" s="49">
        <v>0</v>
      </c>
      <c r="P294" s="49">
        <v>0</v>
      </c>
      <c r="Q294" s="49">
        <v>0</v>
      </c>
      <c r="R294" s="49">
        <v>0</v>
      </c>
      <c r="S294" s="49">
        <v>171</v>
      </c>
    </row>
    <row r="295" spans="2:19" x14ac:dyDescent="0.25">
      <c r="B295" s="49" t="s">
        <v>16</v>
      </c>
      <c r="C295" s="49">
        <v>0</v>
      </c>
      <c r="D295" s="49">
        <v>0</v>
      </c>
      <c r="E295" s="49">
        <v>0</v>
      </c>
      <c r="F295" s="49">
        <v>0</v>
      </c>
      <c r="G295" s="49">
        <v>0</v>
      </c>
      <c r="H295" s="49">
        <v>2</v>
      </c>
      <c r="I295" s="49">
        <v>0</v>
      </c>
      <c r="J295" s="49">
        <v>2</v>
      </c>
      <c r="K295" s="49">
        <v>8</v>
      </c>
      <c r="L295" s="49">
        <v>2</v>
      </c>
      <c r="M295" s="49">
        <v>5</v>
      </c>
      <c r="N295" s="49">
        <v>22</v>
      </c>
      <c r="O295" s="49">
        <v>54</v>
      </c>
      <c r="P295" s="49">
        <v>53</v>
      </c>
      <c r="Q295" s="49">
        <v>23</v>
      </c>
      <c r="R295" s="49">
        <v>0</v>
      </c>
      <c r="S295" s="49">
        <v>171</v>
      </c>
    </row>
    <row r="296" spans="2:19" x14ac:dyDescent="0.25">
      <c r="B296" s="49" t="s">
        <v>17</v>
      </c>
      <c r="C296" s="49">
        <v>0</v>
      </c>
      <c r="D296" s="49">
        <v>0</v>
      </c>
      <c r="E296" s="49">
        <v>8</v>
      </c>
      <c r="F296" s="49">
        <v>0</v>
      </c>
      <c r="G296" s="49">
        <v>0</v>
      </c>
      <c r="H296" s="49">
        <v>2</v>
      </c>
      <c r="I296" s="49">
        <v>5</v>
      </c>
      <c r="J296" s="49">
        <v>10</v>
      </c>
      <c r="K296" s="49">
        <v>66</v>
      </c>
      <c r="L296" s="49">
        <v>46</v>
      </c>
      <c r="M296" s="49">
        <v>23</v>
      </c>
      <c r="N296" s="49">
        <v>11</v>
      </c>
      <c r="O296" s="49">
        <v>0</v>
      </c>
      <c r="P296" s="49">
        <v>0</v>
      </c>
      <c r="Q296" s="49">
        <v>0</v>
      </c>
      <c r="R296" s="49">
        <v>0</v>
      </c>
      <c r="S296" s="49">
        <v>171</v>
      </c>
    </row>
    <row r="297" spans="2:19" x14ac:dyDescent="0.25">
      <c r="B297" s="49" t="s">
        <v>18</v>
      </c>
      <c r="C297" s="49">
        <v>0</v>
      </c>
      <c r="D297" s="49">
        <v>10</v>
      </c>
      <c r="E297" s="49">
        <v>18</v>
      </c>
      <c r="F297" s="49">
        <v>75</v>
      </c>
      <c r="G297" s="49">
        <v>35</v>
      </c>
      <c r="H297" s="49">
        <v>11</v>
      </c>
      <c r="I297" s="49">
        <v>6</v>
      </c>
      <c r="J297" s="49">
        <v>7</v>
      </c>
      <c r="K297" s="49">
        <v>2</v>
      </c>
      <c r="L297" s="49">
        <v>8</v>
      </c>
      <c r="M297" s="49">
        <v>0</v>
      </c>
      <c r="N297" s="49">
        <v>0</v>
      </c>
      <c r="O297" s="49">
        <v>0</v>
      </c>
      <c r="P297" s="49">
        <v>0</v>
      </c>
      <c r="Q297" s="49">
        <v>0</v>
      </c>
      <c r="R297" s="49">
        <v>0</v>
      </c>
      <c r="S297" s="49">
        <v>172</v>
      </c>
    </row>
    <row r="298" spans="2:19" x14ac:dyDescent="0.25">
      <c r="B298" s="49" t="s">
        <v>19</v>
      </c>
      <c r="C298" s="49">
        <v>0</v>
      </c>
      <c r="D298" s="49">
        <v>5</v>
      </c>
      <c r="E298" s="49">
        <v>0</v>
      </c>
      <c r="F298" s="49">
        <v>7</v>
      </c>
      <c r="G298" s="49">
        <v>28</v>
      </c>
      <c r="H298" s="49">
        <v>86</v>
      </c>
      <c r="I298" s="49">
        <v>15</v>
      </c>
      <c r="J298" s="49">
        <v>10</v>
      </c>
      <c r="K298" s="49">
        <v>8</v>
      </c>
      <c r="L298" s="49">
        <v>7</v>
      </c>
      <c r="M298" s="49">
        <v>6</v>
      </c>
      <c r="N298" s="49">
        <v>0</v>
      </c>
      <c r="O298" s="49">
        <v>0</v>
      </c>
      <c r="P298" s="49">
        <v>0</v>
      </c>
      <c r="Q298" s="49">
        <v>0</v>
      </c>
      <c r="R298" s="49">
        <v>0</v>
      </c>
      <c r="S298" s="49">
        <v>172</v>
      </c>
    </row>
    <row r="299" spans="2:19" x14ac:dyDescent="0.25">
      <c r="B299" s="49" t="s">
        <v>20</v>
      </c>
      <c r="C299" s="49">
        <v>0</v>
      </c>
      <c r="D299" s="49">
        <v>1</v>
      </c>
      <c r="E299" s="49">
        <v>1</v>
      </c>
      <c r="F299" s="49">
        <v>4</v>
      </c>
      <c r="G299" s="49">
        <v>6</v>
      </c>
      <c r="H299" s="49">
        <v>27</v>
      </c>
      <c r="I299" s="49">
        <v>77</v>
      </c>
      <c r="J299" s="49">
        <v>25</v>
      </c>
      <c r="K299" s="49">
        <v>12</v>
      </c>
      <c r="L299" s="49">
        <v>18</v>
      </c>
      <c r="M299" s="49">
        <v>0</v>
      </c>
      <c r="N299" s="49">
        <v>0</v>
      </c>
      <c r="O299" s="49">
        <v>0</v>
      </c>
      <c r="P299" s="49">
        <v>0</v>
      </c>
      <c r="Q299" s="49">
        <v>0</v>
      </c>
      <c r="R299" s="49">
        <v>0</v>
      </c>
      <c r="S299" s="49">
        <v>171</v>
      </c>
    </row>
    <row r="300" spans="2:19" x14ac:dyDescent="0.25">
      <c r="B300" s="49" t="s">
        <v>21</v>
      </c>
      <c r="C300" s="49">
        <v>0</v>
      </c>
      <c r="D300" s="49">
        <v>0</v>
      </c>
      <c r="E300" s="49">
        <v>0</v>
      </c>
      <c r="F300" s="49">
        <v>0</v>
      </c>
      <c r="G300" s="49">
        <v>1</v>
      </c>
      <c r="H300" s="49">
        <v>2</v>
      </c>
      <c r="I300" s="49">
        <v>3</v>
      </c>
      <c r="J300" s="49">
        <v>4</v>
      </c>
      <c r="K300" s="49">
        <v>1</v>
      </c>
      <c r="L300" s="49">
        <v>15</v>
      </c>
      <c r="M300" s="49">
        <v>145</v>
      </c>
      <c r="N300" s="49">
        <v>0</v>
      </c>
      <c r="O300" s="49">
        <v>0</v>
      </c>
      <c r="P300" s="49">
        <v>0</v>
      </c>
      <c r="Q300" s="49">
        <v>0</v>
      </c>
      <c r="R300" s="49">
        <v>0</v>
      </c>
      <c r="S300" s="49">
        <v>171</v>
      </c>
    </row>
    <row r="301" spans="2:19" x14ac:dyDescent="0.25">
      <c r="B301" s="49" t="s">
        <v>22</v>
      </c>
      <c r="C301" s="49">
        <v>0</v>
      </c>
      <c r="D301" s="49">
        <v>2</v>
      </c>
      <c r="E301" s="49">
        <v>0</v>
      </c>
      <c r="F301" s="49">
        <v>3</v>
      </c>
      <c r="G301" s="49">
        <v>2</v>
      </c>
      <c r="H301" s="49">
        <v>3</v>
      </c>
      <c r="I301" s="49">
        <v>2</v>
      </c>
      <c r="J301" s="49">
        <v>12</v>
      </c>
      <c r="K301" s="49">
        <v>71</v>
      </c>
      <c r="L301" s="49">
        <v>57</v>
      </c>
      <c r="M301" s="49">
        <v>19</v>
      </c>
      <c r="N301" s="49">
        <v>0</v>
      </c>
      <c r="O301" s="49">
        <v>0</v>
      </c>
      <c r="P301" s="49">
        <v>0</v>
      </c>
      <c r="Q301" s="49">
        <v>0</v>
      </c>
      <c r="R301" s="49">
        <v>0</v>
      </c>
      <c r="S301" s="49">
        <v>171</v>
      </c>
    </row>
    <row r="302" spans="2:19" x14ac:dyDescent="0.25">
      <c r="B302" s="49" t="s">
        <v>84</v>
      </c>
      <c r="C302" s="49">
        <v>0</v>
      </c>
      <c r="D302" s="49">
        <v>0</v>
      </c>
      <c r="E302" s="49">
        <v>0</v>
      </c>
      <c r="F302" s="49">
        <v>0</v>
      </c>
      <c r="G302" s="49">
        <v>0</v>
      </c>
      <c r="H302" s="49">
        <v>0</v>
      </c>
      <c r="I302" s="49">
        <v>0</v>
      </c>
      <c r="J302" s="49">
        <v>2</v>
      </c>
      <c r="K302" s="49">
        <v>3</v>
      </c>
      <c r="L302" s="49">
        <v>5</v>
      </c>
      <c r="M302" s="49">
        <v>61</v>
      </c>
      <c r="N302" s="49">
        <v>78</v>
      </c>
      <c r="O302" s="49">
        <v>15</v>
      </c>
      <c r="P302" s="49">
        <v>5</v>
      </c>
      <c r="Q302" s="49">
        <v>2</v>
      </c>
      <c r="R302" s="49">
        <v>0</v>
      </c>
      <c r="S302" s="49">
        <v>171</v>
      </c>
    </row>
    <row r="303" spans="2:19" x14ac:dyDescent="0.25">
      <c r="B303" s="49" t="s">
        <v>104</v>
      </c>
      <c r="C303" s="49">
        <v>0</v>
      </c>
      <c r="D303" s="49">
        <v>0</v>
      </c>
      <c r="E303" s="49">
        <v>0</v>
      </c>
      <c r="F303" s="49">
        <v>0</v>
      </c>
      <c r="G303" s="49">
        <v>1</v>
      </c>
      <c r="H303" s="49">
        <v>0</v>
      </c>
      <c r="I303" s="49">
        <v>0</v>
      </c>
      <c r="J303" s="49">
        <v>1</v>
      </c>
      <c r="K303" s="49">
        <v>0</v>
      </c>
      <c r="L303" s="49">
        <v>0</v>
      </c>
      <c r="M303" s="49">
        <v>147</v>
      </c>
      <c r="N303" s="49">
        <v>13</v>
      </c>
      <c r="O303" s="49">
        <v>0</v>
      </c>
      <c r="P303" s="49">
        <v>0</v>
      </c>
      <c r="Q303" s="49">
        <v>0</v>
      </c>
      <c r="R303" s="49">
        <v>0</v>
      </c>
      <c r="S303" s="49">
        <v>162</v>
      </c>
    </row>
    <row r="304" spans="2:19" x14ac:dyDescent="0.25">
      <c r="B304" s="49" t="s">
        <v>89</v>
      </c>
      <c r="C304" s="49">
        <v>0</v>
      </c>
      <c r="D304" s="49">
        <v>0</v>
      </c>
      <c r="E304" s="49">
        <v>0</v>
      </c>
      <c r="F304" s="49">
        <v>4</v>
      </c>
      <c r="G304" s="49">
        <v>0</v>
      </c>
      <c r="H304" s="49">
        <v>9</v>
      </c>
      <c r="I304" s="49">
        <v>73</v>
      </c>
      <c r="J304" s="49">
        <v>63</v>
      </c>
      <c r="K304" s="49">
        <v>18</v>
      </c>
      <c r="L304" s="49">
        <v>4</v>
      </c>
      <c r="M304" s="49">
        <v>1</v>
      </c>
      <c r="N304" s="49">
        <v>0</v>
      </c>
      <c r="O304" s="49">
        <v>0</v>
      </c>
      <c r="P304" s="49">
        <v>0</v>
      </c>
      <c r="Q304" s="49">
        <v>0</v>
      </c>
      <c r="R304" s="49">
        <v>0</v>
      </c>
      <c r="S304" s="49">
        <v>172</v>
      </c>
    </row>
    <row r="305" spans="1:19" x14ac:dyDescent="0.25">
      <c r="B305" s="49"/>
      <c r="C305" s="49"/>
      <c r="D305" s="49"/>
      <c r="E305" s="49"/>
      <c r="F305" s="49"/>
      <c r="G305" s="49"/>
      <c r="H305" s="49"/>
      <c r="I305" s="49"/>
      <c r="J305" s="49"/>
      <c r="K305" s="49"/>
      <c r="L305" s="49"/>
      <c r="M305" s="49"/>
      <c r="N305" s="49"/>
      <c r="O305" s="49"/>
      <c r="P305" s="49"/>
      <c r="Q305" s="49"/>
      <c r="R305" s="49"/>
      <c r="S305" s="49"/>
    </row>
    <row r="307" spans="1:19" x14ac:dyDescent="0.25">
      <c r="A307" t="s">
        <v>85</v>
      </c>
    </row>
    <row r="308" spans="1:19" x14ac:dyDescent="0.25">
      <c r="B308" s="49" t="s">
        <v>0</v>
      </c>
      <c r="C308" s="49">
        <v>1.5625E-2</v>
      </c>
      <c r="D308" s="49">
        <v>3.125E-2</v>
      </c>
      <c r="E308" s="49">
        <v>6.25E-2</v>
      </c>
      <c r="F308" s="49">
        <v>0.125</v>
      </c>
      <c r="G308" s="49">
        <v>0.25</v>
      </c>
      <c r="H308" s="49">
        <v>0.5</v>
      </c>
      <c r="I308" s="49">
        <v>1</v>
      </c>
      <c r="J308" s="49">
        <v>2</v>
      </c>
      <c r="K308" s="49">
        <v>4</v>
      </c>
      <c r="L308" s="49">
        <v>8</v>
      </c>
      <c r="M308" s="49">
        <v>16</v>
      </c>
      <c r="N308" s="49">
        <v>32</v>
      </c>
      <c r="O308" s="49">
        <v>64</v>
      </c>
      <c r="P308" s="49">
        <v>128</v>
      </c>
      <c r="Q308" s="49">
        <v>256</v>
      </c>
      <c r="R308" s="49">
        <v>512</v>
      </c>
      <c r="S308" s="49" t="s">
        <v>1</v>
      </c>
    </row>
    <row r="309" spans="1:19" x14ac:dyDescent="0.25">
      <c r="B309" s="49" t="s">
        <v>2</v>
      </c>
      <c r="C309" s="49">
        <v>0</v>
      </c>
      <c r="D309" s="49">
        <v>0</v>
      </c>
      <c r="E309" s="49">
        <v>0</v>
      </c>
      <c r="F309" s="49">
        <v>0</v>
      </c>
      <c r="G309" s="49">
        <v>0</v>
      </c>
      <c r="H309" s="49">
        <v>0</v>
      </c>
      <c r="I309" s="49">
        <v>0</v>
      </c>
      <c r="J309" s="49">
        <v>0</v>
      </c>
      <c r="K309" s="49">
        <v>0</v>
      </c>
      <c r="L309" s="49">
        <v>2</v>
      </c>
      <c r="M309" s="49">
        <v>10</v>
      </c>
      <c r="N309" s="49">
        <v>12</v>
      </c>
      <c r="O309" s="49">
        <v>14</v>
      </c>
      <c r="P309" s="49">
        <v>0</v>
      </c>
      <c r="Q309" s="49">
        <v>0</v>
      </c>
      <c r="R309" s="49">
        <v>0</v>
      </c>
      <c r="S309" s="49">
        <v>38</v>
      </c>
    </row>
    <row r="310" spans="1:19" x14ac:dyDescent="0.25">
      <c r="B310" s="49" t="s">
        <v>3</v>
      </c>
      <c r="C310" s="49">
        <v>0</v>
      </c>
      <c r="D310" s="49">
        <v>0</v>
      </c>
      <c r="E310" s="49">
        <v>0</v>
      </c>
      <c r="F310" s="49">
        <v>0</v>
      </c>
      <c r="G310" s="49">
        <v>0</v>
      </c>
      <c r="H310" s="49">
        <v>0</v>
      </c>
      <c r="I310" s="49">
        <v>0</v>
      </c>
      <c r="J310" s="49">
        <v>0</v>
      </c>
      <c r="K310" s="49">
        <v>1</v>
      </c>
      <c r="L310" s="49">
        <v>5</v>
      </c>
      <c r="M310" s="49">
        <v>15</v>
      </c>
      <c r="N310" s="49">
        <v>12</v>
      </c>
      <c r="O310" s="49">
        <v>5</v>
      </c>
      <c r="P310" s="49">
        <v>0</v>
      </c>
      <c r="Q310" s="49">
        <v>0</v>
      </c>
      <c r="R310" s="49">
        <v>0</v>
      </c>
      <c r="S310" s="49">
        <v>38</v>
      </c>
    </row>
    <row r="311" spans="1:19" x14ac:dyDescent="0.25">
      <c r="B311" s="49" t="s">
        <v>4</v>
      </c>
      <c r="C311" s="49">
        <v>0</v>
      </c>
      <c r="D311" s="49">
        <v>0</v>
      </c>
      <c r="E311" s="49">
        <v>0</v>
      </c>
      <c r="F311" s="49">
        <v>0</v>
      </c>
      <c r="G311" s="49">
        <v>2</v>
      </c>
      <c r="H311" s="49">
        <v>0</v>
      </c>
      <c r="I311" s="49">
        <v>18</v>
      </c>
      <c r="J311" s="49">
        <v>10</v>
      </c>
      <c r="K311" s="49">
        <v>0</v>
      </c>
      <c r="L311" s="49">
        <v>1</v>
      </c>
      <c r="M311" s="49">
        <v>2</v>
      </c>
      <c r="N311" s="49">
        <v>2</v>
      </c>
      <c r="O311" s="49">
        <v>2</v>
      </c>
      <c r="P311" s="49">
        <v>1</v>
      </c>
      <c r="Q311" s="49">
        <v>0</v>
      </c>
      <c r="R311" s="49">
        <v>0</v>
      </c>
      <c r="S311" s="49">
        <v>38</v>
      </c>
    </row>
    <row r="312" spans="1:19" x14ac:dyDescent="0.25">
      <c r="B312" s="49" t="s">
        <v>5</v>
      </c>
      <c r="C312" s="49">
        <v>0</v>
      </c>
      <c r="D312" s="49">
        <v>0</v>
      </c>
      <c r="E312" s="49">
        <v>0</v>
      </c>
      <c r="F312" s="49">
        <v>0</v>
      </c>
      <c r="G312" s="49">
        <v>7</v>
      </c>
      <c r="H312" s="49">
        <v>0</v>
      </c>
      <c r="I312" s="49">
        <v>19</v>
      </c>
      <c r="J312" s="49">
        <v>6</v>
      </c>
      <c r="K312" s="49">
        <v>0</v>
      </c>
      <c r="L312" s="49">
        <v>2</v>
      </c>
      <c r="M312" s="49">
        <v>1</v>
      </c>
      <c r="N312" s="49">
        <v>1</v>
      </c>
      <c r="O312" s="49">
        <v>1</v>
      </c>
      <c r="P312" s="49">
        <v>1</v>
      </c>
      <c r="Q312" s="49">
        <v>0</v>
      </c>
      <c r="R312" s="49">
        <v>0</v>
      </c>
      <c r="S312" s="49">
        <v>38</v>
      </c>
    </row>
    <row r="313" spans="1:19" x14ac:dyDescent="0.25">
      <c r="B313" s="49" t="s">
        <v>6</v>
      </c>
      <c r="C313" s="49">
        <v>0</v>
      </c>
      <c r="D313" s="49">
        <v>0</v>
      </c>
      <c r="E313" s="49">
        <v>0</v>
      </c>
      <c r="F313" s="49">
        <v>30</v>
      </c>
      <c r="G313" s="49">
        <v>0</v>
      </c>
      <c r="H313" s="49">
        <v>1</v>
      </c>
      <c r="I313" s="49">
        <v>2</v>
      </c>
      <c r="J313" s="49">
        <v>0</v>
      </c>
      <c r="K313" s="49">
        <v>0</v>
      </c>
      <c r="L313" s="49">
        <v>1</v>
      </c>
      <c r="M313" s="49">
        <v>1</v>
      </c>
      <c r="N313" s="49">
        <v>3</v>
      </c>
      <c r="O313" s="49">
        <v>0</v>
      </c>
      <c r="P313" s="49">
        <v>0</v>
      </c>
      <c r="Q313" s="49">
        <v>0</v>
      </c>
      <c r="R313" s="49">
        <v>0</v>
      </c>
      <c r="S313" s="49">
        <v>38</v>
      </c>
    </row>
    <row r="314" spans="1:19" x14ac:dyDescent="0.25">
      <c r="B314" s="49" t="s">
        <v>7</v>
      </c>
      <c r="C314" s="49">
        <v>0</v>
      </c>
      <c r="D314" s="49">
        <v>3</v>
      </c>
      <c r="E314" s="49">
        <v>0</v>
      </c>
      <c r="F314" s="49">
        <v>9</v>
      </c>
      <c r="G314" s="49">
        <v>9</v>
      </c>
      <c r="H314" s="49">
        <v>7</v>
      </c>
      <c r="I314" s="49">
        <v>3</v>
      </c>
      <c r="J314" s="49">
        <v>0</v>
      </c>
      <c r="K314" s="49">
        <v>2</v>
      </c>
      <c r="L314" s="49">
        <v>2</v>
      </c>
      <c r="M314" s="49">
        <v>3</v>
      </c>
      <c r="N314" s="49">
        <v>0</v>
      </c>
      <c r="O314" s="49">
        <v>0</v>
      </c>
      <c r="P314" s="49">
        <v>0</v>
      </c>
      <c r="Q314" s="49">
        <v>0</v>
      </c>
      <c r="R314" s="49">
        <v>0</v>
      </c>
      <c r="S314" s="49">
        <v>38</v>
      </c>
    </row>
    <row r="315" spans="1:19" x14ac:dyDescent="0.25">
      <c r="B315" s="49" t="s">
        <v>8</v>
      </c>
      <c r="C315" s="49">
        <v>0</v>
      </c>
      <c r="D315" s="49">
        <v>0</v>
      </c>
      <c r="E315" s="49">
        <v>0</v>
      </c>
      <c r="F315" s="49">
        <v>29</v>
      </c>
      <c r="G315" s="49">
        <v>0</v>
      </c>
      <c r="H315" s="49">
        <v>3</v>
      </c>
      <c r="I315" s="49">
        <v>1</v>
      </c>
      <c r="J315" s="49">
        <v>0</v>
      </c>
      <c r="K315" s="49">
        <v>1</v>
      </c>
      <c r="L315" s="49">
        <v>0</v>
      </c>
      <c r="M315" s="49">
        <v>0</v>
      </c>
      <c r="N315" s="49">
        <v>2</v>
      </c>
      <c r="O315" s="49">
        <v>2</v>
      </c>
      <c r="P315" s="49">
        <v>0</v>
      </c>
      <c r="Q315" s="49">
        <v>0</v>
      </c>
      <c r="R315" s="49">
        <v>0</v>
      </c>
      <c r="S315" s="49">
        <v>38</v>
      </c>
    </row>
    <row r="316" spans="1:19" x14ac:dyDescent="0.25">
      <c r="B316" s="49" t="s">
        <v>9</v>
      </c>
      <c r="C316" s="49">
        <v>0</v>
      </c>
      <c r="D316" s="49">
        <v>0</v>
      </c>
      <c r="E316" s="49">
        <v>0</v>
      </c>
      <c r="F316" s="49">
        <v>0</v>
      </c>
      <c r="G316" s="49">
        <v>0</v>
      </c>
      <c r="H316" s="49">
        <v>0</v>
      </c>
      <c r="I316" s="49">
        <v>0</v>
      </c>
      <c r="J316" s="49">
        <v>0</v>
      </c>
      <c r="K316" s="49">
        <v>0</v>
      </c>
      <c r="L316" s="49">
        <v>0</v>
      </c>
      <c r="M316" s="49">
        <v>0</v>
      </c>
      <c r="N316" s="49">
        <v>8</v>
      </c>
      <c r="O316" s="49">
        <v>30</v>
      </c>
      <c r="P316" s="49">
        <v>0</v>
      </c>
      <c r="Q316" s="49">
        <v>0</v>
      </c>
      <c r="R316" s="49">
        <v>0</v>
      </c>
      <c r="S316" s="49">
        <v>38</v>
      </c>
    </row>
    <row r="317" spans="1:19" x14ac:dyDescent="0.25">
      <c r="B317" s="49" t="s">
        <v>10</v>
      </c>
      <c r="C317" s="49">
        <v>0</v>
      </c>
      <c r="D317" s="49">
        <v>0</v>
      </c>
      <c r="E317" s="49">
        <v>0</v>
      </c>
      <c r="F317" s="49">
        <v>0</v>
      </c>
      <c r="G317" s="49">
        <v>6</v>
      </c>
      <c r="H317" s="49">
        <v>17</v>
      </c>
      <c r="I317" s="49">
        <v>12</v>
      </c>
      <c r="J317" s="49">
        <v>3</v>
      </c>
      <c r="K317" s="49">
        <v>0</v>
      </c>
      <c r="L317" s="49">
        <v>0</v>
      </c>
      <c r="M317" s="49">
        <v>0</v>
      </c>
      <c r="N317" s="49">
        <v>0</v>
      </c>
      <c r="O317" s="49">
        <v>0</v>
      </c>
      <c r="P317" s="49">
        <v>0</v>
      </c>
      <c r="Q317" s="49">
        <v>0</v>
      </c>
      <c r="R317" s="49">
        <v>0</v>
      </c>
      <c r="S317" s="49">
        <v>38</v>
      </c>
    </row>
    <row r="318" spans="1:19" x14ac:dyDescent="0.25">
      <c r="B318" s="49" t="s">
        <v>11</v>
      </c>
      <c r="C318" s="49">
        <v>0</v>
      </c>
      <c r="D318" s="49">
        <v>0</v>
      </c>
      <c r="E318" s="49">
        <v>38</v>
      </c>
      <c r="F318" s="49">
        <v>0</v>
      </c>
      <c r="G318" s="49">
        <v>0</v>
      </c>
      <c r="H318" s="49">
        <v>0</v>
      </c>
      <c r="I318" s="49">
        <v>0</v>
      </c>
      <c r="J318" s="49">
        <v>0</v>
      </c>
      <c r="K318" s="49">
        <v>0</v>
      </c>
      <c r="L318" s="49">
        <v>0</v>
      </c>
      <c r="M318" s="49">
        <v>0</v>
      </c>
      <c r="N318" s="49">
        <v>0</v>
      </c>
      <c r="O318" s="49">
        <v>0</v>
      </c>
      <c r="P318" s="49">
        <v>0</v>
      </c>
      <c r="Q318" s="49">
        <v>0</v>
      </c>
      <c r="R318" s="49">
        <v>0</v>
      </c>
      <c r="S318" s="49">
        <v>38</v>
      </c>
    </row>
    <row r="319" spans="1:19" x14ac:dyDescent="0.25">
      <c r="B319" s="49" t="s">
        <v>12</v>
      </c>
      <c r="C319" s="49">
        <v>0</v>
      </c>
      <c r="D319" s="49">
        <v>0</v>
      </c>
      <c r="E319" s="49">
        <v>0</v>
      </c>
      <c r="F319" s="49">
        <v>0</v>
      </c>
      <c r="G319" s="49">
        <v>0</v>
      </c>
      <c r="H319" s="49">
        <v>3</v>
      </c>
      <c r="I319" s="49">
        <v>2</v>
      </c>
      <c r="J319" s="49">
        <v>0</v>
      </c>
      <c r="K319" s="49">
        <v>0</v>
      </c>
      <c r="L319" s="49">
        <v>0</v>
      </c>
      <c r="M319" s="49">
        <v>33</v>
      </c>
      <c r="N319" s="49">
        <v>0</v>
      </c>
      <c r="O319" s="49">
        <v>0</v>
      </c>
      <c r="P319" s="49">
        <v>0</v>
      </c>
      <c r="Q319" s="49">
        <v>0</v>
      </c>
      <c r="R319" s="49">
        <v>0</v>
      </c>
      <c r="S319" s="49">
        <v>38</v>
      </c>
    </row>
    <row r="320" spans="1:19" x14ac:dyDescent="0.25">
      <c r="B320" s="49" t="s">
        <v>13</v>
      </c>
      <c r="C320" s="49">
        <v>0</v>
      </c>
      <c r="D320" s="49">
        <v>0</v>
      </c>
      <c r="E320" s="49">
        <v>0</v>
      </c>
      <c r="F320" s="49">
        <v>0</v>
      </c>
      <c r="G320" s="49">
        <v>1</v>
      </c>
      <c r="H320" s="49">
        <v>0</v>
      </c>
      <c r="I320" s="49">
        <v>15</v>
      </c>
      <c r="J320" s="49">
        <v>20</v>
      </c>
      <c r="K320" s="49">
        <v>2</v>
      </c>
      <c r="L320" s="49">
        <v>0</v>
      </c>
      <c r="M320" s="49">
        <v>0</v>
      </c>
      <c r="N320" s="49">
        <v>0</v>
      </c>
      <c r="O320" s="49">
        <v>0</v>
      </c>
      <c r="P320" s="49">
        <v>0</v>
      </c>
      <c r="Q320" s="49">
        <v>0</v>
      </c>
      <c r="R320" s="49">
        <v>0</v>
      </c>
      <c r="S320" s="49">
        <v>38</v>
      </c>
    </row>
    <row r="321" spans="1:54" x14ac:dyDescent="0.25">
      <c r="B321" s="49" t="s">
        <v>14</v>
      </c>
      <c r="C321" s="49">
        <v>0</v>
      </c>
      <c r="D321" s="49">
        <v>0</v>
      </c>
      <c r="E321" s="49">
        <v>0</v>
      </c>
      <c r="F321" s="49">
        <v>0</v>
      </c>
      <c r="G321" s="49">
        <v>19</v>
      </c>
      <c r="H321" s="49">
        <v>18</v>
      </c>
      <c r="I321" s="49">
        <v>0</v>
      </c>
      <c r="J321" s="49">
        <v>0</v>
      </c>
      <c r="K321" s="49">
        <v>1</v>
      </c>
      <c r="L321" s="49">
        <v>0</v>
      </c>
      <c r="M321" s="49">
        <v>0</v>
      </c>
      <c r="N321" s="49">
        <v>0</v>
      </c>
      <c r="O321" s="49">
        <v>0</v>
      </c>
      <c r="P321" s="49">
        <v>0</v>
      </c>
      <c r="Q321" s="49">
        <v>0</v>
      </c>
      <c r="R321" s="49">
        <v>0</v>
      </c>
      <c r="S321" s="49">
        <v>38</v>
      </c>
    </row>
    <row r="322" spans="1:54" x14ac:dyDescent="0.25">
      <c r="B322" s="49" t="s">
        <v>15</v>
      </c>
      <c r="C322" s="49">
        <v>0</v>
      </c>
      <c r="D322" s="49">
        <v>0</v>
      </c>
      <c r="E322" s="49">
        <v>0</v>
      </c>
      <c r="F322" s="49">
        <v>0</v>
      </c>
      <c r="G322" s="49">
        <v>1</v>
      </c>
      <c r="H322" s="49">
        <v>17</v>
      </c>
      <c r="I322" s="49">
        <v>13</v>
      </c>
      <c r="J322" s="49">
        <v>7</v>
      </c>
      <c r="K322" s="49">
        <v>0</v>
      </c>
      <c r="L322" s="49">
        <v>0</v>
      </c>
      <c r="M322" s="49">
        <v>0</v>
      </c>
      <c r="N322" s="49">
        <v>0</v>
      </c>
      <c r="O322" s="49">
        <v>0</v>
      </c>
      <c r="P322" s="49">
        <v>0</v>
      </c>
      <c r="Q322" s="49">
        <v>0</v>
      </c>
      <c r="R322" s="49">
        <v>0</v>
      </c>
      <c r="S322" s="49">
        <v>38</v>
      </c>
    </row>
    <row r="323" spans="1:54" x14ac:dyDescent="0.25">
      <c r="B323" s="49" t="s">
        <v>16</v>
      </c>
      <c r="C323" s="49">
        <v>0</v>
      </c>
      <c r="D323" s="49">
        <v>0</v>
      </c>
      <c r="E323" s="49">
        <v>0</v>
      </c>
      <c r="F323" s="49">
        <v>0</v>
      </c>
      <c r="G323" s="49">
        <v>0</v>
      </c>
      <c r="H323" s="49">
        <v>0</v>
      </c>
      <c r="I323" s="49">
        <v>0</v>
      </c>
      <c r="J323" s="49">
        <v>0</v>
      </c>
      <c r="K323" s="49">
        <v>8</v>
      </c>
      <c r="L323" s="49">
        <v>8</v>
      </c>
      <c r="M323" s="49">
        <v>14</v>
      </c>
      <c r="N323" s="49">
        <v>6</v>
      </c>
      <c r="O323" s="49">
        <v>2</v>
      </c>
      <c r="P323" s="49">
        <v>0</v>
      </c>
      <c r="Q323" s="49">
        <v>0</v>
      </c>
      <c r="R323" s="49">
        <v>0</v>
      </c>
      <c r="S323" s="49">
        <v>38</v>
      </c>
    </row>
    <row r="324" spans="1:54" x14ac:dyDescent="0.25">
      <c r="B324" s="49" t="s">
        <v>17</v>
      </c>
      <c r="C324" s="49">
        <v>0</v>
      </c>
      <c r="D324" s="49">
        <v>0</v>
      </c>
      <c r="E324" s="49">
        <v>16</v>
      </c>
      <c r="F324" s="49">
        <v>0</v>
      </c>
      <c r="G324" s="49">
        <v>20</v>
      </c>
      <c r="H324" s="49">
        <v>1</v>
      </c>
      <c r="I324" s="49">
        <v>1</v>
      </c>
      <c r="J324" s="49">
        <v>0</v>
      </c>
      <c r="K324" s="49">
        <v>0</v>
      </c>
      <c r="L324" s="49">
        <v>0</v>
      </c>
      <c r="M324" s="49">
        <v>0</v>
      </c>
      <c r="N324" s="49">
        <v>0</v>
      </c>
      <c r="O324" s="49">
        <v>0</v>
      </c>
      <c r="P324" s="49">
        <v>0</v>
      </c>
      <c r="Q324" s="49">
        <v>0</v>
      </c>
      <c r="R324" s="49">
        <v>0</v>
      </c>
      <c r="S324" s="49">
        <v>38</v>
      </c>
    </row>
    <row r="325" spans="1:54" x14ac:dyDescent="0.25">
      <c r="B325" s="49" t="s">
        <v>18</v>
      </c>
      <c r="C325" s="49">
        <v>0</v>
      </c>
      <c r="D325" s="49">
        <v>6</v>
      </c>
      <c r="E325" s="49">
        <v>22</v>
      </c>
      <c r="F325" s="49">
        <v>9</v>
      </c>
      <c r="G325" s="49">
        <v>0</v>
      </c>
      <c r="H325" s="49">
        <v>1</v>
      </c>
      <c r="I325" s="49">
        <v>0</v>
      </c>
      <c r="J325" s="49">
        <v>0</v>
      </c>
      <c r="K325" s="49">
        <v>0</v>
      </c>
      <c r="L325" s="49">
        <v>0</v>
      </c>
      <c r="M325" s="49">
        <v>0</v>
      </c>
      <c r="N325" s="49">
        <v>0</v>
      </c>
      <c r="O325" s="49">
        <v>0</v>
      </c>
      <c r="P325" s="49">
        <v>0</v>
      </c>
      <c r="Q325" s="49">
        <v>0</v>
      </c>
      <c r="R325" s="49">
        <v>0</v>
      </c>
      <c r="S325" s="49">
        <v>38</v>
      </c>
    </row>
    <row r="326" spans="1:54" x14ac:dyDescent="0.25">
      <c r="B326" s="49" t="s">
        <v>19</v>
      </c>
      <c r="C326" s="49">
        <v>0</v>
      </c>
      <c r="D326" s="49">
        <v>10</v>
      </c>
      <c r="E326" s="49">
        <v>0</v>
      </c>
      <c r="F326" s="49">
        <v>24</v>
      </c>
      <c r="G326" s="49">
        <v>3</v>
      </c>
      <c r="H326" s="49">
        <v>1</v>
      </c>
      <c r="I326" s="49">
        <v>0</v>
      </c>
      <c r="J326" s="49">
        <v>0</v>
      </c>
      <c r="K326" s="49">
        <v>0</v>
      </c>
      <c r="L326" s="49">
        <v>0</v>
      </c>
      <c r="M326" s="49">
        <v>0</v>
      </c>
      <c r="N326" s="49">
        <v>0</v>
      </c>
      <c r="O326" s="49">
        <v>0</v>
      </c>
      <c r="P326" s="49">
        <v>0</v>
      </c>
      <c r="Q326" s="49">
        <v>0</v>
      </c>
      <c r="R326" s="49">
        <v>0</v>
      </c>
      <c r="S326" s="49">
        <v>38</v>
      </c>
    </row>
    <row r="327" spans="1:54" x14ac:dyDescent="0.25">
      <c r="B327" s="49" t="s">
        <v>20</v>
      </c>
      <c r="C327" s="49">
        <v>0</v>
      </c>
      <c r="D327" s="49">
        <v>0</v>
      </c>
      <c r="E327" s="49">
        <v>0</v>
      </c>
      <c r="F327" s="49">
        <v>2</v>
      </c>
      <c r="G327" s="49">
        <v>26</v>
      </c>
      <c r="H327" s="49">
        <v>8</v>
      </c>
      <c r="I327" s="49">
        <v>1</v>
      </c>
      <c r="J327" s="49">
        <v>1</v>
      </c>
      <c r="K327" s="49">
        <v>0</v>
      </c>
      <c r="L327" s="49">
        <v>0</v>
      </c>
      <c r="M327" s="49">
        <v>0</v>
      </c>
      <c r="N327" s="49">
        <v>0</v>
      </c>
      <c r="O327" s="49">
        <v>0</v>
      </c>
      <c r="P327" s="49">
        <v>0</v>
      </c>
      <c r="Q327" s="49">
        <v>0</v>
      </c>
      <c r="R327" s="49">
        <v>0</v>
      </c>
      <c r="S327" s="49">
        <v>38</v>
      </c>
    </row>
    <row r="328" spans="1:54" x14ac:dyDescent="0.25">
      <c r="B328" s="49" t="s">
        <v>21</v>
      </c>
      <c r="C328" s="49">
        <v>0</v>
      </c>
      <c r="D328" s="49">
        <v>0</v>
      </c>
      <c r="E328" s="49">
        <v>0</v>
      </c>
      <c r="F328" s="49">
        <v>0</v>
      </c>
      <c r="G328" s="49">
        <v>0</v>
      </c>
      <c r="H328" s="49">
        <v>0</v>
      </c>
      <c r="I328" s="49">
        <v>2</v>
      </c>
      <c r="J328" s="49">
        <v>14</v>
      </c>
      <c r="K328" s="49">
        <v>13</v>
      </c>
      <c r="L328" s="49">
        <v>9</v>
      </c>
      <c r="M328" s="49">
        <v>0</v>
      </c>
      <c r="N328" s="49">
        <v>0</v>
      </c>
      <c r="O328" s="49">
        <v>0</v>
      </c>
      <c r="P328" s="49">
        <v>0</v>
      </c>
      <c r="Q328" s="49">
        <v>0</v>
      </c>
      <c r="R328" s="49">
        <v>0</v>
      </c>
      <c r="S328" s="49">
        <v>38</v>
      </c>
    </row>
    <row r="329" spans="1:54" x14ac:dyDescent="0.25">
      <c r="B329" s="49" t="s">
        <v>22</v>
      </c>
      <c r="C329" s="49">
        <v>0</v>
      </c>
      <c r="D329" s="49">
        <v>0</v>
      </c>
      <c r="E329" s="49">
        <v>0</v>
      </c>
      <c r="F329" s="49">
        <v>0</v>
      </c>
      <c r="G329" s="49">
        <v>14</v>
      </c>
      <c r="H329" s="49">
        <v>23</v>
      </c>
      <c r="I329" s="49">
        <v>1</v>
      </c>
      <c r="J329" s="49">
        <v>0</v>
      </c>
      <c r="K329" s="49">
        <v>0</v>
      </c>
      <c r="L329" s="49">
        <v>0</v>
      </c>
      <c r="M329" s="49">
        <v>0</v>
      </c>
      <c r="N329" s="49">
        <v>0</v>
      </c>
      <c r="O329" s="49">
        <v>0</v>
      </c>
      <c r="P329" s="49">
        <v>0</v>
      </c>
      <c r="Q329" s="49">
        <v>0</v>
      </c>
      <c r="R329" s="49">
        <v>0</v>
      </c>
      <c r="S329" s="49">
        <v>38</v>
      </c>
    </row>
    <row r="330" spans="1:54" x14ac:dyDescent="0.25">
      <c r="B330" s="49" t="s">
        <v>84</v>
      </c>
      <c r="C330" s="49">
        <v>0</v>
      </c>
      <c r="D330" s="49">
        <v>0</v>
      </c>
      <c r="E330" s="49">
        <v>0</v>
      </c>
      <c r="F330" s="49">
        <v>0</v>
      </c>
      <c r="G330" s="49">
        <v>0</v>
      </c>
      <c r="H330" s="49">
        <v>0</v>
      </c>
      <c r="I330" s="49">
        <v>0</v>
      </c>
      <c r="J330" s="49">
        <v>0</v>
      </c>
      <c r="K330" s="49">
        <v>2</v>
      </c>
      <c r="L330" s="49">
        <v>16</v>
      </c>
      <c r="M330" s="49">
        <v>20</v>
      </c>
      <c r="N330" s="49">
        <v>0</v>
      </c>
      <c r="O330" s="49">
        <v>0</v>
      </c>
      <c r="P330" s="49">
        <v>0</v>
      </c>
      <c r="Q330" s="49">
        <v>0</v>
      </c>
      <c r="R330" s="49">
        <v>0</v>
      </c>
      <c r="S330" s="49">
        <v>38</v>
      </c>
    </row>
    <row r="331" spans="1:54" x14ac:dyDescent="0.25">
      <c r="B331" s="49" t="s">
        <v>104</v>
      </c>
      <c r="C331" s="49">
        <v>0</v>
      </c>
      <c r="D331" s="49">
        <v>0</v>
      </c>
      <c r="E331" s="49">
        <v>0</v>
      </c>
      <c r="F331" s="49">
        <v>0</v>
      </c>
      <c r="G331" s="49">
        <v>0</v>
      </c>
      <c r="H331" s="49">
        <v>0</v>
      </c>
      <c r="I331" s="49">
        <v>0</v>
      </c>
      <c r="J331" s="49">
        <v>0</v>
      </c>
      <c r="K331" s="49">
        <v>0</v>
      </c>
      <c r="L331" s="49">
        <v>0</v>
      </c>
      <c r="M331" s="49">
        <v>26</v>
      </c>
      <c r="N331" s="49">
        <v>6</v>
      </c>
      <c r="O331" s="49">
        <v>0</v>
      </c>
      <c r="P331" s="49">
        <v>0</v>
      </c>
      <c r="Q331" s="49">
        <v>0</v>
      </c>
      <c r="R331" s="49">
        <v>0</v>
      </c>
      <c r="S331" s="49">
        <v>32</v>
      </c>
    </row>
    <row r="332" spans="1:54" x14ac:dyDescent="0.25">
      <c r="B332" s="49" t="s">
        <v>89</v>
      </c>
      <c r="C332" s="49">
        <v>0</v>
      </c>
      <c r="D332" s="49">
        <v>0</v>
      </c>
      <c r="E332" s="49">
        <v>0</v>
      </c>
      <c r="F332" s="49">
        <v>32</v>
      </c>
      <c r="G332" s="49">
        <v>0</v>
      </c>
      <c r="H332" s="49">
        <v>5</v>
      </c>
      <c r="I332" s="49">
        <v>0</v>
      </c>
      <c r="J332" s="49">
        <v>0</v>
      </c>
      <c r="K332" s="49">
        <v>1</v>
      </c>
      <c r="L332" s="49">
        <v>0</v>
      </c>
      <c r="M332" s="49">
        <v>0</v>
      </c>
      <c r="N332" s="49">
        <v>0</v>
      </c>
      <c r="O332" s="49">
        <v>0</v>
      </c>
      <c r="P332" s="49">
        <v>0</v>
      </c>
      <c r="Q332" s="49">
        <v>0</v>
      </c>
      <c r="R332" s="49">
        <v>0</v>
      </c>
      <c r="S332" s="49">
        <v>38</v>
      </c>
    </row>
    <row r="333" spans="1:54" x14ac:dyDescent="0.25">
      <c r="A333" s="49"/>
      <c r="B333" s="49"/>
      <c r="C333" s="49"/>
      <c r="D333" s="49"/>
      <c r="E333" s="49"/>
      <c r="F333" s="49"/>
      <c r="G333" s="49"/>
      <c r="H333" s="49"/>
      <c r="I333" s="49"/>
      <c r="J333" s="49"/>
      <c r="K333" s="49"/>
      <c r="L333" s="49"/>
      <c r="M333" s="49"/>
      <c r="N333" s="49"/>
      <c r="O333" s="49"/>
      <c r="P333" s="49"/>
      <c r="Q333" s="49"/>
      <c r="R333" s="49"/>
      <c r="S333" s="49"/>
    </row>
    <row r="334" spans="1:54" x14ac:dyDescent="0.25">
      <c r="A334" t="s">
        <v>42</v>
      </c>
    </row>
    <row r="335" spans="1:54" s="49" customFormat="1" x14ac:dyDescent="0.25">
      <c r="A335"/>
      <c r="B335" s="49" t="s">
        <v>0</v>
      </c>
      <c r="C335" s="49">
        <v>1.5625E-2</v>
      </c>
      <c r="D335" s="49">
        <v>3.125E-2</v>
      </c>
      <c r="E335" s="49">
        <v>6.25E-2</v>
      </c>
      <c r="F335" s="49">
        <v>0.125</v>
      </c>
      <c r="G335" s="49">
        <v>0.25</v>
      </c>
      <c r="H335" s="49">
        <v>0.5</v>
      </c>
      <c r="I335" s="49">
        <v>1</v>
      </c>
      <c r="J335" s="49">
        <v>2</v>
      </c>
      <c r="K335" s="49">
        <v>4</v>
      </c>
      <c r="L335" s="49">
        <v>8</v>
      </c>
      <c r="M335" s="49">
        <v>16</v>
      </c>
      <c r="N335" s="49">
        <v>32</v>
      </c>
      <c r="O335" s="49">
        <v>64</v>
      </c>
      <c r="P335" s="49">
        <v>128</v>
      </c>
      <c r="Q335" s="49">
        <v>256</v>
      </c>
      <c r="R335" s="49">
        <v>512</v>
      </c>
      <c r="S335" s="49" t="s">
        <v>1</v>
      </c>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row>
    <row r="336" spans="1:54" x14ac:dyDescent="0.25">
      <c r="B336" s="49" t="s">
        <v>29</v>
      </c>
      <c r="C336" s="49">
        <v>0</v>
      </c>
      <c r="D336" s="49">
        <v>97</v>
      </c>
      <c r="E336" s="49">
        <v>37</v>
      </c>
      <c r="F336" s="49">
        <v>11</v>
      </c>
      <c r="G336" s="49">
        <v>15</v>
      </c>
      <c r="H336" s="49">
        <v>8</v>
      </c>
      <c r="I336" s="49">
        <v>5</v>
      </c>
      <c r="J336" s="49">
        <v>11</v>
      </c>
      <c r="K336" s="49">
        <v>15</v>
      </c>
      <c r="L336" s="49">
        <v>95</v>
      </c>
      <c r="M336" s="49">
        <v>0</v>
      </c>
      <c r="N336" s="49">
        <v>0</v>
      </c>
      <c r="O336" s="49">
        <v>0</v>
      </c>
      <c r="P336" s="49">
        <v>0</v>
      </c>
      <c r="Q336" s="49">
        <v>0</v>
      </c>
      <c r="R336" s="49">
        <v>0</v>
      </c>
      <c r="S336" s="49">
        <v>294</v>
      </c>
    </row>
    <row r="337" spans="2:19" x14ac:dyDescent="0.25">
      <c r="B337" s="49" t="s">
        <v>30</v>
      </c>
      <c r="C337" s="49">
        <v>0</v>
      </c>
      <c r="D337" s="49">
        <v>0</v>
      </c>
      <c r="E337" s="49">
        <v>30</v>
      </c>
      <c r="F337" s="49">
        <v>0</v>
      </c>
      <c r="G337" s="49">
        <v>164</v>
      </c>
      <c r="H337" s="49">
        <v>86</v>
      </c>
      <c r="I337" s="49">
        <v>4</v>
      </c>
      <c r="J337" s="49">
        <v>0</v>
      </c>
      <c r="K337" s="49">
        <v>1</v>
      </c>
      <c r="L337" s="49">
        <v>1</v>
      </c>
      <c r="M337" s="49">
        <v>8</v>
      </c>
      <c r="N337" s="49">
        <v>0</v>
      </c>
      <c r="O337" s="49">
        <v>0</v>
      </c>
      <c r="P337" s="49">
        <v>0</v>
      </c>
      <c r="Q337" s="49">
        <v>0</v>
      </c>
      <c r="R337" s="49">
        <v>0</v>
      </c>
      <c r="S337" s="49">
        <v>294</v>
      </c>
    </row>
    <row r="338" spans="2:19" x14ac:dyDescent="0.25">
      <c r="B338" s="49" t="s">
        <v>3</v>
      </c>
      <c r="C338" s="49">
        <v>0</v>
      </c>
      <c r="D338" s="49">
        <v>0</v>
      </c>
      <c r="E338" s="49">
        <v>0</v>
      </c>
      <c r="F338" s="49">
        <v>202</v>
      </c>
      <c r="G338" s="49">
        <v>0</v>
      </c>
      <c r="H338" s="49">
        <v>47</v>
      </c>
      <c r="I338" s="49">
        <v>23</v>
      </c>
      <c r="J338" s="49">
        <v>8</v>
      </c>
      <c r="K338" s="49">
        <v>3</v>
      </c>
      <c r="L338" s="49">
        <v>5</v>
      </c>
      <c r="M338" s="49">
        <v>2</v>
      </c>
      <c r="N338" s="49">
        <v>3</v>
      </c>
      <c r="O338" s="49">
        <v>1</v>
      </c>
      <c r="P338" s="49">
        <v>0</v>
      </c>
      <c r="Q338" s="49">
        <v>0</v>
      </c>
      <c r="R338" s="49">
        <v>0</v>
      </c>
      <c r="S338" s="49">
        <v>294</v>
      </c>
    </row>
    <row r="339" spans="2:19" x14ac:dyDescent="0.25">
      <c r="B339" s="49" t="s">
        <v>5</v>
      </c>
      <c r="C339" s="49">
        <v>0</v>
      </c>
      <c r="D339" s="49">
        <v>0</v>
      </c>
      <c r="E339" s="49">
        <v>0</v>
      </c>
      <c r="F339" s="49">
        <v>0</v>
      </c>
      <c r="G339" s="49">
        <v>189</v>
      </c>
      <c r="H339" s="49">
        <v>0</v>
      </c>
      <c r="I339" s="49">
        <v>75</v>
      </c>
      <c r="J339" s="49">
        <v>17</v>
      </c>
      <c r="K339" s="49">
        <v>3</v>
      </c>
      <c r="L339" s="49">
        <v>0</v>
      </c>
      <c r="M339" s="49">
        <v>3</v>
      </c>
      <c r="N339" s="49">
        <v>2</v>
      </c>
      <c r="O339" s="49">
        <v>0</v>
      </c>
      <c r="P339" s="49">
        <v>5</v>
      </c>
      <c r="Q339" s="49">
        <v>0</v>
      </c>
      <c r="R339" s="49">
        <v>0</v>
      </c>
      <c r="S339" s="49">
        <v>294</v>
      </c>
    </row>
    <row r="340" spans="2:19" x14ac:dyDescent="0.25">
      <c r="B340" s="49" t="s">
        <v>7</v>
      </c>
      <c r="C340" s="49">
        <v>0</v>
      </c>
      <c r="D340" s="49">
        <v>1</v>
      </c>
      <c r="E340" s="49">
        <v>0</v>
      </c>
      <c r="F340" s="49">
        <v>1</v>
      </c>
      <c r="G340" s="49">
        <v>0</v>
      </c>
      <c r="H340" s="49">
        <v>6</v>
      </c>
      <c r="I340" s="49">
        <v>51</v>
      </c>
      <c r="J340" s="49">
        <v>210</v>
      </c>
      <c r="K340" s="49">
        <v>11</v>
      </c>
      <c r="L340" s="49">
        <v>3</v>
      </c>
      <c r="M340" s="49">
        <v>10</v>
      </c>
      <c r="N340" s="49">
        <v>0</v>
      </c>
      <c r="O340" s="49">
        <v>0</v>
      </c>
      <c r="P340" s="49">
        <v>0</v>
      </c>
      <c r="Q340" s="49">
        <v>0</v>
      </c>
      <c r="R340" s="49">
        <v>0</v>
      </c>
      <c r="S340" s="49">
        <v>293</v>
      </c>
    </row>
    <row r="341" spans="2:19" x14ac:dyDescent="0.25">
      <c r="B341" s="49" t="s">
        <v>9</v>
      </c>
      <c r="C341" s="49">
        <v>0</v>
      </c>
      <c r="D341" s="49">
        <v>0</v>
      </c>
      <c r="E341" s="49">
        <v>0</v>
      </c>
      <c r="F341" s="49">
        <v>2</v>
      </c>
      <c r="G341" s="49">
        <v>0</v>
      </c>
      <c r="H341" s="49">
        <v>15</v>
      </c>
      <c r="I341" s="49">
        <v>193</v>
      </c>
      <c r="J341" s="49">
        <v>68</v>
      </c>
      <c r="K341" s="49">
        <v>4</v>
      </c>
      <c r="L341" s="49">
        <v>1</v>
      </c>
      <c r="M341" s="49">
        <v>2</v>
      </c>
      <c r="N341" s="49">
        <v>0</v>
      </c>
      <c r="O341" s="49">
        <v>9</v>
      </c>
      <c r="P341" s="49">
        <v>0</v>
      </c>
      <c r="Q341" s="49">
        <v>0</v>
      </c>
      <c r="R341" s="49">
        <v>0</v>
      </c>
      <c r="S341" s="49">
        <v>294</v>
      </c>
    </row>
    <row r="342" spans="2:19" x14ac:dyDescent="0.25">
      <c r="B342" s="49" t="s">
        <v>10</v>
      </c>
      <c r="C342" s="49">
        <v>0</v>
      </c>
      <c r="D342" s="49">
        <v>0</v>
      </c>
      <c r="E342" s="49">
        <v>281</v>
      </c>
      <c r="F342" s="49">
        <v>0</v>
      </c>
      <c r="G342" s="49">
        <v>4</v>
      </c>
      <c r="H342" s="49">
        <v>1</v>
      </c>
      <c r="I342" s="49">
        <v>1</v>
      </c>
      <c r="J342" s="49">
        <v>0</v>
      </c>
      <c r="K342" s="49">
        <v>0</v>
      </c>
      <c r="L342" s="49">
        <v>1</v>
      </c>
      <c r="M342" s="49">
        <v>1</v>
      </c>
      <c r="N342" s="49">
        <v>5</v>
      </c>
      <c r="O342" s="49">
        <v>0</v>
      </c>
      <c r="P342" s="49">
        <v>0</v>
      </c>
      <c r="Q342" s="49">
        <v>0</v>
      </c>
      <c r="R342" s="49">
        <v>0</v>
      </c>
      <c r="S342" s="49">
        <v>294</v>
      </c>
    </row>
    <row r="343" spans="2:19" x14ac:dyDescent="0.25">
      <c r="B343" s="49" t="s">
        <v>11</v>
      </c>
      <c r="C343" s="49">
        <v>0</v>
      </c>
      <c r="D343" s="49">
        <v>0</v>
      </c>
      <c r="E343" s="49">
        <v>281</v>
      </c>
      <c r="F343" s="49">
        <v>0</v>
      </c>
      <c r="G343" s="49">
        <v>1</v>
      </c>
      <c r="H343" s="49">
        <v>1</v>
      </c>
      <c r="I343" s="49">
        <v>3</v>
      </c>
      <c r="J343" s="49">
        <v>0</v>
      </c>
      <c r="K343" s="49">
        <v>2</v>
      </c>
      <c r="L343" s="49">
        <v>1</v>
      </c>
      <c r="M343" s="49">
        <v>2</v>
      </c>
      <c r="N343" s="49">
        <v>3</v>
      </c>
      <c r="O343" s="49">
        <v>0</v>
      </c>
      <c r="P343" s="49">
        <v>0</v>
      </c>
      <c r="Q343" s="49">
        <v>0</v>
      </c>
      <c r="R343" s="49">
        <v>0</v>
      </c>
      <c r="S343" s="49">
        <v>294</v>
      </c>
    </row>
    <row r="344" spans="2:19" x14ac:dyDescent="0.25">
      <c r="B344" s="49" t="s">
        <v>13</v>
      </c>
      <c r="C344" s="49">
        <v>0</v>
      </c>
      <c r="D344" s="49">
        <v>0</v>
      </c>
      <c r="E344" s="49">
        <v>0</v>
      </c>
      <c r="F344" s="49">
        <v>0</v>
      </c>
      <c r="G344" s="49">
        <v>13</v>
      </c>
      <c r="H344" s="49">
        <v>0</v>
      </c>
      <c r="I344" s="49">
        <v>27</v>
      </c>
      <c r="J344" s="49">
        <v>198</v>
      </c>
      <c r="K344" s="49">
        <v>48</v>
      </c>
      <c r="L344" s="49">
        <v>7</v>
      </c>
      <c r="M344" s="49">
        <v>1</v>
      </c>
      <c r="N344" s="49">
        <v>0</v>
      </c>
      <c r="O344" s="49">
        <v>0</v>
      </c>
      <c r="P344" s="49">
        <v>0</v>
      </c>
      <c r="Q344" s="49">
        <v>0</v>
      </c>
      <c r="R344" s="49">
        <v>0</v>
      </c>
      <c r="S344" s="49">
        <v>294</v>
      </c>
    </row>
    <row r="345" spans="2:19" x14ac:dyDescent="0.25">
      <c r="B345" s="49" t="s">
        <v>14</v>
      </c>
      <c r="C345" s="49">
        <v>0</v>
      </c>
      <c r="D345" s="49">
        <v>0</v>
      </c>
      <c r="E345" s="49">
        <v>17</v>
      </c>
      <c r="F345" s="49">
        <v>0</v>
      </c>
      <c r="G345" s="49">
        <v>227</v>
      </c>
      <c r="H345" s="49">
        <v>35</v>
      </c>
      <c r="I345" s="49">
        <v>5</v>
      </c>
      <c r="J345" s="49">
        <v>1</v>
      </c>
      <c r="K345" s="49">
        <v>1</v>
      </c>
      <c r="L345" s="49">
        <v>1</v>
      </c>
      <c r="M345" s="49">
        <v>7</v>
      </c>
      <c r="N345" s="49">
        <v>0</v>
      </c>
      <c r="O345" s="49">
        <v>0</v>
      </c>
      <c r="P345" s="49">
        <v>0</v>
      </c>
      <c r="Q345" s="49">
        <v>0</v>
      </c>
      <c r="R345" s="49">
        <v>0</v>
      </c>
      <c r="S345" s="49">
        <v>294</v>
      </c>
    </row>
    <row r="346" spans="2:19" x14ac:dyDescent="0.25">
      <c r="B346" s="49" t="s">
        <v>16</v>
      </c>
      <c r="C346" s="49">
        <v>0</v>
      </c>
      <c r="D346" s="49">
        <v>0</v>
      </c>
      <c r="E346" s="49">
        <v>0</v>
      </c>
      <c r="F346" s="49">
        <v>0</v>
      </c>
      <c r="G346" s="49">
        <v>0</v>
      </c>
      <c r="H346" s="49">
        <v>191</v>
      </c>
      <c r="I346" s="49">
        <v>0</v>
      </c>
      <c r="J346" s="49">
        <v>57</v>
      </c>
      <c r="K346" s="49">
        <v>23</v>
      </c>
      <c r="L346" s="49">
        <v>7</v>
      </c>
      <c r="M346" s="49">
        <v>7</v>
      </c>
      <c r="N346" s="49">
        <v>5</v>
      </c>
      <c r="O346" s="49">
        <v>4</v>
      </c>
      <c r="P346" s="49">
        <v>0</v>
      </c>
      <c r="Q346" s="49">
        <v>0</v>
      </c>
      <c r="R346" s="49">
        <v>0</v>
      </c>
      <c r="S346" s="49">
        <v>294</v>
      </c>
    </row>
    <row r="347" spans="2:19" x14ac:dyDescent="0.25">
      <c r="B347" s="49" t="s">
        <v>17</v>
      </c>
      <c r="C347" s="49">
        <v>0</v>
      </c>
      <c r="D347" s="49">
        <v>0</v>
      </c>
      <c r="E347" s="49">
        <v>280</v>
      </c>
      <c r="F347" s="49">
        <v>0</v>
      </c>
      <c r="G347" s="49">
        <v>5</v>
      </c>
      <c r="H347" s="49">
        <v>2</v>
      </c>
      <c r="I347" s="49">
        <v>0</v>
      </c>
      <c r="J347" s="49">
        <v>1</v>
      </c>
      <c r="K347" s="49">
        <v>1</v>
      </c>
      <c r="L347" s="49">
        <v>2</v>
      </c>
      <c r="M347" s="49">
        <v>1</v>
      </c>
      <c r="N347" s="49">
        <v>2</v>
      </c>
      <c r="O347" s="49">
        <v>0</v>
      </c>
      <c r="P347" s="49">
        <v>0</v>
      </c>
      <c r="Q347" s="49">
        <v>0</v>
      </c>
      <c r="R347" s="49">
        <v>0</v>
      </c>
      <c r="S347" s="49">
        <v>294</v>
      </c>
    </row>
    <row r="348" spans="2:19" x14ac:dyDescent="0.25">
      <c r="B348" s="49" t="s">
        <v>18</v>
      </c>
      <c r="C348" s="49">
        <v>0</v>
      </c>
      <c r="D348" s="49">
        <v>1</v>
      </c>
      <c r="E348" s="49">
        <v>1</v>
      </c>
      <c r="F348" s="49">
        <v>6</v>
      </c>
      <c r="G348" s="49">
        <v>95</v>
      </c>
      <c r="H348" s="49">
        <v>140</v>
      </c>
      <c r="I348" s="49">
        <v>11</v>
      </c>
      <c r="J348" s="49">
        <v>5</v>
      </c>
      <c r="K348" s="49">
        <v>3</v>
      </c>
      <c r="L348" s="49">
        <v>32</v>
      </c>
      <c r="M348" s="49">
        <v>0</v>
      </c>
      <c r="N348" s="49">
        <v>0</v>
      </c>
      <c r="O348" s="49">
        <v>0</v>
      </c>
      <c r="P348" s="49">
        <v>0</v>
      </c>
      <c r="Q348" s="49">
        <v>0</v>
      </c>
      <c r="R348" s="49">
        <v>0</v>
      </c>
      <c r="S348" s="49">
        <v>294</v>
      </c>
    </row>
    <row r="349" spans="2:19" x14ac:dyDescent="0.25">
      <c r="B349" s="49" t="s">
        <v>19</v>
      </c>
      <c r="C349" s="49">
        <v>0</v>
      </c>
      <c r="D349" s="49">
        <v>3</v>
      </c>
      <c r="E349" s="49">
        <v>0</v>
      </c>
      <c r="F349" s="49">
        <v>30</v>
      </c>
      <c r="G349" s="49">
        <v>207</v>
      </c>
      <c r="H349" s="49">
        <v>18</v>
      </c>
      <c r="I349" s="49">
        <v>2</v>
      </c>
      <c r="J349" s="49">
        <v>1</v>
      </c>
      <c r="K349" s="49">
        <v>2</v>
      </c>
      <c r="L349" s="49">
        <v>5</v>
      </c>
      <c r="M349" s="49">
        <v>26</v>
      </c>
      <c r="N349" s="49">
        <v>0</v>
      </c>
      <c r="O349" s="49">
        <v>0</v>
      </c>
      <c r="P349" s="49">
        <v>0</v>
      </c>
      <c r="Q349" s="49">
        <v>0</v>
      </c>
      <c r="R349" s="49">
        <v>0</v>
      </c>
      <c r="S349" s="49">
        <v>294</v>
      </c>
    </row>
    <row r="350" spans="2:19" x14ac:dyDescent="0.25">
      <c r="B350" s="49" t="s">
        <v>20</v>
      </c>
      <c r="C350" s="49">
        <v>0</v>
      </c>
      <c r="D350" s="49">
        <v>2</v>
      </c>
      <c r="E350" s="49">
        <v>99</v>
      </c>
      <c r="F350" s="49">
        <v>143</v>
      </c>
      <c r="G350" s="49">
        <v>14</v>
      </c>
      <c r="H350" s="49">
        <v>1</v>
      </c>
      <c r="I350" s="49">
        <v>1</v>
      </c>
      <c r="J350" s="49">
        <v>7</v>
      </c>
      <c r="K350" s="49">
        <v>17</v>
      </c>
      <c r="L350" s="49">
        <v>9</v>
      </c>
      <c r="M350" s="49">
        <v>0</v>
      </c>
      <c r="N350" s="49">
        <v>0</v>
      </c>
      <c r="O350" s="49">
        <v>0</v>
      </c>
      <c r="P350" s="49">
        <v>0</v>
      </c>
      <c r="Q350" s="49">
        <v>0</v>
      </c>
      <c r="R350" s="49">
        <v>0</v>
      </c>
      <c r="S350" s="49">
        <v>293</v>
      </c>
    </row>
    <row r="351" spans="2:19" x14ac:dyDescent="0.25">
      <c r="B351" s="49" t="s">
        <v>21</v>
      </c>
      <c r="C351" s="49">
        <v>0</v>
      </c>
      <c r="D351" s="49">
        <v>0</v>
      </c>
      <c r="E351" s="49">
        <v>149</v>
      </c>
      <c r="F351" s="49">
        <v>0</v>
      </c>
      <c r="G351" s="49">
        <v>117</v>
      </c>
      <c r="H351" s="49">
        <v>15</v>
      </c>
      <c r="I351" s="49">
        <v>4</v>
      </c>
      <c r="J351" s="49">
        <v>4</v>
      </c>
      <c r="K351" s="49">
        <v>1</v>
      </c>
      <c r="L351" s="49">
        <v>3</v>
      </c>
      <c r="M351" s="49">
        <v>1</v>
      </c>
      <c r="N351" s="49">
        <v>0</v>
      </c>
      <c r="O351" s="49">
        <v>0</v>
      </c>
      <c r="P351" s="49">
        <v>0</v>
      </c>
      <c r="Q351" s="49">
        <v>0</v>
      </c>
      <c r="R351" s="49">
        <v>0</v>
      </c>
      <c r="S351" s="49">
        <v>294</v>
      </c>
    </row>
    <row r="352" spans="2:19" x14ac:dyDescent="0.25">
      <c r="B352" s="49" t="s">
        <v>31</v>
      </c>
      <c r="C352" s="49">
        <v>0</v>
      </c>
      <c r="D352" s="49">
        <v>257</v>
      </c>
      <c r="E352" s="49">
        <v>31</v>
      </c>
      <c r="F352" s="49">
        <v>2</v>
      </c>
      <c r="G352" s="49">
        <v>2</v>
      </c>
      <c r="H352" s="49">
        <v>0</v>
      </c>
      <c r="I352" s="49">
        <v>0</v>
      </c>
      <c r="J352" s="49">
        <v>0</v>
      </c>
      <c r="K352" s="49">
        <v>0</v>
      </c>
      <c r="L352" s="49">
        <v>2</v>
      </c>
      <c r="M352" s="49">
        <v>0</v>
      </c>
      <c r="N352" s="49">
        <v>0</v>
      </c>
      <c r="O352" s="49">
        <v>0</v>
      </c>
      <c r="P352" s="49">
        <v>0</v>
      </c>
      <c r="Q352" s="49">
        <v>0</v>
      </c>
      <c r="R352" s="49">
        <v>0</v>
      </c>
      <c r="S352" s="49">
        <v>294</v>
      </c>
    </row>
    <row r="353" spans="1:19" x14ac:dyDescent="0.25">
      <c r="B353" s="49" t="s">
        <v>32</v>
      </c>
      <c r="C353" s="49">
        <v>0</v>
      </c>
      <c r="D353" s="49">
        <v>1</v>
      </c>
      <c r="E353" s="49">
        <v>1</v>
      </c>
      <c r="F353" s="49">
        <v>1</v>
      </c>
      <c r="G353" s="49">
        <v>11</v>
      </c>
      <c r="H353" s="49">
        <v>220</v>
      </c>
      <c r="I353" s="49">
        <v>59</v>
      </c>
      <c r="J353" s="49">
        <v>0</v>
      </c>
      <c r="K353" s="49">
        <v>1</v>
      </c>
      <c r="L353" s="49">
        <v>0</v>
      </c>
      <c r="M353" s="49">
        <v>0</v>
      </c>
      <c r="N353" s="49">
        <v>0</v>
      </c>
      <c r="O353" s="49">
        <v>0</v>
      </c>
      <c r="P353" s="49">
        <v>0</v>
      </c>
      <c r="Q353" s="49">
        <v>0</v>
      </c>
      <c r="R353" s="49">
        <v>0</v>
      </c>
      <c r="S353" s="49">
        <v>294</v>
      </c>
    </row>
    <row r="354" spans="1:19" x14ac:dyDescent="0.25">
      <c r="B354" s="49" t="s">
        <v>33</v>
      </c>
      <c r="C354" s="49">
        <v>0</v>
      </c>
      <c r="D354" s="49">
        <v>0</v>
      </c>
      <c r="E354" s="49">
        <v>3</v>
      </c>
      <c r="F354" s="49">
        <v>0</v>
      </c>
      <c r="G354" s="49">
        <v>21</v>
      </c>
      <c r="H354" s="49">
        <v>204</v>
      </c>
      <c r="I354" s="49">
        <v>27</v>
      </c>
      <c r="J354" s="49">
        <v>3</v>
      </c>
      <c r="K354" s="49">
        <v>0</v>
      </c>
      <c r="L354" s="49">
        <v>0</v>
      </c>
      <c r="M354" s="49">
        <v>0</v>
      </c>
      <c r="N354" s="49">
        <v>36</v>
      </c>
      <c r="O354" s="49">
        <v>0</v>
      </c>
      <c r="P354" s="49">
        <v>0</v>
      </c>
      <c r="Q354" s="49">
        <v>0</v>
      </c>
      <c r="R354" s="49">
        <v>0</v>
      </c>
      <c r="S354" s="49">
        <v>294</v>
      </c>
    </row>
    <row r="355" spans="1:19" x14ac:dyDescent="0.25">
      <c r="B355" s="49" t="s">
        <v>24</v>
      </c>
      <c r="C355" s="49">
        <v>0</v>
      </c>
      <c r="D355" s="49">
        <v>1</v>
      </c>
      <c r="E355" s="49">
        <v>26</v>
      </c>
      <c r="F355" s="49">
        <v>217</v>
      </c>
      <c r="G355" s="49">
        <v>37</v>
      </c>
      <c r="H355" s="49">
        <v>2</v>
      </c>
      <c r="I355" s="49">
        <v>1</v>
      </c>
      <c r="J355" s="49">
        <v>0</v>
      </c>
      <c r="K355" s="49">
        <v>0</v>
      </c>
      <c r="L355" s="49">
        <v>10</v>
      </c>
      <c r="M355" s="49">
        <v>0</v>
      </c>
      <c r="N355" s="49">
        <v>0</v>
      </c>
      <c r="O355" s="49">
        <v>0</v>
      </c>
      <c r="P355" s="49">
        <v>0</v>
      </c>
      <c r="Q355" s="49">
        <v>0</v>
      </c>
      <c r="R355" s="49">
        <v>0</v>
      </c>
      <c r="S355" s="49">
        <v>294</v>
      </c>
    </row>
    <row r="356" spans="1:19" x14ac:dyDescent="0.25">
      <c r="B356" s="49" t="s">
        <v>34</v>
      </c>
      <c r="C356" s="49">
        <v>0</v>
      </c>
      <c r="D356" s="49">
        <v>0</v>
      </c>
      <c r="E356" s="49">
        <v>1</v>
      </c>
      <c r="F356" s="49">
        <v>0</v>
      </c>
      <c r="G356" s="49">
        <v>2</v>
      </c>
      <c r="H356" s="49">
        <v>9</v>
      </c>
      <c r="I356" s="49">
        <v>161</v>
      </c>
      <c r="J356" s="49">
        <v>113</v>
      </c>
      <c r="K356" s="49">
        <v>8</v>
      </c>
      <c r="L356" s="49">
        <v>0</v>
      </c>
      <c r="M356" s="49">
        <v>0</v>
      </c>
      <c r="N356" s="49">
        <v>0</v>
      </c>
      <c r="O356" s="49">
        <v>0</v>
      </c>
      <c r="P356" s="49">
        <v>0</v>
      </c>
      <c r="Q356" s="49">
        <v>0</v>
      </c>
      <c r="R356" s="49">
        <v>0</v>
      </c>
      <c r="S356" s="49">
        <v>294</v>
      </c>
    </row>
    <row r="357" spans="1:19" x14ac:dyDescent="0.25">
      <c r="B357" s="49" t="s">
        <v>35</v>
      </c>
      <c r="C357" s="49">
        <v>0</v>
      </c>
      <c r="D357" s="49">
        <v>0</v>
      </c>
      <c r="E357" s="49">
        <v>4</v>
      </c>
      <c r="F357" s="49">
        <v>0</v>
      </c>
      <c r="G357" s="49">
        <v>2</v>
      </c>
      <c r="H357" s="49">
        <v>106</v>
      </c>
      <c r="I357" s="49">
        <v>180</v>
      </c>
      <c r="J357" s="49">
        <v>2</v>
      </c>
      <c r="K357" s="49">
        <v>0</v>
      </c>
      <c r="L357" s="49">
        <v>0</v>
      </c>
      <c r="M357" s="49">
        <v>0</v>
      </c>
      <c r="N357" s="49">
        <v>0</v>
      </c>
      <c r="O357" s="49">
        <v>0</v>
      </c>
      <c r="P357" s="49">
        <v>0</v>
      </c>
      <c r="Q357" s="49">
        <v>0</v>
      </c>
      <c r="R357" s="49">
        <v>0</v>
      </c>
      <c r="S357" s="49">
        <v>294</v>
      </c>
    </row>
    <row r="358" spans="1:19" x14ac:dyDescent="0.25">
      <c r="B358" s="49" t="s">
        <v>36</v>
      </c>
      <c r="C358" s="49">
        <v>0</v>
      </c>
      <c r="D358" s="49">
        <v>0</v>
      </c>
      <c r="E358" s="49">
        <v>0</v>
      </c>
      <c r="F358" s="49">
        <v>141</v>
      </c>
      <c r="G358" s="49">
        <v>0</v>
      </c>
      <c r="H358" s="49">
        <v>138</v>
      </c>
      <c r="I358" s="49">
        <v>12</v>
      </c>
      <c r="J358" s="49">
        <v>3</v>
      </c>
      <c r="K358" s="49">
        <v>0</v>
      </c>
      <c r="L358" s="49">
        <v>0</v>
      </c>
      <c r="M358" s="49">
        <v>0</v>
      </c>
      <c r="N358" s="49">
        <v>0</v>
      </c>
      <c r="O358" s="49">
        <v>0</v>
      </c>
      <c r="P358" s="49">
        <v>0</v>
      </c>
      <c r="Q358" s="49">
        <v>0</v>
      </c>
      <c r="R358" s="49">
        <v>0</v>
      </c>
      <c r="S358" s="49">
        <v>294</v>
      </c>
    </row>
    <row r="359" spans="1:19" x14ac:dyDescent="0.25">
      <c r="B359" s="49" t="s">
        <v>22</v>
      </c>
      <c r="C359" s="49">
        <v>0</v>
      </c>
      <c r="D359" s="49">
        <v>139</v>
      </c>
      <c r="E359" s="49">
        <v>0</v>
      </c>
      <c r="F359" s="49">
        <v>135</v>
      </c>
      <c r="G359" s="49">
        <v>18</v>
      </c>
      <c r="H359" s="49">
        <v>2</v>
      </c>
      <c r="I359" s="49">
        <v>0</v>
      </c>
      <c r="J359" s="49">
        <v>0</v>
      </c>
      <c r="K359" s="49">
        <v>0</v>
      </c>
      <c r="L359" s="49">
        <v>0</v>
      </c>
      <c r="M359" s="49">
        <v>0</v>
      </c>
      <c r="N359" s="49">
        <v>0</v>
      </c>
      <c r="O359" s="49">
        <v>0</v>
      </c>
      <c r="P359" s="49">
        <v>0</v>
      </c>
      <c r="Q359" s="49">
        <v>0</v>
      </c>
      <c r="R359" s="49">
        <v>0</v>
      </c>
      <c r="S359" s="49">
        <v>294</v>
      </c>
    </row>
    <row r="361" spans="1:19" x14ac:dyDescent="0.25">
      <c r="A361" t="s">
        <v>98</v>
      </c>
    </row>
    <row r="362" spans="1:19" x14ac:dyDescent="0.25">
      <c r="B362" s="49" t="s">
        <v>0</v>
      </c>
      <c r="C362" s="49">
        <v>1.5625E-2</v>
      </c>
      <c r="D362" s="49">
        <v>3.125E-2</v>
      </c>
      <c r="E362" s="49">
        <v>6.25E-2</v>
      </c>
      <c r="F362" s="49">
        <v>0.125</v>
      </c>
      <c r="G362" s="49">
        <v>0.25</v>
      </c>
      <c r="H362" s="49">
        <v>0.5</v>
      </c>
      <c r="I362" s="49">
        <v>1</v>
      </c>
      <c r="J362" s="49">
        <v>2</v>
      </c>
      <c r="K362" s="49">
        <v>4</v>
      </c>
      <c r="L362" s="49">
        <v>8</v>
      </c>
      <c r="M362" s="49">
        <v>16</v>
      </c>
      <c r="N362" s="49">
        <v>32</v>
      </c>
      <c r="O362" s="49">
        <v>64</v>
      </c>
      <c r="P362" s="49">
        <v>128</v>
      </c>
      <c r="Q362" s="49">
        <v>256</v>
      </c>
      <c r="R362" s="49">
        <v>512</v>
      </c>
      <c r="S362" s="49" t="s">
        <v>1</v>
      </c>
    </row>
    <row r="363" spans="1:19" x14ac:dyDescent="0.25">
      <c r="B363" s="49" t="s">
        <v>29</v>
      </c>
      <c r="C363" s="49">
        <v>0</v>
      </c>
      <c r="D363" s="49">
        <v>6</v>
      </c>
      <c r="E363" s="49">
        <v>1</v>
      </c>
      <c r="F363" s="49">
        <v>2</v>
      </c>
      <c r="G363" s="49">
        <v>0</v>
      </c>
      <c r="H363" s="49">
        <v>0</v>
      </c>
      <c r="I363" s="49">
        <v>1</v>
      </c>
      <c r="J363" s="49">
        <v>0</v>
      </c>
      <c r="K363" s="49">
        <v>0</v>
      </c>
      <c r="L363" s="49">
        <v>8</v>
      </c>
      <c r="M363" s="49">
        <v>0</v>
      </c>
      <c r="N363" s="49">
        <v>0</v>
      </c>
      <c r="O363" s="49">
        <v>0</v>
      </c>
      <c r="P363" s="49">
        <v>0</v>
      </c>
      <c r="Q363" s="49">
        <v>0</v>
      </c>
      <c r="R363" s="49">
        <v>0</v>
      </c>
      <c r="S363" s="49">
        <v>18</v>
      </c>
    </row>
    <row r="364" spans="1:19" x14ac:dyDescent="0.25">
      <c r="B364" s="49" t="s">
        <v>30</v>
      </c>
      <c r="C364" s="49">
        <v>0</v>
      </c>
      <c r="D364" s="49">
        <v>0</v>
      </c>
      <c r="E364" s="49">
        <v>11</v>
      </c>
      <c r="F364" s="49">
        <v>0</v>
      </c>
      <c r="G364" s="49">
        <v>3</v>
      </c>
      <c r="H364" s="49">
        <v>1</v>
      </c>
      <c r="I364" s="49">
        <v>0</v>
      </c>
      <c r="J364" s="49">
        <v>1</v>
      </c>
      <c r="K364" s="49">
        <v>0</v>
      </c>
      <c r="L364" s="49">
        <v>1</v>
      </c>
      <c r="M364" s="49">
        <v>1</v>
      </c>
      <c r="N364" s="49">
        <v>0</v>
      </c>
      <c r="O364" s="49">
        <v>0</v>
      </c>
      <c r="P364" s="49">
        <v>0</v>
      </c>
      <c r="Q364" s="49">
        <v>0</v>
      </c>
      <c r="R364" s="49">
        <v>0</v>
      </c>
      <c r="S364" s="49">
        <v>18</v>
      </c>
    </row>
    <row r="365" spans="1:19" x14ac:dyDescent="0.25">
      <c r="B365" s="49" t="s">
        <v>3</v>
      </c>
      <c r="C365" s="49">
        <v>0</v>
      </c>
      <c r="D365" s="49">
        <v>0</v>
      </c>
      <c r="E365" s="49">
        <v>0</v>
      </c>
      <c r="F365" s="49">
        <v>16</v>
      </c>
      <c r="G365" s="49">
        <v>0</v>
      </c>
      <c r="H365" s="49">
        <v>0</v>
      </c>
      <c r="I365" s="49">
        <v>1</v>
      </c>
      <c r="J365" s="49">
        <v>0</v>
      </c>
      <c r="K365" s="49">
        <v>0</v>
      </c>
      <c r="L365" s="49">
        <v>0</v>
      </c>
      <c r="M365" s="49">
        <v>1</v>
      </c>
      <c r="N365" s="49">
        <v>0</v>
      </c>
      <c r="O365" s="49">
        <v>0</v>
      </c>
      <c r="P365" s="49">
        <v>0</v>
      </c>
      <c r="Q365" s="49">
        <v>0</v>
      </c>
      <c r="R365" s="49">
        <v>0</v>
      </c>
      <c r="S365" s="49">
        <v>18</v>
      </c>
    </row>
    <row r="366" spans="1:19" x14ac:dyDescent="0.25">
      <c r="B366" s="49" t="s">
        <v>5</v>
      </c>
      <c r="C366" s="49">
        <v>0</v>
      </c>
      <c r="D366" s="49">
        <v>0</v>
      </c>
      <c r="E366" s="49">
        <v>0</v>
      </c>
      <c r="F366" s="49">
        <v>0</v>
      </c>
      <c r="G366" s="49">
        <v>14</v>
      </c>
      <c r="H366" s="49">
        <v>0</v>
      </c>
      <c r="I366" s="49">
        <v>2</v>
      </c>
      <c r="J366" s="49">
        <v>1</v>
      </c>
      <c r="K366" s="49">
        <v>0</v>
      </c>
      <c r="L366" s="49">
        <v>0</v>
      </c>
      <c r="M366" s="49">
        <v>0</v>
      </c>
      <c r="N366" s="49">
        <v>0</v>
      </c>
      <c r="O366" s="49">
        <v>1</v>
      </c>
      <c r="P366" s="49">
        <v>0</v>
      </c>
      <c r="Q366" s="49">
        <v>0</v>
      </c>
      <c r="R366" s="49">
        <v>0</v>
      </c>
      <c r="S366" s="49">
        <v>18</v>
      </c>
    </row>
    <row r="367" spans="1:19" x14ac:dyDescent="0.25">
      <c r="B367" s="49" t="s">
        <v>7</v>
      </c>
      <c r="C367" s="49">
        <v>0</v>
      </c>
      <c r="D367" s="49">
        <v>0</v>
      </c>
      <c r="E367" s="49">
        <v>0</v>
      </c>
      <c r="F367" s="49">
        <v>0</v>
      </c>
      <c r="G367" s="49">
        <v>1</v>
      </c>
      <c r="H367" s="49">
        <v>7</v>
      </c>
      <c r="I367" s="49">
        <v>5</v>
      </c>
      <c r="J367" s="49">
        <v>1</v>
      </c>
      <c r="K367" s="49">
        <v>0</v>
      </c>
      <c r="L367" s="49">
        <v>3</v>
      </c>
      <c r="M367" s="49">
        <v>1</v>
      </c>
      <c r="N367" s="49">
        <v>0</v>
      </c>
      <c r="O367" s="49">
        <v>0</v>
      </c>
      <c r="P367" s="49">
        <v>0</v>
      </c>
      <c r="Q367" s="49">
        <v>0</v>
      </c>
      <c r="R367" s="49">
        <v>0</v>
      </c>
      <c r="S367" s="49">
        <v>18</v>
      </c>
    </row>
    <row r="368" spans="1:19" x14ac:dyDescent="0.25">
      <c r="B368" s="49" t="s">
        <v>9</v>
      </c>
      <c r="C368" s="49">
        <v>0</v>
      </c>
      <c r="D368" s="49">
        <v>0</v>
      </c>
      <c r="E368" s="49">
        <v>0</v>
      </c>
      <c r="F368" s="49">
        <v>8</v>
      </c>
      <c r="G368" s="49">
        <v>0</v>
      </c>
      <c r="H368" s="49">
        <v>5</v>
      </c>
      <c r="I368" s="49">
        <v>1</v>
      </c>
      <c r="J368" s="49">
        <v>1</v>
      </c>
      <c r="K368" s="49">
        <v>1</v>
      </c>
      <c r="L368" s="49">
        <v>1</v>
      </c>
      <c r="M368" s="49">
        <v>0</v>
      </c>
      <c r="N368" s="49">
        <v>0</v>
      </c>
      <c r="O368" s="49">
        <v>1</v>
      </c>
      <c r="P368" s="49">
        <v>0</v>
      </c>
      <c r="Q368" s="49">
        <v>0</v>
      </c>
      <c r="R368" s="49">
        <v>0</v>
      </c>
      <c r="S368" s="49">
        <v>18</v>
      </c>
    </row>
    <row r="369" spans="2:19" x14ac:dyDescent="0.25">
      <c r="B369" s="49" t="s">
        <v>10</v>
      </c>
      <c r="C369" s="49">
        <v>0</v>
      </c>
      <c r="D369" s="49">
        <v>0</v>
      </c>
      <c r="E369" s="49">
        <v>16</v>
      </c>
      <c r="F369" s="49">
        <v>0</v>
      </c>
      <c r="G369" s="49">
        <v>0</v>
      </c>
      <c r="H369" s="49">
        <v>0</v>
      </c>
      <c r="I369" s="49">
        <v>0</v>
      </c>
      <c r="J369" s="49">
        <v>1</v>
      </c>
      <c r="K369" s="49">
        <v>0</v>
      </c>
      <c r="L369" s="49">
        <v>0</v>
      </c>
      <c r="M369" s="49">
        <v>1</v>
      </c>
      <c r="N369" s="49">
        <v>0</v>
      </c>
      <c r="O369" s="49">
        <v>0</v>
      </c>
      <c r="P369" s="49">
        <v>0</v>
      </c>
      <c r="Q369" s="49">
        <v>0</v>
      </c>
      <c r="R369" s="49">
        <v>0</v>
      </c>
      <c r="S369" s="49">
        <v>18</v>
      </c>
    </row>
    <row r="370" spans="2:19" x14ac:dyDescent="0.25">
      <c r="B370" s="49" t="s">
        <v>11</v>
      </c>
      <c r="C370" s="49">
        <v>0</v>
      </c>
      <c r="D370" s="49">
        <v>0</v>
      </c>
      <c r="E370" s="49">
        <v>15</v>
      </c>
      <c r="F370" s="49">
        <v>0</v>
      </c>
      <c r="G370" s="49">
        <v>1</v>
      </c>
      <c r="H370" s="49">
        <v>0</v>
      </c>
      <c r="I370" s="49">
        <v>1</v>
      </c>
      <c r="J370" s="49">
        <v>0</v>
      </c>
      <c r="K370" s="49">
        <v>0</v>
      </c>
      <c r="L370" s="49">
        <v>0</v>
      </c>
      <c r="M370" s="49">
        <v>1</v>
      </c>
      <c r="N370" s="49">
        <v>0</v>
      </c>
      <c r="O370" s="49">
        <v>0</v>
      </c>
      <c r="P370" s="49">
        <v>0</v>
      </c>
      <c r="Q370" s="49">
        <v>0</v>
      </c>
      <c r="R370" s="49">
        <v>0</v>
      </c>
      <c r="S370" s="49">
        <v>18</v>
      </c>
    </row>
    <row r="371" spans="2:19" x14ac:dyDescent="0.25">
      <c r="B371" s="49" t="s">
        <v>13</v>
      </c>
      <c r="C371" s="49">
        <v>0</v>
      </c>
      <c r="D371" s="49">
        <v>0</v>
      </c>
      <c r="E371" s="49">
        <v>0</v>
      </c>
      <c r="F371" s="49">
        <v>0</v>
      </c>
      <c r="G371" s="49">
        <v>10</v>
      </c>
      <c r="H371" s="49">
        <v>0</v>
      </c>
      <c r="I371" s="49">
        <v>6</v>
      </c>
      <c r="J371" s="49">
        <v>1</v>
      </c>
      <c r="K371" s="49">
        <v>0</v>
      </c>
      <c r="L371" s="49">
        <v>0</v>
      </c>
      <c r="M371" s="49">
        <v>0</v>
      </c>
      <c r="N371" s="49">
        <v>0</v>
      </c>
      <c r="O371" s="49">
        <v>0</v>
      </c>
      <c r="P371" s="49">
        <v>0</v>
      </c>
      <c r="Q371" s="49">
        <v>0</v>
      </c>
      <c r="R371" s="49">
        <v>0</v>
      </c>
      <c r="S371" s="49">
        <v>17</v>
      </c>
    </row>
    <row r="372" spans="2:19" x14ac:dyDescent="0.25">
      <c r="B372" s="49" t="s">
        <v>14</v>
      </c>
      <c r="C372" s="49">
        <v>0</v>
      </c>
      <c r="D372" s="49">
        <v>0</v>
      </c>
      <c r="E372" s="49">
        <v>16</v>
      </c>
      <c r="F372" s="49">
        <v>0</v>
      </c>
      <c r="G372" s="49">
        <v>1</v>
      </c>
      <c r="H372" s="49">
        <v>0</v>
      </c>
      <c r="I372" s="49">
        <v>0</v>
      </c>
      <c r="J372" s="49">
        <v>0</v>
      </c>
      <c r="K372" s="49">
        <v>0</v>
      </c>
      <c r="L372" s="49">
        <v>1</v>
      </c>
      <c r="M372" s="49">
        <v>0</v>
      </c>
      <c r="N372" s="49">
        <v>0</v>
      </c>
      <c r="O372" s="49">
        <v>0</v>
      </c>
      <c r="P372" s="49">
        <v>0</v>
      </c>
      <c r="Q372" s="49">
        <v>0</v>
      </c>
      <c r="R372" s="49">
        <v>0</v>
      </c>
      <c r="S372" s="49">
        <v>18</v>
      </c>
    </row>
    <row r="373" spans="2:19" x14ac:dyDescent="0.25">
      <c r="B373" s="49" t="s">
        <v>16</v>
      </c>
      <c r="C373" s="49">
        <v>0</v>
      </c>
      <c r="D373" s="49">
        <v>0</v>
      </c>
      <c r="E373" s="49">
        <v>0</v>
      </c>
      <c r="F373" s="49">
        <v>0</v>
      </c>
      <c r="G373" s="49">
        <v>0</v>
      </c>
      <c r="H373" s="49">
        <v>0</v>
      </c>
      <c r="I373" s="49">
        <v>0</v>
      </c>
      <c r="J373" s="49">
        <v>0</v>
      </c>
      <c r="K373" s="49">
        <v>0</v>
      </c>
      <c r="L373" s="49">
        <v>0</v>
      </c>
      <c r="M373" s="49">
        <v>0</v>
      </c>
      <c r="N373" s="49">
        <v>0</v>
      </c>
      <c r="O373" s="49">
        <v>2</v>
      </c>
      <c r="P373" s="49">
        <v>3</v>
      </c>
      <c r="Q373" s="49">
        <v>13</v>
      </c>
      <c r="R373" s="49">
        <v>0</v>
      </c>
      <c r="S373" s="49">
        <v>18</v>
      </c>
    </row>
    <row r="374" spans="2:19" x14ac:dyDescent="0.25">
      <c r="B374" s="49" t="s">
        <v>17</v>
      </c>
      <c r="C374" s="49">
        <v>0</v>
      </c>
      <c r="D374" s="49">
        <v>0</v>
      </c>
      <c r="E374" s="49">
        <v>15</v>
      </c>
      <c r="F374" s="49">
        <v>0</v>
      </c>
      <c r="G374" s="49">
        <v>3</v>
      </c>
      <c r="H374" s="49">
        <v>0</v>
      </c>
      <c r="I374" s="49">
        <v>0</v>
      </c>
      <c r="J374" s="49">
        <v>0</v>
      </c>
      <c r="K374" s="49">
        <v>0</v>
      </c>
      <c r="L374" s="49">
        <v>0</v>
      </c>
      <c r="M374" s="49">
        <v>0</v>
      </c>
      <c r="N374" s="49">
        <v>0</v>
      </c>
      <c r="O374" s="49">
        <v>0</v>
      </c>
      <c r="P374" s="49">
        <v>0</v>
      </c>
      <c r="Q374" s="49">
        <v>0</v>
      </c>
      <c r="R374" s="49">
        <v>0</v>
      </c>
      <c r="S374" s="49">
        <v>18</v>
      </c>
    </row>
    <row r="375" spans="2:19" x14ac:dyDescent="0.25">
      <c r="B375" s="49" t="s">
        <v>18</v>
      </c>
      <c r="C375" s="49">
        <v>0</v>
      </c>
      <c r="D375" s="49">
        <v>0</v>
      </c>
      <c r="E375" s="49">
        <v>1</v>
      </c>
      <c r="F375" s="49">
        <v>0</v>
      </c>
      <c r="G375" s="49">
        <v>12</v>
      </c>
      <c r="H375" s="49">
        <v>3</v>
      </c>
      <c r="I375" s="49">
        <v>0</v>
      </c>
      <c r="J375" s="49">
        <v>0</v>
      </c>
      <c r="K375" s="49">
        <v>0</v>
      </c>
      <c r="L375" s="49">
        <v>2</v>
      </c>
      <c r="M375" s="49">
        <v>0</v>
      </c>
      <c r="N375" s="49">
        <v>0</v>
      </c>
      <c r="O375" s="49">
        <v>0</v>
      </c>
      <c r="P375" s="49">
        <v>0</v>
      </c>
      <c r="Q375" s="49">
        <v>0</v>
      </c>
      <c r="R375" s="49">
        <v>0</v>
      </c>
      <c r="S375" s="49">
        <v>18</v>
      </c>
    </row>
    <row r="376" spans="2:19" x14ac:dyDescent="0.25">
      <c r="B376" s="49" t="s">
        <v>19</v>
      </c>
      <c r="C376" s="49">
        <v>0</v>
      </c>
      <c r="D376" s="49">
        <v>0</v>
      </c>
      <c r="E376" s="49">
        <v>0</v>
      </c>
      <c r="F376" s="49">
        <v>0</v>
      </c>
      <c r="G376" s="49">
        <v>12</v>
      </c>
      <c r="H376" s="49">
        <v>4</v>
      </c>
      <c r="I376" s="49">
        <v>0</v>
      </c>
      <c r="J376" s="49">
        <v>0</v>
      </c>
      <c r="K376" s="49">
        <v>1</v>
      </c>
      <c r="L376" s="49">
        <v>1</v>
      </c>
      <c r="M376" s="49">
        <v>0</v>
      </c>
      <c r="N376" s="49">
        <v>0</v>
      </c>
      <c r="O376" s="49">
        <v>0</v>
      </c>
      <c r="P376" s="49">
        <v>0</v>
      </c>
      <c r="Q376" s="49">
        <v>0</v>
      </c>
      <c r="R376" s="49">
        <v>0</v>
      </c>
      <c r="S376" s="49">
        <v>18</v>
      </c>
    </row>
    <row r="377" spans="2:19" x14ac:dyDescent="0.25">
      <c r="B377" s="49" t="s">
        <v>20</v>
      </c>
      <c r="C377" s="49">
        <v>0</v>
      </c>
      <c r="D377" s="49">
        <v>0</v>
      </c>
      <c r="E377" s="49">
        <v>0</v>
      </c>
      <c r="F377" s="49">
        <v>11</v>
      </c>
      <c r="G377" s="49">
        <v>4</v>
      </c>
      <c r="H377" s="49">
        <v>1</v>
      </c>
      <c r="I377" s="49">
        <v>0</v>
      </c>
      <c r="J377" s="49">
        <v>2</v>
      </c>
      <c r="K377" s="49">
        <v>0</v>
      </c>
      <c r="L377" s="49">
        <v>0</v>
      </c>
      <c r="M377" s="49">
        <v>0</v>
      </c>
      <c r="N377" s="49">
        <v>0</v>
      </c>
      <c r="O377" s="49">
        <v>0</v>
      </c>
      <c r="P377" s="49">
        <v>0</v>
      </c>
      <c r="Q377" s="49">
        <v>0</v>
      </c>
      <c r="R377" s="49">
        <v>0</v>
      </c>
      <c r="S377" s="49">
        <v>18</v>
      </c>
    </row>
    <row r="378" spans="2:19" x14ac:dyDescent="0.25">
      <c r="B378" s="49" t="s">
        <v>21</v>
      </c>
      <c r="C378" s="49">
        <v>0</v>
      </c>
      <c r="D378" s="49">
        <v>0</v>
      </c>
      <c r="E378" s="49">
        <v>8</v>
      </c>
      <c r="F378" s="49">
        <v>0</v>
      </c>
      <c r="G378" s="49">
        <v>7</v>
      </c>
      <c r="H378" s="49">
        <v>2</v>
      </c>
      <c r="I378" s="49">
        <v>0</v>
      </c>
      <c r="J378" s="49">
        <v>1</v>
      </c>
      <c r="K378" s="49">
        <v>0</v>
      </c>
      <c r="L378" s="49">
        <v>0</v>
      </c>
      <c r="M378" s="49">
        <v>0</v>
      </c>
      <c r="N378" s="49">
        <v>0</v>
      </c>
      <c r="O378" s="49">
        <v>0</v>
      </c>
      <c r="P378" s="49">
        <v>0</v>
      </c>
      <c r="Q378" s="49">
        <v>0</v>
      </c>
      <c r="R378" s="49">
        <v>0</v>
      </c>
      <c r="S378" s="49">
        <v>18</v>
      </c>
    </row>
    <row r="379" spans="2:19" x14ac:dyDescent="0.25">
      <c r="B379" s="49" t="s">
        <v>31</v>
      </c>
      <c r="C379" s="49">
        <v>0</v>
      </c>
      <c r="D379" s="49">
        <v>14</v>
      </c>
      <c r="E379" s="49">
        <v>4</v>
      </c>
      <c r="F379" s="49">
        <v>0</v>
      </c>
      <c r="G379" s="49">
        <v>0</v>
      </c>
      <c r="H379" s="49">
        <v>0</v>
      </c>
      <c r="I379" s="49">
        <v>0</v>
      </c>
      <c r="J379" s="49">
        <v>0</v>
      </c>
      <c r="K379" s="49">
        <v>0</v>
      </c>
      <c r="L379" s="49">
        <v>0</v>
      </c>
      <c r="M379" s="49">
        <v>0</v>
      </c>
      <c r="N379" s="49">
        <v>0</v>
      </c>
      <c r="O379" s="49">
        <v>0</v>
      </c>
      <c r="P379" s="49">
        <v>0</v>
      </c>
      <c r="Q379" s="49">
        <v>0</v>
      </c>
      <c r="R379" s="49">
        <v>0</v>
      </c>
      <c r="S379" s="49">
        <v>18</v>
      </c>
    </row>
    <row r="380" spans="2:19" x14ac:dyDescent="0.25">
      <c r="B380" s="49" t="s">
        <v>32</v>
      </c>
      <c r="C380" s="49">
        <v>0</v>
      </c>
      <c r="D380" s="49">
        <v>0</v>
      </c>
      <c r="E380" s="49">
        <v>0</v>
      </c>
      <c r="F380" s="49">
        <v>2</v>
      </c>
      <c r="G380" s="49">
        <v>0</v>
      </c>
      <c r="H380" s="49">
        <v>3</v>
      </c>
      <c r="I380" s="49">
        <v>12</v>
      </c>
      <c r="J380" s="49">
        <v>1</v>
      </c>
      <c r="K380" s="49">
        <v>0</v>
      </c>
      <c r="L380" s="49">
        <v>0</v>
      </c>
      <c r="M380" s="49">
        <v>0</v>
      </c>
      <c r="N380" s="49">
        <v>0</v>
      </c>
      <c r="O380" s="49">
        <v>0</v>
      </c>
      <c r="P380" s="49">
        <v>0</v>
      </c>
      <c r="Q380" s="49">
        <v>0</v>
      </c>
      <c r="R380" s="49">
        <v>0</v>
      </c>
      <c r="S380" s="49">
        <v>18</v>
      </c>
    </row>
    <row r="381" spans="2:19" x14ac:dyDescent="0.25">
      <c r="B381" s="49" t="s">
        <v>33</v>
      </c>
      <c r="C381" s="49">
        <v>0</v>
      </c>
      <c r="D381" s="49">
        <v>0</v>
      </c>
      <c r="E381" s="49">
        <v>0</v>
      </c>
      <c r="F381" s="49">
        <v>0</v>
      </c>
      <c r="G381" s="49">
        <v>2</v>
      </c>
      <c r="H381" s="49">
        <v>8</v>
      </c>
      <c r="I381" s="49">
        <v>3</v>
      </c>
      <c r="J381" s="49">
        <v>1</v>
      </c>
      <c r="K381" s="49">
        <v>0</v>
      </c>
      <c r="L381" s="49">
        <v>0</v>
      </c>
      <c r="M381" s="49">
        <v>0</v>
      </c>
      <c r="N381" s="49">
        <v>4</v>
      </c>
      <c r="O381" s="49">
        <v>0</v>
      </c>
      <c r="P381" s="49">
        <v>0</v>
      </c>
      <c r="Q381" s="49">
        <v>0</v>
      </c>
      <c r="R381" s="49">
        <v>0</v>
      </c>
      <c r="S381" s="49">
        <v>18</v>
      </c>
    </row>
    <row r="382" spans="2:19" x14ac:dyDescent="0.25">
      <c r="B382" s="49" t="s">
        <v>24</v>
      </c>
      <c r="C382" s="49">
        <v>0</v>
      </c>
      <c r="D382" s="49">
        <v>0</v>
      </c>
      <c r="E382" s="49">
        <v>0</v>
      </c>
      <c r="F382" s="49">
        <v>9</v>
      </c>
      <c r="G382" s="49">
        <v>5</v>
      </c>
      <c r="H382" s="49">
        <v>1</v>
      </c>
      <c r="I382" s="49">
        <v>0</v>
      </c>
      <c r="J382" s="49">
        <v>0</v>
      </c>
      <c r="K382" s="49">
        <v>0</v>
      </c>
      <c r="L382" s="49">
        <v>3</v>
      </c>
      <c r="M382" s="49">
        <v>0</v>
      </c>
      <c r="N382" s="49">
        <v>0</v>
      </c>
      <c r="O382" s="49">
        <v>0</v>
      </c>
      <c r="P382" s="49">
        <v>0</v>
      </c>
      <c r="Q382" s="49">
        <v>0</v>
      </c>
      <c r="R382" s="49">
        <v>0</v>
      </c>
      <c r="S382" s="49">
        <v>18</v>
      </c>
    </row>
    <row r="383" spans="2:19" x14ac:dyDescent="0.25">
      <c r="B383" s="49" t="s">
        <v>34</v>
      </c>
      <c r="C383" s="49">
        <v>0</v>
      </c>
      <c r="D383" s="49">
        <v>0</v>
      </c>
      <c r="E383" s="49">
        <v>0</v>
      </c>
      <c r="F383" s="49">
        <v>0</v>
      </c>
      <c r="G383" s="49">
        <v>0</v>
      </c>
      <c r="H383" s="49">
        <v>2</v>
      </c>
      <c r="I383" s="49">
        <v>9</v>
      </c>
      <c r="J383" s="49">
        <v>5</v>
      </c>
      <c r="K383" s="49">
        <v>2</v>
      </c>
      <c r="L383" s="49">
        <v>0</v>
      </c>
      <c r="M383" s="49">
        <v>0</v>
      </c>
      <c r="N383" s="49">
        <v>0</v>
      </c>
      <c r="O383" s="49">
        <v>0</v>
      </c>
      <c r="P383" s="49">
        <v>0</v>
      </c>
      <c r="Q383" s="49">
        <v>0</v>
      </c>
      <c r="R383" s="49">
        <v>0</v>
      </c>
      <c r="S383" s="49">
        <v>18</v>
      </c>
    </row>
    <row r="384" spans="2:19" x14ac:dyDescent="0.25">
      <c r="B384" s="49" t="s">
        <v>35</v>
      </c>
      <c r="C384" s="49">
        <v>0</v>
      </c>
      <c r="D384" s="49">
        <v>0</v>
      </c>
      <c r="E384" s="49">
        <v>0</v>
      </c>
      <c r="F384" s="49">
        <v>0</v>
      </c>
      <c r="G384" s="49">
        <v>0</v>
      </c>
      <c r="H384" s="49">
        <v>6</v>
      </c>
      <c r="I384" s="49">
        <v>12</v>
      </c>
      <c r="J384" s="49">
        <v>0</v>
      </c>
      <c r="K384" s="49">
        <v>0</v>
      </c>
      <c r="L384" s="49">
        <v>0</v>
      </c>
      <c r="M384" s="49">
        <v>0</v>
      </c>
      <c r="N384" s="49">
        <v>0</v>
      </c>
      <c r="O384" s="49">
        <v>0</v>
      </c>
      <c r="P384" s="49">
        <v>0</v>
      </c>
      <c r="Q384" s="49">
        <v>0</v>
      </c>
      <c r="R384" s="49">
        <v>0</v>
      </c>
      <c r="S384" s="49">
        <v>18</v>
      </c>
    </row>
    <row r="385" spans="1:19" x14ac:dyDescent="0.25">
      <c r="B385" s="49" t="s">
        <v>36</v>
      </c>
      <c r="C385" s="49">
        <v>0</v>
      </c>
      <c r="D385" s="49">
        <v>0</v>
      </c>
      <c r="E385" s="49">
        <v>0</v>
      </c>
      <c r="F385" s="49">
        <v>5</v>
      </c>
      <c r="G385" s="49">
        <v>0</v>
      </c>
      <c r="H385" s="49">
        <v>9</v>
      </c>
      <c r="I385" s="49">
        <v>4</v>
      </c>
      <c r="J385" s="49">
        <v>0</v>
      </c>
      <c r="K385" s="49">
        <v>0</v>
      </c>
      <c r="L385" s="49">
        <v>0</v>
      </c>
      <c r="M385" s="49">
        <v>0</v>
      </c>
      <c r="N385" s="49">
        <v>0</v>
      </c>
      <c r="O385" s="49">
        <v>0</v>
      </c>
      <c r="P385" s="49">
        <v>0</v>
      </c>
      <c r="Q385" s="49">
        <v>0</v>
      </c>
      <c r="R385" s="49">
        <v>0</v>
      </c>
      <c r="S385" s="49">
        <v>18</v>
      </c>
    </row>
    <row r="386" spans="1:19" x14ac:dyDescent="0.25">
      <c r="B386" s="49" t="s">
        <v>22</v>
      </c>
      <c r="C386" s="49">
        <v>0</v>
      </c>
      <c r="D386" s="49">
        <v>3</v>
      </c>
      <c r="E386" s="49">
        <v>0</v>
      </c>
      <c r="F386" s="49">
        <v>10</v>
      </c>
      <c r="G386" s="49">
        <v>5</v>
      </c>
      <c r="H386" s="49">
        <v>0</v>
      </c>
      <c r="I386" s="49">
        <v>0</v>
      </c>
      <c r="J386" s="49">
        <v>0</v>
      </c>
      <c r="K386" s="49">
        <v>0</v>
      </c>
      <c r="L386" s="49">
        <v>0</v>
      </c>
      <c r="M386" s="49">
        <v>0</v>
      </c>
      <c r="N386" s="49">
        <v>0</v>
      </c>
      <c r="O386" s="49">
        <v>0</v>
      </c>
      <c r="P386" s="49">
        <v>0</v>
      </c>
      <c r="Q386" s="49">
        <v>0</v>
      </c>
      <c r="R386" s="49">
        <v>0</v>
      </c>
      <c r="S386" s="49">
        <v>18</v>
      </c>
    </row>
    <row r="388" spans="1:19" x14ac:dyDescent="0.25">
      <c r="A388" t="s">
        <v>99</v>
      </c>
    </row>
    <row r="389" spans="1:19" x14ac:dyDescent="0.25">
      <c r="B389" s="49" t="s">
        <v>0</v>
      </c>
      <c r="C389" s="49">
        <v>1.5625E-2</v>
      </c>
      <c r="D389" s="49">
        <v>3.125E-2</v>
      </c>
      <c r="E389" s="49">
        <v>6.25E-2</v>
      </c>
      <c r="F389" s="49">
        <v>0.125</v>
      </c>
      <c r="G389" s="49">
        <v>0.25</v>
      </c>
      <c r="H389" s="49">
        <v>0.5</v>
      </c>
      <c r="I389" s="49">
        <v>1</v>
      </c>
      <c r="J389" s="49">
        <v>2</v>
      </c>
      <c r="K389" s="49">
        <v>4</v>
      </c>
      <c r="L389" s="49">
        <v>8</v>
      </c>
      <c r="M389" s="49">
        <v>16</v>
      </c>
      <c r="N389" s="49">
        <v>32</v>
      </c>
      <c r="O389" s="49">
        <v>64</v>
      </c>
      <c r="P389" s="49">
        <v>128</v>
      </c>
      <c r="Q389" s="49">
        <v>256</v>
      </c>
      <c r="R389" s="49">
        <v>512</v>
      </c>
      <c r="S389" s="49" t="s">
        <v>1</v>
      </c>
    </row>
    <row r="390" spans="1:19" x14ac:dyDescent="0.25">
      <c r="B390" s="49" t="s">
        <v>29</v>
      </c>
      <c r="C390" s="49">
        <v>0</v>
      </c>
      <c r="D390" s="49">
        <v>17</v>
      </c>
      <c r="E390" s="49">
        <v>1</v>
      </c>
      <c r="F390" s="49">
        <v>1</v>
      </c>
      <c r="G390" s="49">
        <v>2</v>
      </c>
      <c r="H390" s="49">
        <v>2</v>
      </c>
      <c r="I390" s="49">
        <v>8</v>
      </c>
      <c r="J390" s="49">
        <v>6</v>
      </c>
      <c r="K390" s="49">
        <v>3</v>
      </c>
      <c r="L390" s="49">
        <v>58</v>
      </c>
      <c r="M390" s="49">
        <v>0</v>
      </c>
      <c r="N390" s="49">
        <v>0</v>
      </c>
      <c r="O390" s="49">
        <v>0</v>
      </c>
      <c r="P390" s="49">
        <v>0</v>
      </c>
      <c r="Q390" s="49">
        <v>0</v>
      </c>
      <c r="R390" s="49">
        <v>0</v>
      </c>
      <c r="S390" s="49">
        <v>98</v>
      </c>
    </row>
    <row r="391" spans="1:19" x14ac:dyDescent="0.25">
      <c r="B391" s="49" t="s">
        <v>30</v>
      </c>
      <c r="C391" s="49">
        <v>0</v>
      </c>
      <c r="D391" s="49">
        <v>0</v>
      </c>
      <c r="E391" s="49">
        <v>29</v>
      </c>
      <c r="F391" s="49">
        <v>0</v>
      </c>
      <c r="G391" s="49">
        <v>3</v>
      </c>
      <c r="H391" s="49">
        <v>3</v>
      </c>
      <c r="I391" s="49">
        <v>3</v>
      </c>
      <c r="J391" s="49">
        <v>5</v>
      </c>
      <c r="K391" s="49">
        <v>6</v>
      </c>
      <c r="L391" s="49">
        <v>2</v>
      </c>
      <c r="M391" s="49">
        <v>46</v>
      </c>
      <c r="N391" s="49">
        <v>0</v>
      </c>
      <c r="O391" s="49">
        <v>0</v>
      </c>
      <c r="P391" s="49">
        <v>0</v>
      </c>
      <c r="Q391" s="49">
        <v>0</v>
      </c>
      <c r="R391" s="49">
        <v>0</v>
      </c>
      <c r="S391" s="49">
        <v>97</v>
      </c>
    </row>
    <row r="392" spans="1:19" x14ac:dyDescent="0.25">
      <c r="B392" s="49" t="s">
        <v>3</v>
      </c>
      <c r="C392" s="49">
        <v>0</v>
      </c>
      <c r="D392" s="49">
        <v>0</v>
      </c>
      <c r="E392" s="49">
        <v>0</v>
      </c>
      <c r="F392" s="49">
        <v>37</v>
      </c>
      <c r="G392" s="49">
        <v>0</v>
      </c>
      <c r="H392" s="49">
        <v>7</v>
      </c>
      <c r="I392" s="49">
        <v>14</v>
      </c>
      <c r="J392" s="49">
        <v>12</v>
      </c>
      <c r="K392" s="49">
        <v>12</v>
      </c>
      <c r="L392" s="49">
        <v>2</v>
      </c>
      <c r="M392" s="49">
        <v>6</v>
      </c>
      <c r="N392" s="49">
        <v>8</v>
      </c>
      <c r="O392" s="49">
        <v>0</v>
      </c>
      <c r="P392" s="49">
        <v>0</v>
      </c>
      <c r="Q392" s="49">
        <v>0</v>
      </c>
      <c r="R392" s="49">
        <v>0</v>
      </c>
      <c r="S392" s="49">
        <v>98</v>
      </c>
    </row>
    <row r="393" spans="1:19" x14ac:dyDescent="0.25">
      <c r="B393" s="49" t="s">
        <v>5</v>
      </c>
      <c r="C393" s="49">
        <v>0</v>
      </c>
      <c r="D393" s="49">
        <v>0</v>
      </c>
      <c r="E393" s="49">
        <v>0</v>
      </c>
      <c r="F393" s="49">
        <v>0</v>
      </c>
      <c r="G393" s="49">
        <v>40</v>
      </c>
      <c r="H393" s="49">
        <v>0</v>
      </c>
      <c r="I393" s="49">
        <v>17</v>
      </c>
      <c r="J393" s="49">
        <v>15</v>
      </c>
      <c r="K393" s="49">
        <v>9</v>
      </c>
      <c r="L393" s="49">
        <v>1</v>
      </c>
      <c r="M393" s="49">
        <v>1</v>
      </c>
      <c r="N393" s="49">
        <v>0</v>
      </c>
      <c r="O393" s="49">
        <v>2</v>
      </c>
      <c r="P393" s="49">
        <v>13</v>
      </c>
      <c r="Q393" s="49">
        <v>0</v>
      </c>
      <c r="R393" s="49">
        <v>0</v>
      </c>
      <c r="S393" s="49">
        <v>98</v>
      </c>
    </row>
    <row r="394" spans="1:19" x14ac:dyDescent="0.25">
      <c r="B394" s="49" t="s">
        <v>7</v>
      </c>
      <c r="C394" s="49">
        <v>0</v>
      </c>
      <c r="D394" s="49">
        <v>1</v>
      </c>
      <c r="E394" s="49">
        <v>0</v>
      </c>
      <c r="F394" s="49">
        <v>0</v>
      </c>
      <c r="G394" s="49">
        <v>5</v>
      </c>
      <c r="H394" s="49">
        <v>15</v>
      </c>
      <c r="I394" s="49">
        <v>13</v>
      </c>
      <c r="J394" s="49">
        <v>3</v>
      </c>
      <c r="K394" s="49">
        <v>6</v>
      </c>
      <c r="L394" s="49">
        <v>15</v>
      </c>
      <c r="M394" s="49">
        <v>40</v>
      </c>
      <c r="N394" s="49">
        <v>0</v>
      </c>
      <c r="O394" s="49">
        <v>0</v>
      </c>
      <c r="P394" s="49">
        <v>0</v>
      </c>
      <c r="Q394" s="49">
        <v>0</v>
      </c>
      <c r="R394" s="49">
        <v>0</v>
      </c>
      <c r="S394" s="49">
        <v>98</v>
      </c>
    </row>
    <row r="395" spans="1:19" x14ac:dyDescent="0.25">
      <c r="B395" s="49" t="s">
        <v>9</v>
      </c>
      <c r="C395" s="49">
        <v>0</v>
      </c>
      <c r="D395" s="49">
        <v>0</v>
      </c>
      <c r="E395" s="49">
        <v>0</v>
      </c>
      <c r="F395" s="49">
        <v>24</v>
      </c>
      <c r="G395" s="49">
        <v>0</v>
      </c>
      <c r="H395" s="49">
        <v>12</v>
      </c>
      <c r="I395" s="49">
        <v>4</v>
      </c>
      <c r="J395" s="49">
        <v>4</v>
      </c>
      <c r="K395" s="49">
        <v>7</v>
      </c>
      <c r="L395" s="49">
        <v>7</v>
      </c>
      <c r="M395" s="49">
        <v>16</v>
      </c>
      <c r="N395" s="49">
        <v>7</v>
      </c>
      <c r="O395" s="49">
        <v>16</v>
      </c>
      <c r="P395" s="49">
        <v>0</v>
      </c>
      <c r="Q395" s="49">
        <v>0</v>
      </c>
      <c r="R395" s="49">
        <v>0</v>
      </c>
      <c r="S395" s="49">
        <v>97</v>
      </c>
    </row>
    <row r="396" spans="1:19" x14ac:dyDescent="0.25">
      <c r="B396" s="49" t="s">
        <v>10</v>
      </c>
      <c r="C396" s="49">
        <v>0</v>
      </c>
      <c r="D396" s="49">
        <v>0</v>
      </c>
      <c r="E396" s="49">
        <v>43</v>
      </c>
      <c r="F396" s="49">
        <v>0</v>
      </c>
      <c r="G396" s="49">
        <v>10</v>
      </c>
      <c r="H396" s="49">
        <v>3</v>
      </c>
      <c r="I396" s="49">
        <v>5</v>
      </c>
      <c r="J396" s="49">
        <v>9</v>
      </c>
      <c r="K396" s="49">
        <v>9</v>
      </c>
      <c r="L396" s="49">
        <v>6</v>
      </c>
      <c r="M396" s="49">
        <v>6</v>
      </c>
      <c r="N396" s="49">
        <v>7</v>
      </c>
      <c r="O396" s="49">
        <v>0</v>
      </c>
      <c r="P396" s="49">
        <v>0</v>
      </c>
      <c r="Q396" s="49">
        <v>0</v>
      </c>
      <c r="R396" s="49">
        <v>0</v>
      </c>
      <c r="S396" s="49">
        <v>98</v>
      </c>
    </row>
    <row r="397" spans="1:19" x14ac:dyDescent="0.25">
      <c r="B397" s="49" t="s">
        <v>11</v>
      </c>
      <c r="C397" s="49">
        <v>0</v>
      </c>
      <c r="D397" s="49">
        <v>0</v>
      </c>
      <c r="E397" s="49">
        <v>33</v>
      </c>
      <c r="F397" s="49">
        <v>0</v>
      </c>
      <c r="G397" s="49">
        <v>3</v>
      </c>
      <c r="H397" s="49">
        <v>2</v>
      </c>
      <c r="I397" s="49">
        <v>8</v>
      </c>
      <c r="J397" s="49">
        <v>9</v>
      </c>
      <c r="K397" s="49">
        <v>12</v>
      </c>
      <c r="L397" s="49">
        <v>15</v>
      </c>
      <c r="M397" s="49">
        <v>10</v>
      </c>
      <c r="N397" s="49">
        <v>5</v>
      </c>
      <c r="O397" s="49">
        <v>0</v>
      </c>
      <c r="P397" s="49">
        <v>0</v>
      </c>
      <c r="Q397" s="49">
        <v>0</v>
      </c>
      <c r="R397" s="49">
        <v>0</v>
      </c>
      <c r="S397" s="49">
        <v>97</v>
      </c>
    </row>
    <row r="398" spans="1:19" x14ac:dyDescent="0.25">
      <c r="B398" s="49" t="s">
        <v>13</v>
      </c>
      <c r="C398" s="49">
        <v>0</v>
      </c>
      <c r="D398" s="49">
        <v>0</v>
      </c>
      <c r="E398" s="49">
        <v>0</v>
      </c>
      <c r="F398" s="49">
        <v>0</v>
      </c>
      <c r="G398" s="49">
        <v>48</v>
      </c>
      <c r="H398" s="49">
        <v>0</v>
      </c>
      <c r="I398" s="49">
        <v>10</v>
      </c>
      <c r="J398" s="49">
        <v>16</v>
      </c>
      <c r="K398" s="49">
        <v>6</v>
      </c>
      <c r="L398" s="49">
        <v>1</v>
      </c>
      <c r="M398" s="49">
        <v>4</v>
      </c>
      <c r="N398" s="49">
        <v>1</v>
      </c>
      <c r="O398" s="49">
        <v>10</v>
      </c>
      <c r="P398" s="49">
        <v>0</v>
      </c>
      <c r="Q398" s="49">
        <v>0</v>
      </c>
      <c r="R398" s="49">
        <v>0</v>
      </c>
      <c r="S398" s="49">
        <v>96</v>
      </c>
    </row>
    <row r="399" spans="1:19" x14ac:dyDescent="0.25">
      <c r="B399" s="49" t="s">
        <v>14</v>
      </c>
      <c r="C399" s="49">
        <v>0</v>
      </c>
      <c r="D399" s="49">
        <v>0</v>
      </c>
      <c r="E399" s="49">
        <v>47</v>
      </c>
      <c r="F399" s="49">
        <v>0</v>
      </c>
      <c r="G399" s="49">
        <v>5</v>
      </c>
      <c r="H399" s="49">
        <v>2</v>
      </c>
      <c r="I399" s="49">
        <v>0</v>
      </c>
      <c r="J399" s="49">
        <v>3</v>
      </c>
      <c r="K399" s="49">
        <v>6</v>
      </c>
      <c r="L399" s="49">
        <v>6</v>
      </c>
      <c r="M399" s="49">
        <v>28</v>
      </c>
      <c r="N399" s="49">
        <v>0</v>
      </c>
      <c r="O399" s="49">
        <v>0</v>
      </c>
      <c r="P399" s="49">
        <v>0</v>
      </c>
      <c r="Q399" s="49">
        <v>0</v>
      </c>
      <c r="R399" s="49">
        <v>1</v>
      </c>
      <c r="S399" s="49">
        <v>98</v>
      </c>
    </row>
    <row r="400" spans="1:19" x14ac:dyDescent="0.25">
      <c r="B400" s="49" t="s">
        <v>16</v>
      </c>
      <c r="C400" s="49">
        <v>0</v>
      </c>
      <c r="D400" s="49">
        <v>0</v>
      </c>
      <c r="E400" s="49">
        <v>0</v>
      </c>
      <c r="F400" s="49">
        <v>1</v>
      </c>
      <c r="G400" s="49">
        <v>0</v>
      </c>
      <c r="H400" s="49">
        <v>30</v>
      </c>
      <c r="I400" s="49">
        <v>0</v>
      </c>
      <c r="J400" s="49">
        <v>17</v>
      </c>
      <c r="K400" s="49">
        <v>11</v>
      </c>
      <c r="L400" s="49">
        <v>14</v>
      </c>
      <c r="M400" s="49">
        <v>5</v>
      </c>
      <c r="N400" s="49">
        <v>3</v>
      </c>
      <c r="O400" s="49">
        <v>1</v>
      </c>
      <c r="P400" s="49">
        <v>0</v>
      </c>
      <c r="Q400" s="49">
        <v>16</v>
      </c>
      <c r="R400" s="49">
        <v>0</v>
      </c>
      <c r="S400" s="49">
        <v>98</v>
      </c>
    </row>
    <row r="401" spans="1:19" x14ac:dyDescent="0.25">
      <c r="B401" s="49" t="s">
        <v>17</v>
      </c>
      <c r="C401" s="49">
        <v>0</v>
      </c>
      <c r="D401" s="49">
        <v>0</v>
      </c>
      <c r="E401" s="49">
        <v>41</v>
      </c>
      <c r="F401" s="49">
        <v>0</v>
      </c>
      <c r="G401" s="49">
        <v>12</v>
      </c>
      <c r="H401" s="49">
        <v>1</v>
      </c>
      <c r="I401" s="49">
        <v>6</v>
      </c>
      <c r="J401" s="49">
        <v>8</v>
      </c>
      <c r="K401" s="49">
        <v>4</v>
      </c>
      <c r="L401" s="49">
        <v>16</v>
      </c>
      <c r="M401" s="49">
        <v>7</v>
      </c>
      <c r="N401" s="49">
        <v>2</v>
      </c>
      <c r="O401" s="49">
        <v>1</v>
      </c>
      <c r="P401" s="49">
        <v>0</v>
      </c>
      <c r="Q401" s="49">
        <v>0</v>
      </c>
      <c r="R401" s="49">
        <v>0</v>
      </c>
      <c r="S401" s="49">
        <v>98</v>
      </c>
    </row>
    <row r="402" spans="1:19" x14ac:dyDescent="0.25">
      <c r="B402" s="49" t="s">
        <v>18</v>
      </c>
      <c r="C402" s="49">
        <v>0</v>
      </c>
      <c r="D402" s="49">
        <v>2</v>
      </c>
      <c r="E402" s="49">
        <v>1</v>
      </c>
      <c r="F402" s="49">
        <v>6</v>
      </c>
      <c r="G402" s="49">
        <v>33</v>
      </c>
      <c r="H402" s="49">
        <v>3</v>
      </c>
      <c r="I402" s="49">
        <v>2</v>
      </c>
      <c r="J402" s="49">
        <v>4</v>
      </c>
      <c r="K402" s="49">
        <v>20</v>
      </c>
      <c r="L402" s="49">
        <v>26</v>
      </c>
      <c r="M402" s="49">
        <v>0</v>
      </c>
      <c r="N402" s="49">
        <v>0</v>
      </c>
      <c r="O402" s="49">
        <v>0</v>
      </c>
      <c r="P402" s="49">
        <v>0</v>
      </c>
      <c r="Q402" s="49">
        <v>0</v>
      </c>
      <c r="R402" s="49">
        <v>0</v>
      </c>
      <c r="S402" s="49">
        <v>97</v>
      </c>
    </row>
    <row r="403" spans="1:19" x14ac:dyDescent="0.25">
      <c r="B403" s="49" t="s">
        <v>19</v>
      </c>
      <c r="C403" s="49">
        <v>0</v>
      </c>
      <c r="D403" s="49">
        <v>2</v>
      </c>
      <c r="E403" s="49">
        <v>0</v>
      </c>
      <c r="F403" s="49">
        <v>5</v>
      </c>
      <c r="G403" s="49">
        <v>38</v>
      </c>
      <c r="H403" s="49">
        <v>2</v>
      </c>
      <c r="I403" s="49">
        <v>0</v>
      </c>
      <c r="J403" s="49">
        <v>9</v>
      </c>
      <c r="K403" s="49">
        <v>21</v>
      </c>
      <c r="L403" s="49">
        <v>17</v>
      </c>
      <c r="M403" s="49">
        <v>3</v>
      </c>
      <c r="N403" s="49">
        <v>0</v>
      </c>
      <c r="O403" s="49">
        <v>0</v>
      </c>
      <c r="P403" s="49">
        <v>0</v>
      </c>
      <c r="Q403" s="49">
        <v>0</v>
      </c>
      <c r="R403" s="49">
        <v>0</v>
      </c>
      <c r="S403" s="49">
        <v>97</v>
      </c>
    </row>
    <row r="404" spans="1:19" x14ac:dyDescent="0.25">
      <c r="B404" s="49" t="s">
        <v>20</v>
      </c>
      <c r="C404" s="49">
        <v>0</v>
      </c>
      <c r="D404" s="49">
        <v>2</v>
      </c>
      <c r="E404" s="49">
        <v>8</v>
      </c>
      <c r="F404" s="49">
        <v>34</v>
      </c>
      <c r="G404" s="49">
        <v>3</v>
      </c>
      <c r="H404" s="49">
        <v>5</v>
      </c>
      <c r="I404" s="49">
        <v>25</v>
      </c>
      <c r="J404" s="49">
        <v>17</v>
      </c>
      <c r="K404" s="49">
        <v>2</v>
      </c>
      <c r="L404" s="49">
        <v>2</v>
      </c>
      <c r="M404" s="49">
        <v>0</v>
      </c>
      <c r="N404" s="49">
        <v>0</v>
      </c>
      <c r="O404" s="49">
        <v>0</v>
      </c>
      <c r="P404" s="49">
        <v>0</v>
      </c>
      <c r="Q404" s="49">
        <v>0</v>
      </c>
      <c r="R404" s="49">
        <v>0</v>
      </c>
      <c r="S404" s="49">
        <v>98</v>
      </c>
    </row>
    <row r="405" spans="1:19" x14ac:dyDescent="0.25">
      <c r="B405" s="49" t="s">
        <v>21</v>
      </c>
      <c r="C405" s="49">
        <v>0</v>
      </c>
      <c r="D405" s="49">
        <v>0</v>
      </c>
      <c r="E405" s="49">
        <v>39</v>
      </c>
      <c r="F405" s="49">
        <v>1</v>
      </c>
      <c r="G405" s="49">
        <v>8</v>
      </c>
      <c r="H405" s="49">
        <v>20</v>
      </c>
      <c r="I405" s="49">
        <v>18</v>
      </c>
      <c r="J405" s="49">
        <v>5</v>
      </c>
      <c r="K405" s="49">
        <v>3</v>
      </c>
      <c r="L405" s="49">
        <v>3</v>
      </c>
      <c r="M405" s="49">
        <v>1</v>
      </c>
      <c r="N405" s="49">
        <v>0</v>
      </c>
      <c r="O405" s="49">
        <v>0</v>
      </c>
      <c r="P405" s="49">
        <v>0</v>
      </c>
      <c r="Q405" s="49">
        <v>0</v>
      </c>
      <c r="R405" s="49">
        <v>0</v>
      </c>
      <c r="S405" s="49">
        <v>98</v>
      </c>
    </row>
    <row r="406" spans="1:19" x14ac:dyDescent="0.25">
      <c r="B406" s="49" t="s">
        <v>31</v>
      </c>
      <c r="C406" s="49">
        <v>0</v>
      </c>
      <c r="D406" s="49">
        <v>84</v>
      </c>
      <c r="E406" s="49">
        <v>3</v>
      </c>
      <c r="F406" s="49">
        <v>2</v>
      </c>
      <c r="G406" s="49">
        <v>0</v>
      </c>
      <c r="H406" s="49">
        <v>2</v>
      </c>
      <c r="I406" s="49">
        <v>1</v>
      </c>
      <c r="J406" s="49">
        <v>0</v>
      </c>
      <c r="K406" s="49">
        <v>0</v>
      </c>
      <c r="L406" s="49">
        <v>6</v>
      </c>
      <c r="M406" s="49">
        <v>0</v>
      </c>
      <c r="N406" s="49">
        <v>0</v>
      </c>
      <c r="O406" s="49">
        <v>0</v>
      </c>
      <c r="P406" s="49">
        <v>0</v>
      </c>
      <c r="Q406" s="49">
        <v>0</v>
      </c>
      <c r="R406" s="49">
        <v>0</v>
      </c>
      <c r="S406" s="49">
        <v>98</v>
      </c>
    </row>
    <row r="407" spans="1:19" x14ac:dyDescent="0.25">
      <c r="B407" s="49" t="s">
        <v>32</v>
      </c>
      <c r="C407" s="49">
        <v>0</v>
      </c>
      <c r="D407" s="49">
        <v>1</v>
      </c>
      <c r="E407" s="49">
        <v>0</v>
      </c>
      <c r="F407" s="49">
        <v>1</v>
      </c>
      <c r="G407" s="49">
        <v>4</v>
      </c>
      <c r="H407" s="49">
        <v>47</v>
      </c>
      <c r="I407" s="49">
        <v>45</v>
      </c>
      <c r="J407" s="49">
        <v>0</v>
      </c>
      <c r="K407" s="49">
        <v>0</v>
      </c>
      <c r="L407" s="49">
        <v>0</v>
      </c>
      <c r="M407" s="49">
        <v>0</v>
      </c>
      <c r="N407" s="49">
        <v>0</v>
      </c>
      <c r="O407" s="49">
        <v>0</v>
      </c>
      <c r="P407" s="49">
        <v>0</v>
      </c>
      <c r="Q407" s="49">
        <v>0</v>
      </c>
      <c r="R407" s="49">
        <v>0</v>
      </c>
      <c r="S407" s="49">
        <v>98</v>
      </c>
    </row>
    <row r="408" spans="1:19" x14ac:dyDescent="0.25">
      <c r="B408" s="49" t="s">
        <v>33</v>
      </c>
      <c r="C408" s="49">
        <v>0</v>
      </c>
      <c r="D408" s="49">
        <v>0</v>
      </c>
      <c r="E408" s="49">
        <v>5</v>
      </c>
      <c r="F408" s="49">
        <v>0</v>
      </c>
      <c r="G408" s="49">
        <v>17</v>
      </c>
      <c r="H408" s="49">
        <v>9</v>
      </c>
      <c r="I408" s="49">
        <v>1</v>
      </c>
      <c r="J408" s="49">
        <v>0</v>
      </c>
      <c r="K408" s="49">
        <v>0</v>
      </c>
      <c r="L408" s="49">
        <v>1</v>
      </c>
      <c r="M408" s="49">
        <v>1</v>
      </c>
      <c r="N408" s="49">
        <v>64</v>
      </c>
      <c r="O408" s="49">
        <v>0</v>
      </c>
      <c r="P408" s="49">
        <v>0</v>
      </c>
      <c r="Q408" s="49">
        <v>0</v>
      </c>
      <c r="R408" s="49">
        <v>0</v>
      </c>
      <c r="S408" s="49">
        <v>98</v>
      </c>
    </row>
    <row r="409" spans="1:19" x14ac:dyDescent="0.25">
      <c r="B409" s="49" t="s">
        <v>24</v>
      </c>
      <c r="C409" s="49">
        <v>0</v>
      </c>
      <c r="D409" s="49">
        <v>1</v>
      </c>
      <c r="E409" s="49">
        <v>13</v>
      </c>
      <c r="F409" s="49">
        <v>31</v>
      </c>
      <c r="G409" s="49">
        <v>3</v>
      </c>
      <c r="H409" s="49">
        <v>0</v>
      </c>
      <c r="I409" s="49">
        <v>1</v>
      </c>
      <c r="J409" s="49">
        <v>2</v>
      </c>
      <c r="K409" s="49">
        <v>2</v>
      </c>
      <c r="L409" s="49">
        <v>44</v>
      </c>
      <c r="M409" s="49">
        <v>0</v>
      </c>
      <c r="N409" s="49">
        <v>0</v>
      </c>
      <c r="O409" s="49">
        <v>0</v>
      </c>
      <c r="P409" s="49">
        <v>0</v>
      </c>
      <c r="Q409" s="49">
        <v>0</v>
      </c>
      <c r="R409" s="49">
        <v>1</v>
      </c>
      <c r="S409" s="49">
        <v>98</v>
      </c>
    </row>
    <row r="410" spans="1:19" x14ac:dyDescent="0.25">
      <c r="B410" s="49" t="s">
        <v>34</v>
      </c>
      <c r="C410" s="49">
        <v>0</v>
      </c>
      <c r="D410" s="49">
        <v>0</v>
      </c>
      <c r="E410" s="49">
        <v>1</v>
      </c>
      <c r="F410" s="49">
        <v>0</v>
      </c>
      <c r="G410" s="49">
        <v>1</v>
      </c>
      <c r="H410" s="49">
        <v>44</v>
      </c>
      <c r="I410" s="49">
        <v>49</v>
      </c>
      <c r="J410" s="49">
        <v>3</v>
      </c>
      <c r="K410" s="49">
        <v>0</v>
      </c>
      <c r="L410" s="49">
        <v>0</v>
      </c>
      <c r="M410" s="49">
        <v>0</v>
      </c>
      <c r="N410" s="49">
        <v>0</v>
      </c>
      <c r="O410" s="49">
        <v>0</v>
      </c>
      <c r="P410" s="49">
        <v>0</v>
      </c>
      <c r="Q410" s="49">
        <v>0</v>
      </c>
      <c r="R410" s="49">
        <v>0</v>
      </c>
      <c r="S410" s="49">
        <v>98</v>
      </c>
    </row>
    <row r="411" spans="1:19" x14ac:dyDescent="0.25">
      <c r="B411" s="49" t="s">
        <v>35</v>
      </c>
      <c r="C411" s="49">
        <v>0</v>
      </c>
      <c r="D411" s="49">
        <v>0</v>
      </c>
      <c r="E411" s="49">
        <v>1</v>
      </c>
      <c r="F411" s="49">
        <v>0</v>
      </c>
      <c r="G411" s="49">
        <v>1</v>
      </c>
      <c r="H411" s="49">
        <v>4</v>
      </c>
      <c r="I411" s="49">
        <v>67</v>
      </c>
      <c r="J411" s="49">
        <v>25</v>
      </c>
      <c r="K411" s="49">
        <v>0</v>
      </c>
      <c r="L411" s="49">
        <v>0</v>
      </c>
      <c r="M411" s="49">
        <v>0</v>
      </c>
      <c r="N411" s="49">
        <v>0</v>
      </c>
      <c r="O411" s="49">
        <v>0</v>
      </c>
      <c r="P411" s="49">
        <v>0</v>
      </c>
      <c r="Q411" s="49">
        <v>0</v>
      </c>
      <c r="R411" s="49">
        <v>0</v>
      </c>
      <c r="S411" s="49">
        <v>98</v>
      </c>
    </row>
    <row r="412" spans="1:19" x14ac:dyDescent="0.25">
      <c r="B412" s="49" t="s">
        <v>36</v>
      </c>
      <c r="C412" s="49">
        <v>0</v>
      </c>
      <c r="D412" s="49">
        <v>0</v>
      </c>
      <c r="E412" s="49">
        <v>0</v>
      </c>
      <c r="F412" s="49">
        <v>9</v>
      </c>
      <c r="G412" s="49">
        <v>0</v>
      </c>
      <c r="H412" s="49">
        <v>18</v>
      </c>
      <c r="I412" s="49">
        <v>20</v>
      </c>
      <c r="J412" s="49">
        <v>30</v>
      </c>
      <c r="K412" s="49">
        <v>20</v>
      </c>
      <c r="L412" s="49">
        <v>0</v>
      </c>
      <c r="M412" s="49">
        <v>0</v>
      </c>
      <c r="N412" s="49">
        <v>0</v>
      </c>
      <c r="O412" s="49">
        <v>0</v>
      </c>
      <c r="P412" s="49">
        <v>0</v>
      </c>
      <c r="Q412" s="49">
        <v>0</v>
      </c>
      <c r="R412" s="49">
        <v>0</v>
      </c>
      <c r="S412" s="49">
        <v>97</v>
      </c>
    </row>
    <row r="413" spans="1:19" x14ac:dyDescent="0.25">
      <c r="B413" s="49" t="s">
        <v>22</v>
      </c>
      <c r="C413" s="49">
        <v>0</v>
      </c>
      <c r="D413" s="49">
        <v>38</v>
      </c>
      <c r="E413" s="49">
        <v>0</v>
      </c>
      <c r="F413" s="49">
        <v>35</v>
      </c>
      <c r="G413" s="49">
        <v>23</v>
      </c>
      <c r="H413" s="49">
        <v>1</v>
      </c>
      <c r="I413" s="49">
        <v>0</v>
      </c>
      <c r="J413" s="49">
        <v>0</v>
      </c>
      <c r="K413" s="49">
        <v>0</v>
      </c>
      <c r="L413" s="49">
        <v>0</v>
      </c>
      <c r="M413" s="49">
        <v>0</v>
      </c>
      <c r="N413" s="49">
        <v>0</v>
      </c>
      <c r="O413" s="49">
        <v>0</v>
      </c>
      <c r="P413" s="49">
        <v>0</v>
      </c>
      <c r="Q413" s="49">
        <v>0</v>
      </c>
      <c r="R413" s="49">
        <v>0</v>
      </c>
      <c r="S413" s="49">
        <v>97</v>
      </c>
    </row>
    <row r="415" spans="1:19" x14ac:dyDescent="0.25">
      <c r="A415" t="s">
        <v>87</v>
      </c>
    </row>
    <row r="416" spans="1:19" x14ac:dyDescent="0.25">
      <c r="B416" s="49" t="s">
        <v>0</v>
      </c>
      <c r="C416" s="49">
        <v>1.5625E-2</v>
      </c>
      <c r="D416" s="49">
        <v>3.125E-2</v>
      </c>
      <c r="E416" s="49">
        <v>6.25E-2</v>
      </c>
      <c r="F416" s="49">
        <v>0.125</v>
      </c>
      <c r="G416" s="49">
        <v>0.25</v>
      </c>
      <c r="H416" s="49">
        <v>0.5</v>
      </c>
      <c r="I416" s="49">
        <v>1</v>
      </c>
      <c r="J416" s="49">
        <v>2</v>
      </c>
      <c r="K416" s="49">
        <v>4</v>
      </c>
      <c r="L416" s="49">
        <v>8</v>
      </c>
      <c r="M416" s="49">
        <v>16</v>
      </c>
      <c r="N416" s="49">
        <v>32</v>
      </c>
      <c r="O416" s="49">
        <v>64</v>
      </c>
      <c r="P416" s="49">
        <v>128</v>
      </c>
      <c r="Q416" s="49">
        <v>256</v>
      </c>
      <c r="R416" s="49">
        <v>512</v>
      </c>
      <c r="S416" s="49" t="s">
        <v>1</v>
      </c>
    </row>
    <row r="417" spans="2:19" x14ac:dyDescent="0.25">
      <c r="B417" s="49" t="s">
        <v>29</v>
      </c>
      <c r="C417" s="49">
        <v>0</v>
      </c>
      <c r="D417" s="49">
        <v>3</v>
      </c>
      <c r="E417" s="49">
        <v>1</v>
      </c>
      <c r="F417" s="49">
        <v>0</v>
      </c>
      <c r="G417" s="49">
        <v>2</v>
      </c>
      <c r="H417" s="49">
        <v>1</v>
      </c>
      <c r="I417" s="49">
        <v>4</v>
      </c>
      <c r="J417" s="49">
        <v>5</v>
      </c>
      <c r="K417" s="49">
        <v>2</v>
      </c>
      <c r="L417" s="49">
        <v>15</v>
      </c>
      <c r="M417" s="49">
        <v>0</v>
      </c>
      <c r="N417" s="49">
        <v>0</v>
      </c>
      <c r="O417" s="49">
        <v>0</v>
      </c>
      <c r="P417" s="49">
        <v>0</v>
      </c>
      <c r="Q417" s="49">
        <v>0</v>
      </c>
      <c r="R417" s="49">
        <v>0</v>
      </c>
      <c r="S417" s="49">
        <v>33</v>
      </c>
    </row>
    <row r="418" spans="2:19" x14ac:dyDescent="0.25">
      <c r="B418" s="49" t="s">
        <v>30</v>
      </c>
      <c r="C418" s="49">
        <v>0</v>
      </c>
      <c r="D418" s="49">
        <v>0</v>
      </c>
      <c r="E418" s="49">
        <v>11</v>
      </c>
      <c r="F418" s="49">
        <v>0</v>
      </c>
      <c r="G418" s="49">
        <v>1</v>
      </c>
      <c r="H418" s="49">
        <v>0</v>
      </c>
      <c r="I418" s="49">
        <v>2</v>
      </c>
      <c r="J418" s="49">
        <v>5</v>
      </c>
      <c r="K418" s="49">
        <v>4</v>
      </c>
      <c r="L418" s="49">
        <v>1</v>
      </c>
      <c r="M418" s="49">
        <v>9</v>
      </c>
      <c r="N418" s="49">
        <v>0</v>
      </c>
      <c r="O418" s="49">
        <v>0</v>
      </c>
      <c r="P418" s="49">
        <v>0</v>
      </c>
      <c r="Q418" s="49">
        <v>0</v>
      </c>
      <c r="R418" s="49">
        <v>0</v>
      </c>
      <c r="S418" s="49">
        <v>33</v>
      </c>
    </row>
    <row r="419" spans="2:19" x14ac:dyDescent="0.25">
      <c r="B419" s="49" t="s">
        <v>3</v>
      </c>
      <c r="C419" s="49">
        <v>0</v>
      </c>
      <c r="D419" s="49">
        <v>0</v>
      </c>
      <c r="E419" s="49">
        <v>0</v>
      </c>
      <c r="F419" s="49">
        <v>13</v>
      </c>
      <c r="G419" s="49">
        <v>0</v>
      </c>
      <c r="H419" s="49">
        <v>3</v>
      </c>
      <c r="I419" s="49">
        <v>10</v>
      </c>
      <c r="J419" s="49">
        <v>1</v>
      </c>
      <c r="K419" s="49">
        <v>1</v>
      </c>
      <c r="L419" s="49">
        <v>4</v>
      </c>
      <c r="M419" s="49">
        <v>1</v>
      </c>
      <c r="N419" s="49">
        <v>0</v>
      </c>
      <c r="O419" s="49">
        <v>0</v>
      </c>
      <c r="P419" s="49">
        <v>0</v>
      </c>
      <c r="Q419" s="49">
        <v>0</v>
      </c>
      <c r="R419" s="49">
        <v>0</v>
      </c>
      <c r="S419" s="49">
        <v>33</v>
      </c>
    </row>
    <row r="420" spans="2:19" x14ac:dyDescent="0.25">
      <c r="B420" s="49" t="s">
        <v>5</v>
      </c>
      <c r="C420" s="49">
        <v>0</v>
      </c>
      <c r="D420" s="49">
        <v>0</v>
      </c>
      <c r="E420" s="49">
        <v>0</v>
      </c>
      <c r="F420" s="49">
        <v>0</v>
      </c>
      <c r="G420" s="49">
        <v>11</v>
      </c>
      <c r="H420" s="49">
        <v>0</v>
      </c>
      <c r="I420" s="49">
        <v>2</v>
      </c>
      <c r="J420" s="49">
        <v>9</v>
      </c>
      <c r="K420" s="49">
        <v>5</v>
      </c>
      <c r="L420" s="49">
        <v>0</v>
      </c>
      <c r="M420" s="49">
        <v>3</v>
      </c>
      <c r="N420" s="49">
        <v>2</v>
      </c>
      <c r="O420" s="49">
        <v>0</v>
      </c>
      <c r="P420" s="49">
        <v>1</v>
      </c>
      <c r="Q420" s="49">
        <v>0</v>
      </c>
      <c r="R420" s="49">
        <v>0</v>
      </c>
      <c r="S420" s="49">
        <v>33</v>
      </c>
    </row>
    <row r="421" spans="2:19" x14ac:dyDescent="0.25">
      <c r="B421" s="49" t="s">
        <v>7</v>
      </c>
      <c r="C421" s="49">
        <v>0</v>
      </c>
      <c r="D421" s="49">
        <v>0</v>
      </c>
      <c r="E421" s="49">
        <v>0</v>
      </c>
      <c r="F421" s="49">
        <v>0</v>
      </c>
      <c r="G421" s="49">
        <v>0</v>
      </c>
      <c r="H421" s="49">
        <v>0</v>
      </c>
      <c r="I421" s="49">
        <v>8</v>
      </c>
      <c r="J421" s="49">
        <v>5</v>
      </c>
      <c r="K421" s="49">
        <v>9</v>
      </c>
      <c r="L421" s="49">
        <v>2</v>
      </c>
      <c r="M421" s="49">
        <v>9</v>
      </c>
      <c r="N421" s="49">
        <v>0</v>
      </c>
      <c r="O421" s="49">
        <v>0</v>
      </c>
      <c r="P421" s="49">
        <v>0</v>
      </c>
      <c r="Q421" s="49">
        <v>0</v>
      </c>
      <c r="R421" s="49">
        <v>0</v>
      </c>
      <c r="S421" s="49">
        <v>33</v>
      </c>
    </row>
    <row r="422" spans="2:19" x14ac:dyDescent="0.25">
      <c r="B422" s="49" t="s">
        <v>9</v>
      </c>
      <c r="C422" s="49">
        <v>0</v>
      </c>
      <c r="D422" s="49">
        <v>0</v>
      </c>
      <c r="E422" s="49">
        <v>0</v>
      </c>
      <c r="F422" s="49">
        <v>0</v>
      </c>
      <c r="G422" s="49">
        <v>0</v>
      </c>
      <c r="H422" s="49">
        <v>11</v>
      </c>
      <c r="I422" s="49">
        <v>2</v>
      </c>
      <c r="J422" s="49">
        <v>9</v>
      </c>
      <c r="K422" s="49">
        <v>2</v>
      </c>
      <c r="L422" s="49">
        <v>3</v>
      </c>
      <c r="M422" s="49">
        <v>0</v>
      </c>
      <c r="N422" s="49">
        <v>0</v>
      </c>
      <c r="O422" s="49">
        <v>6</v>
      </c>
      <c r="P422" s="49">
        <v>0</v>
      </c>
      <c r="Q422" s="49">
        <v>0</v>
      </c>
      <c r="R422" s="49">
        <v>0</v>
      </c>
      <c r="S422" s="49">
        <v>33</v>
      </c>
    </row>
    <row r="423" spans="2:19" x14ac:dyDescent="0.25">
      <c r="B423" s="49" t="s">
        <v>10</v>
      </c>
      <c r="C423" s="49">
        <v>0</v>
      </c>
      <c r="D423" s="49">
        <v>0</v>
      </c>
      <c r="E423" s="49">
        <v>22</v>
      </c>
      <c r="F423" s="49">
        <v>0</v>
      </c>
      <c r="G423" s="49">
        <v>1</v>
      </c>
      <c r="H423" s="49">
        <v>1</v>
      </c>
      <c r="I423" s="49">
        <v>2</v>
      </c>
      <c r="J423" s="49">
        <v>1</v>
      </c>
      <c r="K423" s="49">
        <v>1</v>
      </c>
      <c r="L423" s="49">
        <v>3</v>
      </c>
      <c r="M423" s="49">
        <v>1</v>
      </c>
      <c r="N423" s="49">
        <v>1</v>
      </c>
      <c r="O423" s="49">
        <v>0</v>
      </c>
      <c r="P423" s="49">
        <v>0</v>
      </c>
      <c r="Q423" s="49">
        <v>0</v>
      </c>
      <c r="R423" s="49">
        <v>0</v>
      </c>
      <c r="S423" s="49">
        <v>33</v>
      </c>
    </row>
    <row r="424" spans="2:19" x14ac:dyDescent="0.25">
      <c r="B424" s="49" t="s">
        <v>11</v>
      </c>
      <c r="C424" s="49">
        <v>0</v>
      </c>
      <c r="D424" s="49">
        <v>0</v>
      </c>
      <c r="E424" s="49">
        <v>11</v>
      </c>
      <c r="F424" s="49">
        <v>0</v>
      </c>
      <c r="G424" s="49">
        <v>1</v>
      </c>
      <c r="H424" s="49">
        <v>1</v>
      </c>
      <c r="I424" s="49">
        <v>5</v>
      </c>
      <c r="J424" s="49">
        <v>4</v>
      </c>
      <c r="K424" s="49">
        <v>1</v>
      </c>
      <c r="L424" s="49">
        <v>8</v>
      </c>
      <c r="M424" s="49">
        <v>2</v>
      </c>
      <c r="N424" s="49">
        <v>0</v>
      </c>
      <c r="O424" s="49">
        <v>0</v>
      </c>
      <c r="P424" s="49">
        <v>0</v>
      </c>
      <c r="Q424" s="49">
        <v>0</v>
      </c>
      <c r="R424" s="49">
        <v>0</v>
      </c>
      <c r="S424" s="49">
        <v>33</v>
      </c>
    </row>
    <row r="425" spans="2:19" x14ac:dyDescent="0.25">
      <c r="B425" s="49" t="s">
        <v>13</v>
      </c>
      <c r="C425" s="49">
        <v>0</v>
      </c>
      <c r="D425" s="49">
        <v>0</v>
      </c>
      <c r="E425" s="49">
        <v>0</v>
      </c>
      <c r="F425" s="49">
        <v>0</v>
      </c>
      <c r="G425" s="49">
        <v>26</v>
      </c>
      <c r="H425" s="49">
        <v>0</v>
      </c>
      <c r="I425" s="49">
        <v>5</v>
      </c>
      <c r="J425" s="49">
        <v>1</v>
      </c>
      <c r="K425" s="49">
        <v>0</v>
      </c>
      <c r="L425" s="49">
        <v>0</v>
      </c>
      <c r="M425" s="49">
        <v>0</v>
      </c>
      <c r="N425" s="49">
        <v>0</v>
      </c>
      <c r="O425" s="49">
        <v>0</v>
      </c>
      <c r="P425" s="49">
        <v>1</v>
      </c>
      <c r="Q425" s="49">
        <v>0</v>
      </c>
      <c r="R425" s="49">
        <v>0</v>
      </c>
      <c r="S425" s="49">
        <v>33</v>
      </c>
    </row>
    <row r="426" spans="2:19" x14ac:dyDescent="0.25">
      <c r="B426" s="49" t="s">
        <v>14</v>
      </c>
      <c r="C426" s="49">
        <v>0</v>
      </c>
      <c r="D426" s="49">
        <v>0</v>
      </c>
      <c r="E426" s="49">
        <v>22</v>
      </c>
      <c r="F426" s="49">
        <v>0</v>
      </c>
      <c r="G426" s="49">
        <v>0</v>
      </c>
      <c r="H426" s="49">
        <v>1</v>
      </c>
      <c r="I426" s="49">
        <v>3</v>
      </c>
      <c r="J426" s="49">
        <v>4</v>
      </c>
      <c r="K426" s="49">
        <v>2</v>
      </c>
      <c r="L426" s="49">
        <v>1</v>
      </c>
      <c r="M426" s="49">
        <v>0</v>
      </c>
      <c r="N426" s="49">
        <v>0</v>
      </c>
      <c r="O426" s="49">
        <v>0</v>
      </c>
      <c r="P426" s="49">
        <v>0</v>
      </c>
      <c r="Q426" s="49">
        <v>0</v>
      </c>
      <c r="R426" s="49">
        <v>0</v>
      </c>
      <c r="S426" s="49">
        <v>33</v>
      </c>
    </row>
    <row r="427" spans="2:19" x14ac:dyDescent="0.25">
      <c r="B427" s="49" t="s">
        <v>16</v>
      </c>
      <c r="C427" s="49">
        <v>0</v>
      </c>
      <c r="D427" s="49">
        <v>0</v>
      </c>
      <c r="E427" s="49">
        <v>0</v>
      </c>
      <c r="F427" s="49">
        <v>0</v>
      </c>
      <c r="G427" s="49">
        <v>0</v>
      </c>
      <c r="H427" s="49">
        <v>0</v>
      </c>
      <c r="I427" s="49">
        <v>0</v>
      </c>
      <c r="J427" s="49">
        <v>0</v>
      </c>
      <c r="K427" s="49">
        <v>1</v>
      </c>
      <c r="L427" s="49">
        <v>0</v>
      </c>
      <c r="M427" s="49">
        <v>4</v>
      </c>
      <c r="N427" s="49">
        <v>10</v>
      </c>
      <c r="O427" s="49">
        <v>13</v>
      </c>
      <c r="P427" s="49">
        <v>5</v>
      </c>
      <c r="Q427" s="49">
        <v>0</v>
      </c>
      <c r="R427" s="49">
        <v>0</v>
      </c>
      <c r="S427" s="49">
        <v>33</v>
      </c>
    </row>
    <row r="428" spans="2:19" x14ac:dyDescent="0.25">
      <c r="B428" s="49" t="s">
        <v>17</v>
      </c>
      <c r="C428" s="49">
        <v>0</v>
      </c>
      <c r="D428" s="49">
        <v>0</v>
      </c>
      <c r="E428" s="49">
        <v>8</v>
      </c>
      <c r="F428" s="49">
        <v>0</v>
      </c>
      <c r="G428" s="49">
        <v>8</v>
      </c>
      <c r="H428" s="49">
        <v>4</v>
      </c>
      <c r="I428" s="49">
        <v>0</v>
      </c>
      <c r="J428" s="49">
        <v>3</v>
      </c>
      <c r="K428" s="49">
        <v>6</v>
      </c>
      <c r="L428" s="49">
        <v>2</v>
      </c>
      <c r="M428" s="49">
        <v>2</v>
      </c>
      <c r="N428" s="49">
        <v>0</v>
      </c>
      <c r="O428" s="49">
        <v>0</v>
      </c>
      <c r="P428" s="49">
        <v>0</v>
      </c>
      <c r="Q428" s="49">
        <v>0</v>
      </c>
      <c r="R428" s="49">
        <v>0</v>
      </c>
      <c r="S428" s="49">
        <v>33</v>
      </c>
    </row>
    <row r="429" spans="2:19" x14ac:dyDescent="0.25">
      <c r="B429" s="49" t="s">
        <v>18</v>
      </c>
      <c r="C429" s="49">
        <v>0</v>
      </c>
      <c r="D429" s="49">
        <v>1</v>
      </c>
      <c r="E429" s="49">
        <v>2</v>
      </c>
      <c r="F429" s="49">
        <v>15</v>
      </c>
      <c r="G429" s="49">
        <v>5</v>
      </c>
      <c r="H429" s="49">
        <v>1</v>
      </c>
      <c r="I429" s="49">
        <v>1</v>
      </c>
      <c r="J429" s="49">
        <v>0</v>
      </c>
      <c r="K429" s="49">
        <v>1</v>
      </c>
      <c r="L429" s="49">
        <v>7</v>
      </c>
      <c r="M429" s="49">
        <v>0</v>
      </c>
      <c r="N429" s="49">
        <v>0</v>
      </c>
      <c r="O429" s="49">
        <v>0</v>
      </c>
      <c r="P429" s="49">
        <v>0</v>
      </c>
      <c r="Q429" s="49">
        <v>0</v>
      </c>
      <c r="R429" s="49">
        <v>0</v>
      </c>
      <c r="S429" s="49">
        <v>33</v>
      </c>
    </row>
    <row r="430" spans="2:19" x14ac:dyDescent="0.25">
      <c r="B430" s="49" t="s">
        <v>19</v>
      </c>
      <c r="C430" s="49">
        <v>0</v>
      </c>
      <c r="D430" s="49">
        <v>1</v>
      </c>
      <c r="E430" s="49">
        <v>0</v>
      </c>
      <c r="F430" s="49">
        <v>9</v>
      </c>
      <c r="G430" s="49">
        <v>13</v>
      </c>
      <c r="H430" s="49">
        <v>1</v>
      </c>
      <c r="I430" s="49">
        <v>1</v>
      </c>
      <c r="J430" s="49">
        <v>0</v>
      </c>
      <c r="K430" s="49">
        <v>1</v>
      </c>
      <c r="L430" s="49">
        <v>2</v>
      </c>
      <c r="M430" s="49">
        <v>5</v>
      </c>
      <c r="N430" s="49">
        <v>0</v>
      </c>
      <c r="O430" s="49">
        <v>0</v>
      </c>
      <c r="P430" s="49">
        <v>0</v>
      </c>
      <c r="Q430" s="49">
        <v>0</v>
      </c>
      <c r="R430" s="49">
        <v>0</v>
      </c>
      <c r="S430" s="49">
        <v>33</v>
      </c>
    </row>
    <row r="431" spans="2:19" x14ac:dyDescent="0.25">
      <c r="B431" s="49" t="s">
        <v>20</v>
      </c>
      <c r="C431" s="49">
        <v>0</v>
      </c>
      <c r="D431" s="49">
        <v>1</v>
      </c>
      <c r="E431" s="49">
        <v>12</v>
      </c>
      <c r="F431" s="49">
        <v>11</v>
      </c>
      <c r="G431" s="49">
        <v>1</v>
      </c>
      <c r="H431" s="49">
        <v>0</v>
      </c>
      <c r="I431" s="49">
        <v>1</v>
      </c>
      <c r="J431" s="49">
        <v>3</v>
      </c>
      <c r="K431" s="49">
        <v>1</v>
      </c>
      <c r="L431" s="49">
        <v>3</v>
      </c>
      <c r="M431" s="49">
        <v>0</v>
      </c>
      <c r="N431" s="49">
        <v>0</v>
      </c>
      <c r="O431" s="49">
        <v>0</v>
      </c>
      <c r="P431" s="49">
        <v>0</v>
      </c>
      <c r="Q431" s="49">
        <v>0</v>
      </c>
      <c r="R431" s="49">
        <v>0</v>
      </c>
      <c r="S431" s="49">
        <v>33</v>
      </c>
    </row>
    <row r="432" spans="2:19" x14ac:dyDescent="0.25">
      <c r="B432" s="49" t="s">
        <v>21</v>
      </c>
      <c r="C432" s="49">
        <v>0</v>
      </c>
      <c r="D432" s="49">
        <v>0</v>
      </c>
      <c r="E432" s="49">
        <v>16</v>
      </c>
      <c r="F432" s="49">
        <v>0</v>
      </c>
      <c r="G432" s="49">
        <v>2</v>
      </c>
      <c r="H432" s="49">
        <v>3</v>
      </c>
      <c r="I432" s="49">
        <v>4</v>
      </c>
      <c r="J432" s="49">
        <v>1</v>
      </c>
      <c r="K432" s="49">
        <v>4</v>
      </c>
      <c r="L432" s="49">
        <v>3</v>
      </c>
      <c r="M432" s="49">
        <v>0</v>
      </c>
      <c r="N432" s="49">
        <v>0</v>
      </c>
      <c r="O432" s="49">
        <v>0</v>
      </c>
      <c r="P432" s="49">
        <v>0</v>
      </c>
      <c r="Q432" s="49">
        <v>0</v>
      </c>
      <c r="R432" s="49">
        <v>0</v>
      </c>
      <c r="S432" s="49">
        <v>33</v>
      </c>
    </row>
    <row r="433" spans="1:19" x14ac:dyDescent="0.25">
      <c r="B433" s="49" t="s">
        <v>31</v>
      </c>
      <c r="C433" s="49">
        <v>0</v>
      </c>
      <c r="D433" s="49">
        <v>31</v>
      </c>
      <c r="E433" s="49">
        <v>0</v>
      </c>
      <c r="F433" s="49">
        <v>0</v>
      </c>
      <c r="G433" s="49">
        <v>0</v>
      </c>
      <c r="H433" s="49">
        <v>1</v>
      </c>
      <c r="I433" s="49">
        <v>1</v>
      </c>
      <c r="J433" s="49">
        <v>0</v>
      </c>
      <c r="K433" s="49">
        <v>0</v>
      </c>
      <c r="L433" s="49">
        <v>0</v>
      </c>
      <c r="M433" s="49">
        <v>0</v>
      </c>
      <c r="N433" s="49">
        <v>0</v>
      </c>
      <c r="O433" s="49">
        <v>0</v>
      </c>
      <c r="P433" s="49">
        <v>0</v>
      </c>
      <c r="Q433" s="49">
        <v>0</v>
      </c>
      <c r="R433" s="49">
        <v>0</v>
      </c>
      <c r="S433" s="49">
        <v>33</v>
      </c>
    </row>
    <row r="434" spans="1:19" x14ac:dyDescent="0.25">
      <c r="B434" s="49" t="s">
        <v>32</v>
      </c>
      <c r="C434" s="49">
        <v>0</v>
      </c>
      <c r="D434" s="49">
        <v>0</v>
      </c>
      <c r="E434" s="49">
        <v>0</v>
      </c>
      <c r="F434" s="49">
        <v>1</v>
      </c>
      <c r="G434" s="49">
        <v>14</v>
      </c>
      <c r="H434" s="49">
        <v>17</v>
      </c>
      <c r="I434" s="49">
        <v>1</v>
      </c>
      <c r="J434" s="49">
        <v>0</v>
      </c>
      <c r="K434" s="49">
        <v>0</v>
      </c>
      <c r="L434" s="49">
        <v>0</v>
      </c>
      <c r="M434" s="49">
        <v>0</v>
      </c>
      <c r="N434" s="49">
        <v>0</v>
      </c>
      <c r="O434" s="49">
        <v>0</v>
      </c>
      <c r="P434" s="49">
        <v>0</v>
      </c>
      <c r="Q434" s="49">
        <v>0</v>
      </c>
      <c r="R434" s="49">
        <v>0</v>
      </c>
      <c r="S434" s="49">
        <v>33</v>
      </c>
    </row>
    <row r="435" spans="1:19" x14ac:dyDescent="0.25">
      <c r="B435" s="49" t="s">
        <v>33</v>
      </c>
      <c r="C435" s="49">
        <v>0</v>
      </c>
      <c r="D435" s="49">
        <v>0</v>
      </c>
      <c r="E435" s="49">
        <v>1</v>
      </c>
      <c r="F435" s="49">
        <v>0</v>
      </c>
      <c r="G435" s="49">
        <v>6</v>
      </c>
      <c r="H435" s="49">
        <v>2</v>
      </c>
      <c r="I435" s="49">
        <v>0</v>
      </c>
      <c r="J435" s="49">
        <v>0</v>
      </c>
      <c r="K435" s="49">
        <v>0</v>
      </c>
      <c r="L435" s="49">
        <v>1</v>
      </c>
      <c r="M435" s="49">
        <v>0</v>
      </c>
      <c r="N435" s="49">
        <v>23</v>
      </c>
      <c r="O435" s="49">
        <v>0</v>
      </c>
      <c r="P435" s="49">
        <v>0</v>
      </c>
      <c r="Q435" s="49">
        <v>0</v>
      </c>
      <c r="R435" s="49">
        <v>0</v>
      </c>
      <c r="S435" s="49">
        <v>33</v>
      </c>
    </row>
    <row r="436" spans="1:19" x14ac:dyDescent="0.25">
      <c r="B436" s="49" t="s">
        <v>24</v>
      </c>
      <c r="C436" s="49">
        <v>0</v>
      </c>
      <c r="D436" s="49">
        <v>1</v>
      </c>
      <c r="E436" s="49">
        <v>13</v>
      </c>
      <c r="F436" s="49">
        <v>8</v>
      </c>
      <c r="G436" s="49">
        <v>4</v>
      </c>
      <c r="H436" s="49">
        <v>0</v>
      </c>
      <c r="I436" s="49">
        <v>0</v>
      </c>
      <c r="J436" s="49">
        <v>1</v>
      </c>
      <c r="K436" s="49">
        <v>0</v>
      </c>
      <c r="L436" s="49">
        <v>6</v>
      </c>
      <c r="M436" s="49">
        <v>0</v>
      </c>
      <c r="N436" s="49">
        <v>0</v>
      </c>
      <c r="O436" s="49">
        <v>0</v>
      </c>
      <c r="P436" s="49">
        <v>0</v>
      </c>
      <c r="Q436" s="49">
        <v>0</v>
      </c>
      <c r="R436" s="49">
        <v>0</v>
      </c>
      <c r="S436" s="49">
        <v>33</v>
      </c>
    </row>
    <row r="437" spans="1:19" x14ac:dyDescent="0.25">
      <c r="B437" s="49" t="s">
        <v>34</v>
      </c>
      <c r="C437" s="49">
        <v>0</v>
      </c>
      <c r="D437" s="49">
        <v>0</v>
      </c>
      <c r="E437" s="49">
        <v>0</v>
      </c>
      <c r="F437" s="49">
        <v>0</v>
      </c>
      <c r="G437" s="49">
        <v>0</v>
      </c>
      <c r="H437" s="49">
        <v>5</v>
      </c>
      <c r="I437" s="49">
        <v>20</v>
      </c>
      <c r="J437" s="49">
        <v>8</v>
      </c>
      <c r="K437" s="49">
        <v>0</v>
      </c>
      <c r="L437" s="49">
        <v>0</v>
      </c>
      <c r="M437" s="49">
        <v>0</v>
      </c>
      <c r="N437" s="49">
        <v>0</v>
      </c>
      <c r="O437" s="49">
        <v>0</v>
      </c>
      <c r="P437" s="49">
        <v>0</v>
      </c>
      <c r="Q437" s="49">
        <v>0</v>
      </c>
      <c r="R437" s="49">
        <v>0</v>
      </c>
      <c r="S437" s="49">
        <v>33</v>
      </c>
    </row>
    <row r="438" spans="1:19" x14ac:dyDescent="0.25">
      <c r="B438" s="49" t="s">
        <v>35</v>
      </c>
      <c r="C438" s="49">
        <v>0</v>
      </c>
      <c r="D438" s="49">
        <v>0</v>
      </c>
      <c r="E438" s="49">
        <v>1</v>
      </c>
      <c r="F438" s="49">
        <v>0</v>
      </c>
      <c r="G438" s="49">
        <v>2</v>
      </c>
      <c r="H438" s="49">
        <v>16</v>
      </c>
      <c r="I438" s="49">
        <v>13</v>
      </c>
      <c r="J438" s="49">
        <v>1</v>
      </c>
      <c r="K438" s="49">
        <v>0</v>
      </c>
      <c r="L438" s="49">
        <v>0</v>
      </c>
      <c r="M438" s="49">
        <v>0</v>
      </c>
      <c r="N438" s="49">
        <v>0</v>
      </c>
      <c r="O438" s="49">
        <v>0</v>
      </c>
      <c r="P438" s="49">
        <v>0</v>
      </c>
      <c r="Q438" s="49">
        <v>0</v>
      </c>
      <c r="R438" s="49">
        <v>0</v>
      </c>
      <c r="S438" s="49">
        <v>33</v>
      </c>
    </row>
    <row r="439" spans="1:19" x14ac:dyDescent="0.25">
      <c r="B439" s="49" t="s">
        <v>36</v>
      </c>
      <c r="C439" s="49">
        <v>0</v>
      </c>
      <c r="D439" s="49">
        <v>0</v>
      </c>
      <c r="E439" s="49">
        <v>0</v>
      </c>
      <c r="F439" s="49">
        <v>20</v>
      </c>
      <c r="G439" s="49">
        <v>0</v>
      </c>
      <c r="H439" s="49">
        <v>9</v>
      </c>
      <c r="I439" s="49">
        <v>0</v>
      </c>
      <c r="J439" s="49">
        <v>2</v>
      </c>
      <c r="K439" s="49">
        <v>1</v>
      </c>
      <c r="L439" s="49">
        <v>0</v>
      </c>
      <c r="M439" s="49">
        <v>0</v>
      </c>
      <c r="N439" s="49">
        <v>1</v>
      </c>
      <c r="O439" s="49">
        <v>0</v>
      </c>
      <c r="P439" s="49">
        <v>0</v>
      </c>
      <c r="Q439" s="49">
        <v>0</v>
      </c>
      <c r="R439" s="49">
        <v>0</v>
      </c>
      <c r="S439" s="49">
        <v>33</v>
      </c>
    </row>
    <row r="440" spans="1:19" x14ac:dyDescent="0.25">
      <c r="B440" s="49" t="s">
        <v>22</v>
      </c>
      <c r="C440" s="49">
        <v>0</v>
      </c>
      <c r="D440" s="49">
        <v>25</v>
      </c>
      <c r="E440" s="49">
        <v>0</v>
      </c>
      <c r="F440" s="49">
        <v>7</v>
      </c>
      <c r="G440" s="49">
        <v>1</v>
      </c>
      <c r="H440" s="49">
        <v>0</v>
      </c>
      <c r="I440" s="49">
        <v>0</v>
      </c>
      <c r="J440" s="49">
        <v>0</v>
      </c>
      <c r="K440" s="49">
        <v>0</v>
      </c>
      <c r="L440" s="49">
        <v>0</v>
      </c>
      <c r="M440" s="49">
        <v>0</v>
      </c>
      <c r="N440" s="49">
        <v>0</v>
      </c>
      <c r="O440" s="49">
        <v>0</v>
      </c>
      <c r="P440" s="49">
        <v>0</v>
      </c>
      <c r="Q440" s="49">
        <v>0</v>
      </c>
      <c r="R440" s="49">
        <v>0</v>
      </c>
      <c r="S440" s="49">
        <v>33</v>
      </c>
    </row>
    <row r="442" spans="1:19" x14ac:dyDescent="0.25">
      <c r="A442" t="s">
        <v>100</v>
      </c>
    </row>
    <row r="443" spans="1:19" x14ac:dyDescent="0.25">
      <c r="B443" s="49" t="s">
        <v>0</v>
      </c>
      <c r="C443" s="49">
        <v>1.5625E-2</v>
      </c>
      <c r="D443" s="49">
        <v>3.125E-2</v>
      </c>
      <c r="E443" s="49">
        <v>6.25E-2</v>
      </c>
      <c r="F443" s="49">
        <v>0.125</v>
      </c>
      <c r="G443" s="49">
        <v>0.25</v>
      </c>
      <c r="H443" s="49">
        <v>0.5</v>
      </c>
      <c r="I443" s="49">
        <v>1</v>
      </c>
      <c r="J443" s="49">
        <v>2</v>
      </c>
      <c r="K443" s="49">
        <v>4</v>
      </c>
      <c r="L443" s="49">
        <v>8</v>
      </c>
      <c r="M443" s="49">
        <v>16</v>
      </c>
      <c r="N443" s="49">
        <v>32</v>
      </c>
      <c r="O443" s="49">
        <v>64</v>
      </c>
      <c r="P443" s="49">
        <v>128</v>
      </c>
      <c r="Q443" s="49">
        <v>256</v>
      </c>
      <c r="R443" s="49">
        <v>512</v>
      </c>
      <c r="S443" s="49" t="s">
        <v>1</v>
      </c>
    </row>
    <row r="444" spans="1:19" x14ac:dyDescent="0.25">
      <c r="B444" s="49" t="s">
        <v>2</v>
      </c>
      <c r="C444" s="49">
        <v>0</v>
      </c>
      <c r="D444" s="49">
        <v>0</v>
      </c>
      <c r="E444" s="49">
        <v>0</v>
      </c>
      <c r="F444" s="49">
        <v>0</v>
      </c>
      <c r="G444" s="49">
        <v>0</v>
      </c>
      <c r="H444" s="49">
        <v>1</v>
      </c>
      <c r="I444" s="49">
        <v>0</v>
      </c>
      <c r="J444" s="49">
        <v>0</v>
      </c>
      <c r="K444" s="49">
        <v>0</v>
      </c>
      <c r="L444" s="49">
        <v>0</v>
      </c>
      <c r="M444" s="49">
        <v>0</v>
      </c>
      <c r="N444" s="49">
        <v>0</v>
      </c>
      <c r="O444" s="49">
        <v>13</v>
      </c>
      <c r="P444" s="49">
        <v>0</v>
      </c>
      <c r="Q444" s="49">
        <v>0</v>
      </c>
      <c r="R444" s="49">
        <v>0</v>
      </c>
      <c r="S444" s="49">
        <v>14</v>
      </c>
    </row>
    <row r="445" spans="1:19" x14ac:dyDescent="0.25">
      <c r="B445" s="49" t="s">
        <v>3</v>
      </c>
      <c r="C445" s="49">
        <v>0</v>
      </c>
      <c r="D445" s="49">
        <v>0</v>
      </c>
      <c r="E445" s="49">
        <v>0</v>
      </c>
      <c r="F445" s="49">
        <v>0</v>
      </c>
      <c r="G445" s="49">
        <v>0</v>
      </c>
      <c r="H445" s="49">
        <v>0</v>
      </c>
      <c r="I445" s="49">
        <v>1</v>
      </c>
      <c r="J445" s="49">
        <v>0</v>
      </c>
      <c r="K445" s="49">
        <v>0</v>
      </c>
      <c r="L445" s="49">
        <v>0</v>
      </c>
      <c r="M445" s="49">
        <v>1</v>
      </c>
      <c r="N445" s="49">
        <v>0</v>
      </c>
      <c r="O445" s="49">
        <v>12</v>
      </c>
      <c r="P445" s="49">
        <v>0</v>
      </c>
      <c r="Q445" s="49">
        <v>0</v>
      </c>
      <c r="R445" s="49">
        <v>0</v>
      </c>
      <c r="S445" s="49">
        <v>14</v>
      </c>
    </row>
    <row r="446" spans="1:19" x14ac:dyDescent="0.25">
      <c r="B446" s="49" t="s">
        <v>4</v>
      </c>
      <c r="C446" s="49">
        <v>0</v>
      </c>
      <c r="D446" s="49">
        <v>0</v>
      </c>
      <c r="E446" s="49">
        <v>0</v>
      </c>
      <c r="F446" s="49">
        <v>0</v>
      </c>
      <c r="G446" s="49">
        <v>0</v>
      </c>
      <c r="H446" s="49">
        <v>0</v>
      </c>
      <c r="I446" s="49">
        <v>0</v>
      </c>
      <c r="J446" s="49">
        <v>0</v>
      </c>
      <c r="K446" s="49">
        <v>0</v>
      </c>
      <c r="L446" s="49">
        <v>1</v>
      </c>
      <c r="M446" s="49">
        <v>0</v>
      </c>
      <c r="N446" s="49">
        <v>1</v>
      </c>
      <c r="O446" s="49">
        <v>2</v>
      </c>
      <c r="P446" s="49">
        <v>10</v>
      </c>
      <c r="Q446" s="49">
        <v>0</v>
      </c>
      <c r="R446" s="49">
        <v>0</v>
      </c>
      <c r="S446" s="49">
        <v>14</v>
      </c>
    </row>
    <row r="447" spans="1:19" x14ac:dyDescent="0.25">
      <c r="B447" s="49" t="s">
        <v>5</v>
      </c>
      <c r="C447" s="49">
        <v>0</v>
      </c>
      <c r="D447" s="49">
        <v>0</v>
      </c>
      <c r="E447" s="49">
        <v>0</v>
      </c>
      <c r="F447" s="49">
        <v>0</v>
      </c>
      <c r="G447" s="49">
        <v>0</v>
      </c>
      <c r="H447" s="49">
        <v>0</v>
      </c>
      <c r="I447" s="49">
        <v>0</v>
      </c>
      <c r="J447" s="49">
        <v>0</v>
      </c>
      <c r="K447" s="49">
        <v>0</v>
      </c>
      <c r="L447" s="49">
        <v>3</v>
      </c>
      <c r="M447" s="49">
        <v>1</v>
      </c>
      <c r="N447" s="49">
        <v>0</v>
      </c>
      <c r="O447" s="49">
        <v>2</v>
      </c>
      <c r="P447" s="49">
        <v>8</v>
      </c>
      <c r="Q447" s="49">
        <v>0</v>
      </c>
      <c r="R447" s="49">
        <v>0</v>
      </c>
      <c r="S447" s="49">
        <v>14</v>
      </c>
    </row>
    <row r="448" spans="1:19" x14ac:dyDescent="0.25">
      <c r="B448" s="49" t="s">
        <v>6</v>
      </c>
      <c r="C448" s="49">
        <v>0</v>
      </c>
      <c r="D448" s="49">
        <v>0</v>
      </c>
      <c r="E448" s="49">
        <v>0</v>
      </c>
      <c r="F448" s="49">
        <v>0</v>
      </c>
      <c r="G448" s="49">
        <v>0</v>
      </c>
      <c r="H448" s="49">
        <v>1</v>
      </c>
      <c r="I448" s="49">
        <v>0</v>
      </c>
      <c r="J448" s="49">
        <v>0</v>
      </c>
      <c r="K448" s="49">
        <v>0</v>
      </c>
      <c r="L448" s="49">
        <v>0</v>
      </c>
      <c r="M448" s="49">
        <v>1</v>
      </c>
      <c r="N448" s="49">
        <v>12</v>
      </c>
      <c r="O448" s="49">
        <v>0</v>
      </c>
      <c r="P448" s="49">
        <v>0</v>
      </c>
      <c r="Q448" s="49">
        <v>0</v>
      </c>
      <c r="R448" s="49">
        <v>0</v>
      </c>
      <c r="S448" s="49">
        <v>14</v>
      </c>
    </row>
    <row r="449" spans="2:19" x14ac:dyDescent="0.25">
      <c r="B449" s="49" t="s">
        <v>7</v>
      </c>
      <c r="C449" s="49">
        <v>0</v>
      </c>
      <c r="D449" s="49">
        <v>0</v>
      </c>
      <c r="E449" s="49">
        <v>0</v>
      </c>
      <c r="F449" s="49">
        <v>0</v>
      </c>
      <c r="G449" s="49">
        <v>0</v>
      </c>
      <c r="H449" s="49">
        <v>0</v>
      </c>
      <c r="I449" s="49">
        <v>0</v>
      </c>
      <c r="J449" s="49">
        <v>0</v>
      </c>
      <c r="K449" s="49">
        <v>0</v>
      </c>
      <c r="L449" s="49">
        <v>0</v>
      </c>
      <c r="M449" s="49">
        <v>14</v>
      </c>
      <c r="N449" s="49">
        <v>0</v>
      </c>
      <c r="O449" s="49">
        <v>0</v>
      </c>
      <c r="P449" s="49">
        <v>0</v>
      </c>
      <c r="Q449" s="49">
        <v>0</v>
      </c>
      <c r="R449" s="49">
        <v>0</v>
      </c>
      <c r="S449" s="49">
        <v>14</v>
      </c>
    </row>
    <row r="450" spans="2:19" x14ac:dyDescent="0.25">
      <c r="B450" s="49" t="s">
        <v>8</v>
      </c>
      <c r="C450" s="49">
        <v>0</v>
      </c>
      <c r="D450" s="49">
        <v>0</v>
      </c>
      <c r="E450" s="49">
        <v>0</v>
      </c>
      <c r="F450" s="49">
        <v>0</v>
      </c>
      <c r="G450" s="49">
        <v>0</v>
      </c>
      <c r="H450" s="49">
        <v>1</v>
      </c>
      <c r="I450" s="49">
        <v>0</v>
      </c>
      <c r="J450" s="49">
        <v>4</v>
      </c>
      <c r="K450" s="49">
        <v>1</v>
      </c>
      <c r="L450" s="49">
        <v>2</v>
      </c>
      <c r="M450" s="49">
        <v>0</v>
      </c>
      <c r="N450" s="49">
        <v>3</v>
      </c>
      <c r="O450" s="49">
        <v>3</v>
      </c>
      <c r="P450" s="49">
        <v>0</v>
      </c>
      <c r="Q450" s="49">
        <v>0</v>
      </c>
      <c r="R450" s="49">
        <v>0</v>
      </c>
      <c r="S450" s="49">
        <v>14</v>
      </c>
    </row>
    <row r="451" spans="2:19" x14ac:dyDescent="0.25">
      <c r="B451" s="49" t="s">
        <v>9</v>
      </c>
      <c r="C451" s="49">
        <v>0</v>
      </c>
      <c r="D451" s="49">
        <v>0</v>
      </c>
      <c r="E451" s="49">
        <v>0</v>
      </c>
      <c r="F451" s="49">
        <v>0</v>
      </c>
      <c r="G451" s="49">
        <v>0</v>
      </c>
      <c r="H451" s="49">
        <v>0</v>
      </c>
      <c r="I451" s="49">
        <v>0</v>
      </c>
      <c r="J451" s="49">
        <v>0</v>
      </c>
      <c r="K451" s="49">
        <v>0</v>
      </c>
      <c r="L451" s="49">
        <v>0</v>
      </c>
      <c r="M451" s="49">
        <v>0</v>
      </c>
      <c r="N451" s="49">
        <v>0</v>
      </c>
      <c r="O451" s="49">
        <v>14</v>
      </c>
      <c r="P451" s="49">
        <v>0</v>
      </c>
      <c r="Q451" s="49">
        <v>0</v>
      </c>
      <c r="R451" s="49">
        <v>0</v>
      </c>
      <c r="S451" s="49">
        <v>14</v>
      </c>
    </row>
    <row r="452" spans="2:19" x14ac:dyDescent="0.25">
      <c r="B452" s="49" t="s">
        <v>10</v>
      </c>
      <c r="C452" s="49">
        <v>0</v>
      </c>
      <c r="D452" s="49">
        <v>0</v>
      </c>
      <c r="E452" s="49">
        <v>0</v>
      </c>
      <c r="F452" s="49">
        <v>0</v>
      </c>
      <c r="G452" s="49">
        <v>0</v>
      </c>
      <c r="H452" s="49">
        <v>0</v>
      </c>
      <c r="I452" s="49">
        <v>0</v>
      </c>
      <c r="J452" s="49">
        <v>0</v>
      </c>
      <c r="K452" s="49">
        <v>0</v>
      </c>
      <c r="L452" s="49">
        <v>0</v>
      </c>
      <c r="M452" s="49">
        <v>0</v>
      </c>
      <c r="N452" s="49">
        <v>14</v>
      </c>
      <c r="O452" s="49">
        <v>0</v>
      </c>
      <c r="P452" s="49">
        <v>0</v>
      </c>
      <c r="Q452" s="49">
        <v>0</v>
      </c>
      <c r="R452" s="49">
        <v>0</v>
      </c>
      <c r="S452" s="49">
        <v>14</v>
      </c>
    </row>
    <row r="453" spans="2:19" x14ac:dyDescent="0.25">
      <c r="B453" s="49" t="s">
        <v>11</v>
      </c>
      <c r="C453" s="49">
        <v>0</v>
      </c>
      <c r="D453" s="49">
        <v>0</v>
      </c>
      <c r="E453" s="49">
        <v>0</v>
      </c>
      <c r="F453" s="49">
        <v>0</v>
      </c>
      <c r="G453" s="49">
        <v>0</v>
      </c>
      <c r="H453" s="49">
        <v>0</v>
      </c>
      <c r="I453" s="49">
        <v>0</v>
      </c>
      <c r="J453" s="49">
        <v>0</v>
      </c>
      <c r="K453" s="49">
        <v>0</v>
      </c>
      <c r="L453" s="49">
        <v>1</v>
      </c>
      <c r="M453" s="49">
        <v>1</v>
      </c>
      <c r="N453" s="49">
        <v>12</v>
      </c>
      <c r="O453" s="49">
        <v>0</v>
      </c>
      <c r="P453" s="49">
        <v>0</v>
      </c>
      <c r="Q453" s="49">
        <v>0</v>
      </c>
      <c r="R453" s="49">
        <v>0</v>
      </c>
      <c r="S453" s="49">
        <v>14</v>
      </c>
    </row>
    <row r="454" spans="2:19" x14ac:dyDescent="0.25">
      <c r="B454" s="49" t="s">
        <v>12</v>
      </c>
      <c r="C454" s="49">
        <v>0</v>
      </c>
      <c r="D454" s="49">
        <v>0</v>
      </c>
      <c r="E454" s="49">
        <v>0</v>
      </c>
      <c r="F454" s="49">
        <v>0</v>
      </c>
      <c r="G454" s="49">
        <v>1</v>
      </c>
      <c r="H454" s="49">
        <v>1</v>
      </c>
      <c r="I454" s="49">
        <v>0</v>
      </c>
      <c r="J454" s="49">
        <v>3</v>
      </c>
      <c r="K454" s="49">
        <v>0</v>
      </c>
      <c r="L454" s="49">
        <v>1</v>
      </c>
      <c r="M454" s="49">
        <v>8</v>
      </c>
      <c r="N454" s="49">
        <v>0</v>
      </c>
      <c r="O454" s="49">
        <v>0</v>
      </c>
      <c r="P454" s="49">
        <v>0</v>
      </c>
      <c r="Q454" s="49">
        <v>0</v>
      </c>
      <c r="R454" s="49">
        <v>0</v>
      </c>
      <c r="S454" s="49">
        <v>14</v>
      </c>
    </row>
    <row r="455" spans="2:19" x14ac:dyDescent="0.25">
      <c r="B455" s="49" t="s">
        <v>13</v>
      </c>
      <c r="C455" s="49">
        <v>0</v>
      </c>
      <c r="D455" s="49">
        <v>0</v>
      </c>
      <c r="E455" s="49">
        <v>0</v>
      </c>
      <c r="F455" s="49">
        <v>0</v>
      </c>
      <c r="G455" s="49">
        <v>0</v>
      </c>
      <c r="H455" s="49">
        <v>0</v>
      </c>
      <c r="I455" s="49">
        <v>1</v>
      </c>
      <c r="J455" s="49">
        <v>3</v>
      </c>
      <c r="K455" s="49">
        <v>1</v>
      </c>
      <c r="L455" s="49">
        <v>3</v>
      </c>
      <c r="M455" s="49">
        <v>2</v>
      </c>
      <c r="N455" s="49">
        <v>2</v>
      </c>
      <c r="O455" s="49">
        <v>1</v>
      </c>
      <c r="P455" s="49">
        <v>1</v>
      </c>
      <c r="Q455" s="49">
        <v>0</v>
      </c>
      <c r="R455" s="49">
        <v>0</v>
      </c>
      <c r="S455" s="49">
        <v>14</v>
      </c>
    </row>
    <row r="456" spans="2:19" x14ac:dyDescent="0.25">
      <c r="B456" s="49" t="s">
        <v>14</v>
      </c>
      <c r="C456" s="49">
        <v>0</v>
      </c>
      <c r="D456" s="49">
        <v>0</v>
      </c>
      <c r="E456" s="49">
        <v>0</v>
      </c>
      <c r="F456" s="49">
        <v>0</v>
      </c>
      <c r="G456" s="49">
        <v>0</v>
      </c>
      <c r="H456" s="49">
        <v>3</v>
      </c>
      <c r="I456" s="49">
        <v>1</v>
      </c>
      <c r="J456" s="49">
        <v>2</v>
      </c>
      <c r="K456" s="49">
        <v>5</v>
      </c>
      <c r="L456" s="49">
        <v>0</v>
      </c>
      <c r="M456" s="49">
        <v>3</v>
      </c>
      <c r="N456" s="49">
        <v>0</v>
      </c>
      <c r="O456" s="49">
        <v>0</v>
      </c>
      <c r="P456" s="49">
        <v>0</v>
      </c>
      <c r="Q456" s="49">
        <v>0</v>
      </c>
      <c r="R456" s="49">
        <v>0</v>
      </c>
      <c r="S456" s="49">
        <v>14</v>
      </c>
    </row>
    <row r="457" spans="2:19" x14ac:dyDescent="0.25">
      <c r="B457" s="49" t="s">
        <v>15</v>
      </c>
      <c r="C457" s="49">
        <v>0</v>
      </c>
      <c r="D457" s="49">
        <v>0</v>
      </c>
      <c r="E457" s="49">
        <v>0</v>
      </c>
      <c r="F457" s="49">
        <v>0</v>
      </c>
      <c r="G457" s="49">
        <v>0</v>
      </c>
      <c r="H457" s="49">
        <v>3</v>
      </c>
      <c r="I457" s="49">
        <v>1</v>
      </c>
      <c r="J457" s="49">
        <v>2</v>
      </c>
      <c r="K457" s="49">
        <v>2</v>
      </c>
      <c r="L457" s="49">
        <v>1</v>
      </c>
      <c r="M457" s="49">
        <v>3</v>
      </c>
      <c r="N457" s="49">
        <v>1</v>
      </c>
      <c r="O457" s="49">
        <v>0</v>
      </c>
      <c r="P457" s="49">
        <v>1</v>
      </c>
      <c r="Q457" s="49">
        <v>0</v>
      </c>
      <c r="R457" s="49">
        <v>0</v>
      </c>
      <c r="S457" s="49">
        <v>14</v>
      </c>
    </row>
    <row r="458" spans="2:19" x14ac:dyDescent="0.25">
      <c r="B458" s="49" t="s">
        <v>16</v>
      </c>
      <c r="C458" s="49">
        <v>0</v>
      </c>
      <c r="D458" s="49">
        <v>0</v>
      </c>
      <c r="E458" s="49">
        <v>0</v>
      </c>
      <c r="F458" s="49">
        <v>0</v>
      </c>
      <c r="G458" s="49">
        <v>0</v>
      </c>
      <c r="H458" s="49">
        <v>0</v>
      </c>
      <c r="I458" s="49">
        <v>0</v>
      </c>
      <c r="J458" s="49">
        <v>0</v>
      </c>
      <c r="K458" s="49">
        <v>0</v>
      </c>
      <c r="L458" s="49">
        <v>0</v>
      </c>
      <c r="M458" s="49">
        <v>0</v>
      </c>
      <c r="N458" s="49">
        <v>1</v>
      </c>
      <c r="O458" s="49">
        <v>8</v>
      </c>
      <c r="P458" s="49">
        <v>5</v>
      </c>
      <c r="Q458" s="49">
        <v>0</v>
      </c>
      <c r="R458" s="49">
        <v>0</v>
      </c>
      <c r="S458" s="49">
        <v>14</v>
      </c>
    </row>
    <row r="459" spans="2:19" x14ac:dyDescent="0.25">
      <c r="B459" s="49" t="s">
        <v>17</v>
      </c>
      <c r="C459" s="49">
        <v>0</v>
      </c>
      <c r="D459" s="49">
        <v>0</v>
      </c>
      <c r="E459" s="49">
        <v>7</v>
      </c>
      <c r="F459" s="49">
        <v>0</v>
      </c>
      <c r="G459" s="49">
        <v>3</v>
      </c>
      <c r="H459" s="49">
        <v>1</v>
      </c>
      <c r="I459" s="49">
        <v>1</v>
      </c>
      <c r="J459" s="49">
        <v>1</v>
      </c>
      <c r="K459" s="49">
        <v>0</v>
      </c>
      <c r="L459" s="49">
        <v>0</v>
      </c>
      <c r="M459" s="49">
        <v>0</v>
      </c>
      <c r="N459" s="49">
        <v>0</v>
      </c>
      <c r="O459" s="49">
        <v>1</v>
      </c>
      <c r="P459" s="49">
        <v>0</v>
      </c>
      <c r="Q459" s="49">
        <v>0</v>
      </c>
      <c r="R459" s="49">
        <v>0</v>
      </c>
      <c r="S459" s="49">
        <v>14</v>
      </c>
    </row>
    <row r="460" spans="2:19" x14ac:dyDescent="0.25">
      <c r="B460" s="49" t="s">
        <v>18</v>
      </c>
      <c r="C460" s="49">
        <v>0</v>
      </c>
      <c r="D460" s="49">
        <v>0</v>
      </c>
      <c r="E460" s="49">
        <v>0</v>
      </c>
      <c r="F460" s="49">
        <v>0</v>
      </c>
      <c r="G460" s="49">
        <v>1</v>
      </c>
      <c r="H460" s="49">
        <v>6</v>
      </c>
      <c r="I460" s="49">
        <v>0</v>
      </c>
      <c r="J460" s="49">
        <v>4</v>
      </c>
      <c r="K460" s="49">
        <v>1</v>
      </c>
      <c r="L460" s="49">
        <v>2</v>
      </c>
      <c r="M460" s="49">
        <v>0</v>
      </c>
      <c r="N460" s="49">
        <v>0</v>
      </c>
      <c r="O460" s="49">
        <v>0</v>
      </c>
      <c r="P460" s="49">
        <v>0</v>
      </c>
      <c r="Q460" s="49">
        <v>0</v>
      </c>
      <c r="R460" s="49">
        <v>0</v>
      </c>
      <c r="S460" s="49">
        <v>14</v>
      </c>
    </row>
    <row r="461" spans="2:19" x14ac:dyDescent="0.25">
      <c r="B461" s="49" t="s">
        <v>19</v>
      </c>
      <c r="C461" s="49">
        <v>0</v>
      </c>
      <c r="D461" s="49">
        <v>0</v>
      </c>
      <c r="E461" s="49">
        <v>0</v>
      </c>
      <c r="F461" s="49">
        <v>0</v>
      </c>
      <c r="G461" s="49">
        <v>7</v>
      </c>
      <c r="H461" s="49">
        <v>1</v>
      </c>
      <c r="I461" s="49">
        <v>4</v>
      </c>
      <c r="J461" s="49">
        <v>0</v>
      </c>
      <c r="K461" s="49">
        <v>2</v>
      </c>
      <c r="L461" s="49">
        <v>0</v>
      </c>
      <c r="M461" s="49">
        <v>0</v>
      </c>
      <c r="N461" s="49">
        <v>0</v>
      </c>
      <c r="O461" s="49">
        <v>0</v>
      </c>
      <c r="P461" s="49">
        <v>0</v>
      </c>
      <c r="Q461" s="49">
        <v>0</v>
      </c>
      <c r="R461" s="49">
        <v>0</v>
      </c>
      <c r="S461" s="49">
        <v>14</v>
      </c>
    </row>
    <row r="462" spans="2:19" x14ac:dyDescent="0.25">
      <c r="B462" s="49" t="s">
        <v>20</v>
      </c>
      <c r="C462" s="49">
        <v>0</v>
      </c>
      <c r="D462" s="49">
        <v>0</v>
      </c>
      <c r="E462" s="49">
        <v>3</v>
      </c>
      <c r="F462" s="49">
        <v>4</v>
      </c>
      <c r="G462" s="49">
        <v>0</v>
      </c>
      <c r="H462" s="49">
        <v>5</v>
      </c>
      <c r="I462" s="49">
        <v>0</v>
      </c>
      <c r="J462" s="49">
        <v>2</v>
      </c>
      <c r="K462" s="49">
        <v>0</v>
      </c>
      <c r="L462" s="49">
        <v>0</v>
      </c>
      <c r="M462" s="49">
        <v>0</v>
      </c>
      <c r="N462" s="49">
        <v>0</v>
      </c>
      <c r="O462" s="49">
        <v>0</v>
      </c>
      <c r="P462" s="49">
        <v>0</v>
      </c>
      <c r="Q462" s="49">
        <v>0</v>
      </c>
      <c r="R462" s="49">
        <v>0</v>
      </c>
      <c r="S462" s="49">
        <v>14</v>
      </c>
    </row>
    <row r="463" spans="2:19" x14ac:dyDescent="0.25">
      <c r="B463" s="49" t="s">
        <v>21</v>
      </c>
      <c r="C463" s="49">
        <v>0</v>
      </c>
      <c r="D463" s="49">
        <v>0</v>
      </c>
      <c r="E463" s="49">
        <v>0</v>
      </c>
      <c r="F463" s="49">
        <v>0</v>
      </c>
      <c r="G463" s="49">
        <v>0</v>
      </c>
      <c r="H463" s="49">
        <v>3</v>
      </c>
      <c r="I463" s="49">
        <v>6</v>
      </c>
      <c r="J463" s="49">
        <v>2</v>
      </c>
      <c r="K463" s="49">
        <v>1</v>
      </c>
      <c r="L463" s="49">
        <v>1</v>
      </c>
      <c r="M463" s="49">
        <v>1</v>
      </c>
      <c r="N463" s="49">
        <v>0</v>
      </c>
      <c r="O463" s="49">
        <v>0</v>
      </c>
      <c r="P463" s="49">
        <v>0</v>
      </c>
      <c r="Q463" s="49">
        <v>0</v>
      </c>
      <c r="R463" s="49">
        <v>0</v>
      </c>
      <c r="S463" s="49">
        <v>14</v>
      </c>
    </row>
    <row r="464" spans="2:19" x14ac:dyDescent="0.25">
      <c r="B464" s="49" t="s">
        <v>22</v>
      </c>
      <c r="C464" s="49">
        <v>0</v>
      </c>
      <c r="D464" s="49">
        <v>2</v>
      </c>
      <c r="E464" s="49">
        <v>0</v>
      </c>
      <c r="F464" s="49">
        <v>7</v>
      </c>
      <c r="G464" s="49">
        <v>4</v>
      </c>
      <c r="H464" s="49">
        <v>0</v>
      </c>
      <c r="I464" s="49">
        <v>1</v>
      </c>
      <c r="J464" s="49">
        <v>0</v>
      </c>
      <c r="K464" s="49">
        <v>0</v>
      </c>
      <c r="L464" s="49">
        <v>0</v>
      </c>
      <c r="M464" s="49">
        <v>0</v>
      </c>
      <c r="N464" s="49">
        <v>0</v>
      </c>
      <c r="O464" s="49">
        <v>0</v>
      </c>
      <c r="P464" s="49">
        <v>0</v>
      </c>
      <c r="Q464" s="49">
        <v>0</v>
      </c>
      <c r="R464" s="49">
        <v>0</v>
      </c>
      <c r="S464" s="49">
        <v>14</v>
      </c>
    </row>
    <row r="465" spans="1:54" x14ac:dyDescent="0.25">
      <c r="B465" s="49" t="s">
        <v>84</v>
      </c>
      <c r="C465" s="49">
        <v>0</v>
      </c>
      <c r="D465" s="49">
        <v>0</v>
      </c>
      <c r="E465" s="49">
        <v>0</v>
      </c>
      <c r="F465" s="49">
        <v>0</v>
      </c>
      <c r="G465" s="49">
        <v>0</v>
      </c>
      <c r="H465" s="49">
        <v>1</v>
      </c>
      <c r="I465" s="49">
        <v>0</v>
      </c>
      <c r="J465" s="49">
        <v>5</v>
      </c>
      <c r="K465" s="49">
        <v>6</v>
      </c>
      <c r="L465" s="49">
        <v>2</v>
      </c>
      <c r="M465" s="49">
        <v>0</v>
      </c>
      <c r="N465" s="49">
        <v>0</v>
      </c>
      <c r="O465" s="49">
        <v>0</v>
      </c>
      <c r="P465" s="49">
        <v>0</v>
      </c>
      <c r="Q465" s="49">
        <v>0</v>
      </c>
      <c r="R465" s="49">
        <v>0</v>
      </c>
      <c r="S465" s="49">
        <v>14</v>
      </c>
    </row>
    <row r="466" spans="1:54" x14ac:dyDescent="0.25">
      <c r="B466" s="49" t="s">
        <v>104</v>
      </c>
      <c r="C466" s="49">
        <v>0</v>
      </c>
      <c r="D466" s="49">
        <v>0</v>
      </c>
      <c r="E466" s="49">
        <v>0</v>
      </c>
      <c r="F466" s="49">
        <v>0</v>
      </c>
      <c r="G466" s="49">
        <v>0</v>
      </c>
      <c r="H466" s="49">
        <v>0</v>
      </c>
      <c r="I466" s="49">
        <v>0</v>
      </c>
      <c r="J466" s="49">
        <v>0</v>
      </c>
      <c r="K466" s="49">
        <v>0</v>
      </c>
      <c r="L466" s="49">
        <v>0</v>
      </c>
      <c r="M466" s="49">
        <v>13</v>
      </c>
      <c r="N466" s="49">
        <v>0</v>
      </c>
      <c r="O466" s="49">
        <v>0</v>
      </c>
      <c r="P466" s="49">
        <v>0</v>
      </c>
      <c r="Q466" s="49">
        <v>0</v>
      </c>
      <c r="R466" s="49">
        <v>0</v>
      </c>
      <c r="S466" s="49">
        <v>13</v>
      </c>
    </row>
    <row r="467" spans="1:54" x14ac:dyDescent="0.25">
      <c r="B467" s="49" t="s">
        <v>89</v>
      </c>
      <c r="C467" s="49">
        <v>0</v>
      </c>
      <c r="D467" s="49">
        <v>0</v>
      </c>
      <c r="E467" s="49">
        <v>0</v>
      </c>
      <c r="F467" s="49">
        <v>0</v>
      </c>
      <c r="G467" s="49">
        <v>0</v>
      </c>
      <c r="H467" s="49">
        <v>1</v>
      </c>
      <c r="I467" s="49">
        <v>6</v>
      </c>
      <c r="J467" s="49">
        <v>0</v>
      </c>
      <c r="K467" s="49">
        <v>1</v>
      </c>
      <c r="L467" s="49">
        <v>1</v>
      </c>
      <c r="M467" s="49">
        <v>1</v>
      </c>
      <c r="N467" s="49">
        <v>1</v>
      </c>
      <c r="O467" s="49">
        <v>2</v>
      </c>
      <c r="P467" s="49">
        <v>0</v>
      </c>
      <c r="Q467" s="49">
        <v>0</v>
      </c>
      <c r="R467" s="49">
        <v>0</v>
      </c>
      <c r="S467" s="49">
        <v>13</v>
      </c>
    </row>
    <row r="468" spans="1:54" x14ac:dyDescent="0.25">
      <c r="A468" s="49"/>
      <c r="B468" s="49"/>
      <c r="C468" s="49"/>
      <c r="D468" s="49"/>
      <c r="E468" s="49"/>
      <c r="F468" s="49"/>
      <c r="G468" s="49"/>
      <c r="H468" s="49"/>
      <c r="I468" s="49"/>
      <c r="J468" s="49"/>
      <c r="K468" s="49"/>
      <c r="L468" s="49"/>
      <c r="M468" s="49"/>
      <c r="N468" s="49"/>
      <c r="O468" s="49"/>
      <c r="P468" s="49"/>
      <c r="Q468" s="49"/>
      <c r="R468" s="49"/>
      <c r="S468" s="49"/>
    </row>
    <row r="469" spans="1:54" x14ac:dyDescent="0.25">
      <c r="A469" t="s">
        <v>101</v>
      </c>
    </row>
    <row r="470" spans="1:54" s="49" customFormat="1" x14ac:dyDescent="0.25">
      <c r="A470"/>
      <c r="B470" s="49" t="s">
        <v>0</v>
      </c>
      <c r="C470" s="49">
        <v>1.5625E-2</v>
      </c>
      <c r="D470" s="49">
        <v>3.125E-2</v>
      </c>
      <c r="E470" s="49">
        <v>6.25E-2</v>
      </c>
      <c r="F470" s="49">
        <v>0.125</v>
      </c>
      <c r="G470" s="49">
        <v>0.25</v>
      </c>
      <c r="H470" s="49">
        <v>0.5</v>
      </c>
      <c r="I470" s="49">
        <v>1</v>
      </c>
      <c r="J470" s="49">
        <v>2</v>
      </c>
      <c r="K470" s="49">
        <v>4</v>
      </c>
      <c r="L470" s="49">
        <v>8</v>
      </c>
      <c r="M470" s="49">
        <v>16</v>
      </c>
      <c r="N470" s="49">
        <v>32</v>
      </c>
      <c r="O470" s="49">
        <v>64</v>
      </c>
      <c r="P470" s="49">
        <v>128</v>
      </c>
      <c r="Q470" s="49">
        <v>256</v>
      </c>
      <c r="R470" s="49">
        <v>512</v>
      </c>
      <c r="S470" s="49" t="s">
        <v>1</v>
      </c>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row>
    <row r="471" spans="1:54" x14ac:dyDescent="0.25">
      <c r="B471" s="49" t="s">
        <v>9</v>
      </c>
      <c r="C471" s="49">
        <v>0</v>
      </c>
      <c r="D471" s="49">
        <v>1</v>
      </c>
      <c r="E471" s="49">
        <v>3</v>
      </c>
      <c r="F471" s="49">
        <v>26</v>
      </c>
      <c r="G471" s="49">
        <v>0</v>
      </c>
      <c r="H471" s="49">
        <v>1</v>
      </c>
      <c r="I471" s="49">
        <v>0</v>
      </c>
      <c r="J471" s="49">
        <v>0</v>
      </c>
      <c r="K471" s="49">
        <v>0</v>
      </c>
      <c r="L471" s="49">
        <v>0</v>
      </c>
      <c r="M471" s="49">
        <v>0</v>
      </c>
      <c r="N471" s="49">
        <v>0</v>
      </c>
      <c r="O471" s="49">
        <v>0</v>
      </c>
      <c r="P471" s="49">
        <v>0</v>
      </c>
      <c r="Q471" s="49">
        <v>0</v>
      </c>
      <c r="R471" s="49">
        <v>0</v>
      </c>
      <c r="S471" s="49">
        <v>31</v>
      </c>
    </row>
    <row r="472" spans="1:54" x14ac:dyDescent="0.25">
      <c r="B472" s="49" t="s">
        <v>20</v>
      </c>
      <c r="C472" s="49">
        <v>0</v>
      </c>
      <c r="D472" s="49">
        <v>1</v>
      </c>
      <c r="E472" s="49">
        <v>3</v>
      </c>
      <c r="F472" s="49">
        <v>9</v>
      </c>
      <c r="G472" s="49">
        <v>16</v>
      </c>
      <c r="H472" s="49">
        <v>0</v>
      </c>
      <c r="I472" s="49">
        <v>0</v>
      </c>
      <c r="J472" s="49">
        <v>1</v>
      </c>
      <c r="K472" s="49">
        <v>1</v>
      </c>
      <c r="L472" s="49">
        <v>0</v>
      </c>
      <c r="M472" s="49">
        <v>0</v>
      </c>
      <c r="N472" s="49">
        <v>0</v>
      </c>
      <c r="O472" s="49">
        <v>0</v>
      </c>
      <c r="P472" s="49">
        <v>0</v>
      </c>
      <c r="Q472" s="49">
        <v>0</v>
      </c>
      <c r="R472" s="49">
        <v>0</v>
      </c>
      <c r="S472" s="49">
        <v>31</v>
      </c>
    </row>
    <row r="473" spans="1:54" x14ac:dyDescent="0.25">
      <c r="B473" s="49" t="s">
        <v>24</v>
      </c>
      <c r="C473" s="49">
        <v>0</v>
      </c>
      <c r="D473" s="49">
        <v>1</v>
      </c>
      <c r="E473" s="49">
        <v>16</v>
      </c>
      <c r="F473" s="49">
        <v>7</v>
      </c>
      <c r="G473" s="49">
        <v>2</v>
      </c>
      <c r="H473" s="49">
        <v>0</v>
      </c>
      <c r="I473" s="49">
        <v>0</v>
      </c>
      <c r="J473" s="49">
        <v>0</v>
      </c>
      <c r="K473" s="49">
        <v>0</v>
      </c>
      <c r="L473" s="49">
        <v>4</v>
      </c>
      <c r="M473" s="49">
        <v>0</v>
      </c>
      <c r="N473" s="49">
        <v>0</v>
      </c>
      <c r="O473" s="49">
        <v>0</v>
      </c>
      <c r="P473" s="49">
        <v>0</v>
      </c>
      <c r="Q473" s="49">
        <v>0</v>
      </c>
      <c r="R473" s="49">
        <v>1</v>
      </c>
      <c r="S473" s="49">
        <v>31</v>
      </c>
    </row>
    <row r="474" spans="1:54" x14ac:dyDescent="0.25">
      <c r="B474" s="49" t="s">
        <v>26</v>
      </c>
      <c r="C474" s="49">
        <v>0</v>
      </c>
      <c r="D474" s="49">
        <v>26</v>
      </c>
      <c r="E474" s="49">
        <v>5</v>
      </c>
      <c r="F474" s="49">
        <v>0</v>
      </c>
      <c r="G474" s="49">
        <v>0</v>
      </c>
      <c r="H474" s="49">
        <v>0</v>
      </c>
      <c r="I474" s="49">
        <v>0</v>
      </c>
      <c r="J474" s="49">
        <v>0</v>
      </c>
      <c r="K474" s="49">
        <v>0</v>
      </c>
      <c r="L474" s="49">
        <v>0</v>
      </c>
      <c r="M474" s="49">
        <v>0</v>
      </c>
      <c r="N474" s="49">
        <v>0</v>
      </c>
      <c r="O474" s="49">
        <v>0</v>
      </c>
      <c r="P474" s="49">
        <v>0</v>
      </c>
      <c r="Q474" s="49">
        <v>0</v>
      </c>
      <c r="R474" s="49">
        <v>0</v>
      </c>
      <c r="S474" s="49">
        <v>31</v>
      </c>
    </row>
    <row r="475" spans="1:54" x14ac:dyDescent="0.25">
      <c r="B475" s="49" t="s">
        <v>33</v>
      </c>
      <c r="C475" s="49">
        <v>0</v>
      </c>
      <c r="D475" s="49">
        <v>0</v>
      </c>
      <c r="E475" s="49">
        <v>22</v>
      </c>
      <c r="F475" s="49">
        <v>1</v>
      </c>
      <c r="G475" s="49">
        <v>0</v>
      </c>
      <c r="H475" s="49">
        <v>2</v>
      </c>
      <c r="I475" s="49">
        <v>0</v>
      </c>
      <c r="J475" s="49">
        <v>2</v>
      </c>
      <c r="K475" s="49">
        <v>0</v>
      </c>
      <c r="L475" s="49">
        <v>0</v>
      </c>
      <c r="M475" s="49">
        <v>0</v>
      </c>
      <c r="N475" s="49">
        <v>3</v>
      </c>
      <c r="O475" s="49">
        <v>0</v>
      </c>
      <c r="P475" s="49">
        <v>0</v>
      </c>
      <c r="Q475" s="49">
        <v>0</v>
      </c>
      <c r="R475" s="49">
        <v>1</v>
      </c>
      <c r="S475" s="49">
        <v>31</v>
      </c>
    </row>
    <row r="476" spans="1:54" x14ac:dyDescent="0.25">
      <c r="A476" s="44"/>
      <c r="B476" s="44"/>
      <c r="C476" s="44"/>
      <c r="D476" s="44"/>
      <c r="E476" s="44"/>
      <c r="F476" s="44"/>
      <c r="G476" s="44"/>
      <c r="H476" s="44"/>
      <c r="I476" s="44"/>
      <c r="J476" s="44"/>
      <c r="K476" s="44"/>
      <c r="L476" s="44"/>
      <c r="M476" s="44"/>
      <c r="N476" s="44"/>
      <c r="O476" s="44"/>
      <c r="P476" s="44"/>
      <c r="Q476" s="44"/>
      <c r="R476" s="44"/>
      <c r="S476" s="44"/>
    </row>
    <row r="478" spans="1:54" s="44" customFormat="1" x14ac:dyDescent="0.25">
      <c r="A478"/>
      <c r="B478"/>
      <c r="C478"/>
      <c r="D478"/>
      <c r="E478"/>
      <c r="F478"/>
      <c r="G478"/>
      <c r="H478"/>
      <c r="I478"/>
      <c r="J478"/>
      <c r="K478"/>
      <c r="L478"/>
      <c r="M478"/>
      <c r="N478"/>
      <c r="O478"/>
      <c r="P478"/>
      <c r="Q478"/>
      <c r="R478"/>
      <c r="S478"/>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zoomScale="75" zoomScaleNormal="75" workbookViewId="0">
      <selection activeCell="U23" sqref="U23"/>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2" s="1" t="s">
        <v>95</v>
      </c>
      <c r="W2" s="1" t="str">
        <f>A2</f>
        <v>Haemophilus influenzae</v>
      </c>
      <c r="AD2" s="1" t="str">
        <f>A2</f>
        <v>Haemophilus influenzae</v>
      </c>
      <c r="AE2" s="29"/>
      <c r="AF2" s="29"/>
      <c r="AG2" s="29"/>
      <c r="AH2" s="29"/>
      <c r="AI2" s="29"/>
      <c r="AM2" s="29" t="str">
        <f>A2</f>
        <v>Haemophilus influenzae</v>
      </c>
      <c r="AN2" s="29"/>
      <c r="AO2" s="29"/>
      <c r="AP2" s="29"/>
      <c r="AQ2" s="29"/>
    </row>
    <row r="3" spans="1:54" s="1" customFormat="1"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Ampicillin</v>
      </c>
      <c r="X3" s="1" t="str">
        <f>B5</f>
        <v>Ampicillin/ Sulbactam</v>
      </c>
      <c r="Y3" s="1" t="str">
        <f>B6</f>
        <v>Cefotaxim</v>
      </c>
      <c r="Z3" s="1" t="str">
        <f>B7</f>
        <v>Cefuroxim</v>
      </c>
      <c r="AA3" s="1" t="str">
        <f>B8</f>
        <v>Ciprofloxacin</v>
      </c>
      <c r="AE3" s="29" t="str">
        <f>W3</f>
        <v>Ampicillin</v>
      </c>
      <c r="AF3" s="29" t="str">
        <f>X3</f>
        <v>Ampicillin/ Sulbactam</v>
      </c>
      <c r="AG3" s="29" t="str">
        <f>Y3</f>
        <v>Cefotaxim</v>
      </c>
      <c r="AH3" s="29" t="str">
        <f>Z3</f>
        <v>Cefuroxim</v>
      </c>
      <c r="AI3" s="29" t="str">
        <f>AA3</f>
        <v>Ciprofloxacin</v>
      </c>
      <c r="AL3" s="1" t="s">
        <v>0</v>
      </c>
      <c r="AM3" s="29" t="str">
        <f>W3</f>
        <v>Ampicillin</v>
      </c>
      <c r="AN3" s="29" t="str">
        <f>X3</f>
        <v>Ampicillin/ Sulbactam</v>
      </c>
      <c r="AO3" s="29" t="str">
        <f>Y3</f>
        <v>Cefotaxim</v>
      </c>
      <c r="AP3" s="29" t="str">
        <f>Z3</f>
        <v>Cefuroxim</v>
      </c>
      <c r="AQ3" s="29" t="str">
        <f>AA3</f>
        <v>Ciprofloxacin</v>
      </c>
      <c r="AU3" s="10"/>
      <c r="AV3" s="11" t="s">
        <v>45</v>
      </c>
      <c r="AW3" s="11" t="s">
        <v>50</v>
      </c>
      <c r="AX3" s="11" t="s">
        <v>54</v>
      </c>
      <c r="AY3" s="11" t="s">
        <v>68</v>
      </c>
      <c r="AZ3" s="11" t="s">
        <v>64</v>
      </c>
      <c r="BA3" s="9"/>
      <c r="BB3" s="9"/>
    </row>
    <row r="4" spans="1:54" s="1" customFormat="1" ht="18.75" x14ac:dyDescent="0.25">
      <c r="B4" s="1" t="s">
        <v>2</v>
      </c>
      <c r="C4" s="2">
        <v>0</v>
      </c>
      <c r="D4" s="2">
        <v>0</v>
      </c>
      <c r="E4" s="2">
        <v>0</v>
      </c>
      <c r="F4" s="2">
        <v>0</v>
      </c>
      <c r="G4" s="2">
        <v>2</v>
      </c>
      <c r="H4" s="2">
        <v>4</v>
      </c>
      <c r="I4" s="2">
        <v>1</v>
      </c>
      <c r="J4" s="3">
        <v>1</v>
      </c>
      <c r="K4" s="3">
        <v>0</v>
      </c>
      <c r="L4" s="3">
        <v>0</v>
      </c>
      <c r="M4" s="3">
        <v>0</v>
      </c>
      <c r="N4" s="3">
        <v>1</v>
      </c>
      <c r="O4" s="3">
        <v>0</v>
      </c>
      <c r="P4" s="3">
        <v>0</v>
      </c>
      <c r="Q4" s="3">
        <v>0</v>
      </c>
      <c r="R4" s="3">
        <v>0</v>
      </c>
      <c r="S4" s="1">
        <v>9</v>
      </c>
      <c r="V4" s="1">
        <v>1.5625E-2</v>
      </c>
      <c r="W4" s="2">
        <f>C4</f>
        <v>0</v>
      </c>
      <c r="X4" s="2">
        <f>C5</f>
        <v>0</v>
      </c>
      <c r="Y4" s="2">
        <f>C6</f>
        <v>0</v>
      </c>
      <c r="Z4" s="2">
        <f>C7</f>
        <v>0</v>
      </c>
      <c r="AA4" s="2">
        <f>C8</f>
        <v>0</v>
      </c>
      <c r="AD4" s="1">
        <v>1.4999999999999999E-2</v>
      </c>
      <c r="AE4" s="30">
        <f>PRODUCT(W4*100*1/W20)</f>
        <v>0</v>
      </c>
      <c r="AF4" s="30">
        <f>PRODUCT(X4*100*1/X20)</f>
        <v>0</v>
      </c>
      <c r="AG4" s="30">
        <f>PRODUCT(Y4*100*1/Y20)</f>
        <v>0</v>
      </c>
      <c r="AH4" s="30">
        <f>PRODUCT(Z4*100*1/Z20)</f>
        <v>0</v>
      </c>
      <c r="AI4" s="30">
        <f>PRODUCT(AA4*100*1/AA20)</f>
        <v>0</v>
      </c>
      <c r="AL4" s="1">
        <v>1.4999999999999999E-2</v>
      </c>
      <c r="AM4" s="30">
        <f>AE4</f>
        <v>0</v>
      </c>
      <c r="AN4" s="30">
        <f>AF4</f>
        <v>0</v>
      </c>
      <c r="AO4" s="30">
        <f>AG4</f>
        <v>0</v>
      </c>
      <c r="AP4" s="30">
        <f>AH4</f>
        <v>0</v>
      </c>
      <c r="AQ4" s="30">
        <f>AI4</f>
        <v>0</v>
      </c>
      <c r="AR4" s="5"/>
      <c r="AU4" s="11" t="s">
        <v>46</v>
      </c>
      <c r="AV4" s="15">
        <f>S4</f>
        <v>9</v>
      </c>
      <c r="AW4" s="15">
        <f>S5</f>
        <v>16</v>
      </c>
      <c r="AX4" s="15">
        <f>S6</f>
        <v>16</v>
      </c>
      <c r="AY4" s="15">
        <f>S7</f>
        <v>16</v>
      </c>
      <c r="AZ4" s="15">
        <f>S8</f>
        <v>16</v>
      </c>
      <c r="BA4" s="9"/>
      <c r="BB4" s="9"/>
    </row>
    <row r="5" spans="1:54" s="1" customFormat="1" ht="18.75" x14ac:dyDescent="0.25">
      <c r="B5" s="1" t="s">
        <v>3</v>
      </c>
      <c r="C5" s="2">
        <v>0</v>
      </c>
      <c r="D5" s="2">
        <v>1</v>
      </c>
      <c r="E5" s="2">
        <v>0</v>
      </c>
      <c r="F5" s="2">
        <v>1</v>
      </c>
      <c r="G5" s="2">
        <v>4</v>
      </c>
      <c r="H5" s="2">
        <v>8</v>
      </c>
      <c r="I5" s="2">
        <v>2</v>
      </c>
      <c r="J5" s="3">
        <v>0</v>
      </c>
      <c r="K5" s="3">
        <v>0</v>
      </c>
      <c r="L5" s="3">
        <v>0</v>
      </c>
      <c r="M5" s="3">
        <v>0</v>
      </c>
      <c r="N5" s="3">
        <v>0</v>
      </c>
      <c r="O5" s="3">
        <v>0</v>
      </c>
      <c r="P5" s="3">
        <v>0</v>
      </c>
      <c r="Q5" s="3">
        <v>0</v>
      </c>
      <c r="R5" s="3">
        <v>0</v>
      </c>
      <c r="S5" s="1">
        <v>16</v>
      </c>
      <c r="V5" s="1">
        <v>3.125E-2</v>
      </c>
      <c r="W5" s="2">
        <f>D4</f>
        <v>0</v>
      </c>
      <c r="X5" s="2">
        <f>D5</f>
        <v>1</v>
      </c>
      <c r="Y5" s="2">
        <f>D6</f>
        <v>12</v>
      </c>
      <c r="Z5" s="2">
        <f>D7</f>
        <v>0</v>
      </c>
      <c r="AA5" s="2">
        <f>D8</f>
        <v>16</v>
      </c>
      <c r="AD5" s="1">
        <v>3.1E-2</v>
      </c>
      <c r="AE5" s="30">
        <f>PRODUCT(W5*100*1/W20)</f>
        <v>0</v>
      </c>
      <c r="AF5" s="30">
        <f>PRODUCT(X5*100*1/X20)</f>
        <v>6.25</v>
      </c>
      <c r="AG5" s="30">
        <f>PRODUCT(Y5*100*1/Y20)</f>
        <v>75</v>
      </c>
      <c r="AH5" s="30">
        <f>PRODUCT(Z5*100*1/Z20)</f>
        <v>0</v>
      </c>
      <c r="AI5" s="30">
        <f>PRODUCT(AA5*100*1/AA20)</f>
        <v>100</v>
      </c>
      <c r="AL5" s="1">
        <v>3.1E-2</v>
      </c>
      <c r="AM5" s="30">
        <f>AE4+AE5</f>
        <v>0</v>
      </c>
      <c r="AN5" s="30">
        <f>AF4+AF5</f>
        <v>6.25</v>
      </c>
      <c r="AO5" s="30">
        <f>AG4+AG5</f>
        <v>75</v>
      </c>
      <c r="AP5" s="30">
        <f>AH4+AH5</f>
        <v>0</v>
      </c>
      <c r="AQ5" s="30">
        <f>AI4+AI5</f>
        <v>100</v>
      </c>
      <c r="AR5" s="5"/>
      <c r="AU5" s="11" t="s">
        <v>47</v>
      </c>
      <c r="AV5" s="12">
        <f>AM10</f>
        <v>77.777777777777771</v>
      </c>
      <c r="AW5" s="12">
        <f>AN10</f>
        <v>100</v>
      </c>
      <c r="AX5" s="12">
        <f>AO7</f>
        <v>93.75</v>
      </c>
      <c r="AY5" s="12">
        <f>AP10</f>
        <v>93.75</v>
      </c>
      <c r="AZ5" s="12">
        <f>AQ6</f>
        <v>100</v>
      </c>
      <c r="BA5" s="9"/>
      <c r="BB5" s="9"/>
    </row>
    <row r="6" spans="1:54" s="1" customFormat="1" ht="18.75" x14ac:dyDescent="0.25">
      <c r="B6" s="1" t="s">
        <v>7</v>
      </c>
      <c r="C6" s="2">
        <v>0</v>
      </c>
      <c r="D6" s="2">
        <v>12</v>
      </c>
      <c r="E6" s="2">
        <v>3</v>
      </c>
      <c r="F6" s="2">
        <v>0</v>
      </c>
      <c r="G6" s="3">
        <v>0</v>
      </c>
      <c r="H6" s="3">
        <v>0</v>
      </c>
      <c r="I6" s="3">
        <v>1</v>
      </c>
      <c r="J6" s="3">
        <v>0</v>
      </c>
      <c r="K6" s="3">
        <v>0</v>
      </c>
      <c r="L6" s="3">
        <v>0</v>
      </c>
      <c r="M6" s="3">
        <v>0</v>
      </c>
      <c r="N6" s="3">
        <v>0</v>
      </c>
      <c r="O6" s="3">
        <v>0</v>
      </c>
      <c r="P6" s="3">
        <v>0</v>
      </c>
      <c r="Q6" s="3">
        <v>0</v>
      </c>
      <c r="R6" s="3">
        <v>0</v>
      </c>
      <c r="S6" s="1">
        <v>16</v>
      </c>
      <c r="V6" s="1">
        <v>6.25E-2</v>
      </c>
      <c r="W6" s="2">
        <f>E4</f>
        <v>0</v>
      </c>
      <c r="X6" s="2">
        <f>E5</f>
        <v>0</v>
      </c>
      <c r="Y6" s="2">
        <f>E6</f>
        <v>3</v>
      </c>
      <c r="Z6" s="2">
        <f>E7</f>
        <v>0</v>
      </c>
      <c r="AA6" s="2">
        <f>E8</f>
        <v>0</v>
      </c>
      <c r="AD6" s="1">
        <v>6.2E-2</v>
      </c>
      <c r="AE6" s="30">
        <f>PRODUCT(W6*100*1/W20)</f>
        <v>0</v>
      </c>
      <c r="AF6" s="30">
        <f>PRODUCT(X6*100*1/X20)</f>
        <v>0</v>
      </c>
      <c r="AG6" s="30">
        <f>PRODUCT(Y6*100*1/Y20)</f>
        <v>18.75</v>
      </c>
      <c r="AH6" s="30">
        <f>PRODUCT(Z6*100*1/Z20)</f>
        <v>0</v>
      </c>
      <c r="AI6" s="30">
        <f>PRODUCT(AA6*100*1/AA20)</f>
        <v>0</v>
      </c>
      <c r="AL6" s="1">
        <v>6.2E-2</v>
      </c>
      <c r="AM6" s="30">
        <f>AE4+AE5+AE6</f>
        <v>0</v>
      </c>
      <c r="AN6" s="30">
        <f>AF4+AF5+AF6</f>
        <v>6.25</v>
      </c>
      <c r="AO6" s="30">
        <f>AG4+AG5+AG6</f>
        <v>93.75</v>
      </c>
      <c r="AP6" s="30">
        <f>AH4+AH5+AH6</f>
        <v>0</v>
      </c>
      <c r="AQ6" s="30">
        <f>AI4+AI5+AI6</f>
        <v>100</v>
      </c>
      <c r="AR6" s="5"/>
      <c r="AU6" s="11" t="s">
        <v>48</v>
      </c>
      <c r="AV6" s="12"/>
      <c r="AW6" s="12"/>
      <c r="AX6" s="12"/>
      <c r="AY6" s="12">
        <f>AP11-AP10</f>
        <v>6.25</v>
      </c>
      <c r="AZ6" s="12"/>
      <c r="BA6" s="9"/>
      <c r="BB6" s="9"/>
    </row>
    <row r="7" spans="1:54" s="1" customFormat="1" ht="18.75" x14ac:dyDescent="0.25">
      <c r="B7" s="1" t="s">
        <v>9</v>
      </c>
      <c r="C7" s="2">
        <v>0</v>
      </c>
      <c r="D7" s="2">
        <v>0</v>
      </c>
      <c r="E7" s="2">
        <v>0</v>
      </c>
      <c r="F7" s="2">
        <v>2</v>
      </c>
      <c r="G7" s="2">
        <v>1</v>
      </c>
      <c r="H7" s="2">
        <v>6</v>
      </c>
      <c r="I7" s="2">
        <v>6</v>
      </c>
      <c r="J7" s="4">
        <v>1</v>
      </c>
      <c r="K7" s="3">
        <v>0</v>
      </c>
      <c r="L7" s="3">
        <v>0</v>
      </c>
      <c r="M7" s="3">
        <v>0</v>
      </c>
      <c r="N7" s="3">
        <v>0</v>
      </c>
      <c r="O7" s="3">
        <v>0</v>
      </c>
      <c r="P7" s="3">
        <v>0</v>
      </c>
      <c r="Q7" s="3">
        <v>0</v>
      </c>
      <c r="R7" s="3">
        <v>0</v>
      </c>
      <c r="S7" s="1">
        <v>16</v>
      </c>
      <c r="V7" s="1">
        <v>0.125</v>
      </c>
      <c r="W7" s="2">
        <f>F4</f>
        <v>0</v>
      </c>
      <c r="X7" s="2">
        <f>F5</f>
        <v>1</v>
      </c>
      <c r="Y7" s="2">
        <f>F6</f>
        <v>0</v>
      </c>
      <c r="Z7" s="2">
        <f>F7</f>
        <v>2</v>
      </c>
      <c r="AA7" s="3">
        <f>F8</f>
        <v>0</v>
      </c>
      <c r="AD7" s="1">
        <v>0.125</v>
      </c>
      <c r="AE7" s="30">
        <f>PRODUCT(W7*100*1/W20)</f>
        <v>0</v>
      </c>
      <c r="AF7" s="30">
        <f>PRODUCT(X7*100*1/X20)</f>
        <v>6.25</v>
      </c>
      <c r="AG7" s="30">
        <f>PRODUCT(Y7*100*1/Y20)</f>
        <v>0</v>
      </c>
      <c r="AH7" s="30">
        <f>PRODUCT(Z7*100*1/Z20)</f>
        <v>12.5</v>
      </c>
      <c r="AI7" s="32">
        <f>PRODUCT(AA7*100*1/AA20)</f>
        <v>0</v>
      </c>
      <c r="AL7" s="1">
        <v>0.125</v>
      </c>
      <c r="AM7" s="30">
        <f>AE4+AE5+AE6+AE7</f>
        <v>0</v>
      </c>
      <c r="AN7" s="30">
        <f>AF4+AF5+AF6+AF7</f>
        <v>12.5</v>
      </c>
      <c r="AO7" s="30">
        <f>AG4+AG5+AG6+AG7</f>
        <v>93.75</v>
      </c>
      <c r="AP7" s="30">
        <f>AH4+AH5+AH6+AH7</f>
        <v>12.5</v>
      </c>
      <c r="AQ7" s="32">
        <f>AI4+AI5+AI6+AI7</f>
        <v>100</v>
      </c>
      <c r="AR7" s="5"/>
      <c r="AU7" s="11" t="s">
        <v>49</v>
      </c>
      <c r="AV7" s="12">
        <f>AM19-AM10</f>
        <v>22.222222222222229</v>
      </c>
      <c r="AW7" s="12">
        <f>AN19-AN10</f>
        <v>0</v>
      </c>
      <c r="AX7" s="12">
        <f>AO19-AO7</f>
        <v>6.25</v>
      </c>
      <c r="AY7" s="12">
        <f>AP19-AP11</f>
        <v>0</v>
      </c>
      <c r="AZ7" s="12">
        <f>AQ19-AQ6</f>
        <v>0</v>
      </c>
      <c r="BA7" s="9"/>
      <c r="BB7" s="9"/>
    </row>
    <row r="8" spans="1:54" s="1" customFormat="1" x14ac:dyDescent="0.25">
      <c r="B8" s="1" t="s">
        <v>18</v>
      </c>
      <c r="C8" s="2">
        <v>0</v>
      </c>
      <c r="D8" s="2">
        <v>16</v>
      </c>
      <c r="E8" s="2">
        <v>0</v>
      </c>
      <c r="F8" s="3">
        <v>0</v>
      </c>
      <c r="G8" s="3">
        <v>0</v>
      </c>
      <c r="H8" s="3">
        <v>0</v>
      </c>
      <c r="I8" s="3">
        <v>0</v>
      </c>
      <c r="J8" s="3">
        <v>0</v>
      </c>
      <c r="K8" s="3">
        <v>0</v>
      </c>
      <c r="L8" s="3">
        <v>0</v>
      </c>
      <c r="M8" s="3">
        <v>0</v>
      </c>
      <c r="N8" s="3">
        <v>0</v>
      </c>
      <c r="O8" s="3">
        <v>0</v>
      </c>
      <c r="P8" s="3">
        <v>0</v>
      </c>
      <c r="Q8" s="3">
        <v>0</v>
      </c>
      <c r="R8" s="3">
        <v>0</v>
      </c>
      <c r="S8" s="1">
        <v>16</v>
      </c>
      <c r="V8" s="1">
        <v>0.25</v>
      </c>
      <c r="W8" s="2">
        <f>G4</f>
        <v>2</v>
      </c>
      <c r="X8" s="2">
        <f>G5</f>
        <v>4</v>
      </c>
      <c r="Y8" s="3">
        <f>G6</f>
        <v>0</v>
      </c>
      <c r="Z8" s="2">
        <f>G7</f>
        <v>1</v>
      </c>
      <c r="AA8" s="3">
        <f>G8</f>
        <v>0</v>
      </c>
      <c r="AD8" s="1">
        <v>0.25</v>
      </c>
      <c r="AE8" s="30">
        <f>PRODUCT(W8*100*1/W20)</f>
        <v>22.222222222222221</v>
      </c>
      <c r="AF8" s="30">
        <f>PRODUCT(X8*100*1/X20)</f>
        <v>25</v>
      </c>
      <c r="AG8" s="32">
        <f>PRODUCT(Y8*100*1/Y20)</f>
        <v>0</v>
      </c>
      <c r="AH8" s="30">
        <f>PRODUCT(Z8*100*1/Z20)</f>
        <v>6.25</v>
      </c>
      <c r="AI8" s="32">
        <f>PRODUCT(AA8*100*1/AA20)</f>
        <v>0</v>
      </c>
      <c r="AL8" s="1">
        <v>0.25</v>
      </c>
      <c r="AM8" s="30">
        <f>AE4+AE5+AE6+AE7+AE8</f>
        <v>22.222222222222221</v>
      </c>
      <c r="AN8" s="30">
        <f>AF4+AF5+AF6+AF7+AF8</f>
        <v>37.5</v>
      </c>
      <c r="AO8" s="32">
        <f>AG4+AG5+AG6+AG7+AG8</f>
        <v>93.75</v>
      </c>
      <c r="AP8" s="30">
        <f>AH4+AH5+AH6+AH7+AH8</f>
        <v>18.75</v>
      </c>
      <c r="AQ8" s="32">
        <f>AI4+AI5+AI6+AI7+AI8</f>
        <v>100</v>
      </c>
      <c r="AR8" s="5"/>
      <c r="AT8" s="1" t="str">
        <f>A2</f>
        <v>Haemophilus influenzae</v>
      </c>
      <c r="AU8" s="9"/>
      <c r="AV8" s="9"/>
      <c r="AW8" s="9"/>
      <c r="AX8" s="9"/>
      <c r="AY8" s="9"/>
      <c r="AZ8" s="9"/>
      <c r="BA8" s="9"/>
      <c r="BB8" s="9"/>
    </row>
    <row r="9" spans="1:54" s="1" customFormat="1" x14ac:dyDescent="0.25">
      <c r="V9" s="1">
        <v>0.5</v>
      </c>
      <c r="W9" s="2">
        <f>H4</f>
        <v>4</v>
      </c>
      <c r="X9" s="2">
        <f>H5</f>
        <v>8</v>
      </c>
      <c r="Y9" s="3">
        <f>H6</f>
        <v>0</v>
      </c>
      <c r="Z9" s="2">
        <f>H7</f>
        <v>6</v>
      </c>
      <c r="AA9" s="3">
        <f>H8</f>
        <v>0</v>
      </c>
      <c r="AD9" s="1">
        <v>0.5</v>
      </c>
      <c r="AE9" s="30">
        <f>PRODUCT(W9*100*1/W20)</f>
        <v>44.444444444444443</v>
      </c>
      <c r="AF9" s="30">
        <f>PRODUCT(X9*100*1/X20)</f>
        <v>50</v>
      </c>
      <c r="AG9" s="32">
        <f>PRODUCT(Y9*100*1/Y20)</f>
        <v>0</v>
      </c>
      <c r="AH9" s="30">
        <f>PRODUCT(Z9*100*1/Z20)</f>
        <v>37.5</v>
      </c>
      <c r="AI9" s="32">
        <f>PRODUCT(AA9*100*1/AA20)</f>
        <v>0</v>
      </c>
      <c r="AL9" s="1">
        <v>0.5</v>
      </c>
      <c r="AM9" s="30">
        <f>AE4+AE5+AE6+AE7+AE8+AE9</f>
        <v>66.666666666666657</v>
      </c>
      <c r="AN9" s="30">
        <f>AF4+AF5+AF6+AF7+AF8+AF9</f>
        <v>87.5</v>
      </c>
      <c r="AO9" s="32">
        <f>AG4+AG5+AG6+AG7+AG8+AG9</f>
        <v>93.75</v>
      </c>
      <c r="AP9" s="30">
        <f>AH4+AH5+AH6+AH7+AH8+AH9</f>
        <v>56.25</v>
      </c>
      <c r="AQ9" s="32">
        <f>AI4+AI5+AI6+AI7+AI8+AI9</f>
        <v>100</v>
      </c>
      <c r="AR9" s="5"/>
      <c r="AT9" s="9"/>
      <c r="AU9" s="9"/>
      <c r="AW9" s="9"/>
      <c r="AX9" s="9"/>
      <c r="AY9" s="9"/>
      <c r="AZ9" s="9"/>
      <c r="BA9" s="9"/>
      <c r="BB9" s="9"/>
    </row>
    <row r="10" spans="1:54" s="1" customFormat="1" x14ac:dyDescent="0.25">
      <c r="V10" s="1">
        <v>1</v>
      </c>
      <c r="W10" s="2">
        <f>I4</f>
        <v>1</v>
      </c>
      <c r="X10" s="2">
        <f>I5</f>
        <v>2</v>
      </c>
      <c r="Y10" s="3">
        <f>I6</f>
        <v>1</v>
      </c>
      <c r="Z10" s="2">
        <f>I7</f>
        <v>6</v>
      </c>
      <c r="AA10" s="3">
        <f>I8</f>
        <v>0</v>
      </c>
      <c r="AD10" s="1">
        <v>1</v>
      </c>
      <c r="AE10" s="30">
        <f>PRODUCT(W10*100*1/W20)</f>
        <v>11.111111111111111</v>
      </c>
      <c r="AF10" s="30">
        <f>PRODUCT(X10*100*1/X20)</f>
        <v>12.5</v>
      </c>
      <c r="AG10" s="32">
        <f>PRODUCT(Y10*100*1/Y20)</f>
        <v>6.25</v>
      </c>
      <c r="AH10" s="30">
        <f>PRODUCT(Z10*100*1/Z20)</f>
        <v>37.5</v>
      </c>
      <c r="AI10" s="32">
        <f>PRODUCT(AA10*100*1/AA20)</f>
        <v>0</v>
      </c>
      <c r="AL10" s="1">
        <v>1</v>
      </c>
      <c r="AM10" s="30">
        <f>AE4+AE5+AE6+AE7+AE8+AE9+AE10</f>
        <v>77.777777777777771</v>
      </c>
      <c r="AN10" s="30">
        <f>AF4+AF5+AF6+AF7+AF8+AF9+AF10</f>
        <v>100</v>
      </c>
      <c r="AO10" s="32">
        <f>AG4+AG5+AG6+AG7+AG8+AG9+AG10</f>
        <v>100</v>
      </c>
      <c r="AP10" s="30">
        <f>AH4+AH5+AH6+AH7+AH8+AH9+AH10</f>
        <v>93.75</v>
      </c>
      <c r="AQ10" s="32">
        <f>AI4+AI5+AI6+AI7+AI8+AI9+AI10</f>
        <v>100</v>
      </c>
      <c r="AR10" s="5"/>
      <c r="AU10" s="9"/>
      <c r="AV10" s="9"/>
      <c r="AW10" s="9"/>
      <c r="AX10" s="9"/>
      <c r="AY10" s="9"/>
      <c r="AZ10" s="9"/>
      <c r="BA10" s="9"/>
      <c r="BB10" s="9"/>
    </row>
    <row r="11" spans="1:54" s="1" customFormat="1" x14ac:dyDescent="0.25">
      <c r="V11" s="1">
        <v>2</v>
      </c>
      <c r="W11" s="3">
        <f>J4</f>
        <v>1</v>
      </c>
      <c r="X11" s="3">
        <f>J5</f>
        <v>0</v>
      </c>
      <c r="Y11" s="3">
        <f>J6</f>
        <v>0</v>
      </c>
      <c r="Z11" s="4">
        <f>J7</f>
        <v>1</v>
      </c>
      <c r="AA11" s="3">
        <f>J8</f>
        <v>0</v>
      </c>
      <c r="AD11" s="1">
        <v>2</v>
      </c>
      <c r="AE11" s="32">
        <f>PRODUCT(W11*100*1/W20)</f>
        <v>11.111111111111111</v>
      </c>
      <c r="AF11" s="32">
        <f>PRODUCT(X11*100*1/X20)</f>
        <v>0</v>
      </c>
      <c r="AG11" s="32">
        <f>PRODUCT(Y11*100*1/Y20)</f>
        <v>0</v>
      </c>
      <c r="AH11" s="31">
        <f>PRODUCT(Z11*100*1/Z20)</f>
        <v>6.25</v>
      </c>
      <c r="AI11" s="32">
        <f>PRODUCT(AA11*100*1/AA20)</f>
        <v>0</v>
      </c>
      <c r="AL11" s="1">
        <v>2</v>
      </c>
      <c r="AM11" s="32">
        <f>AE4+AE5+AE6+AE7+AE8+AE9+AE10+AE11</f>
        <v>88.888888888888886</v>
      </c>
      <c r="AN11" s="32">
        <f>AF4+AF5+AF6+AF7+AF8+AF9+AF10+AF11</f>
        <v>100</v>
      </c>
      <c r="AO11" s="32">
        <f>AG4+AG5+AG6+AG7+AG8+AG9+AG10+AG11</f>
        <v>100</v>
      </c>
      <c r="AP11" s="31">
        <f>AH4+AH5+AH6+AH7+AH8+AH9+AH10+AH11</f>
        <v>100</v>
      </c>
      <c r="AQ11" s="32">
        <f>AI4+AI5+AI6+AI7+AI8+AI9+AI10+AI11</f>
        <v>100</v>
      </c>
      <c r="AR11" s="33"/>
      <c r="AU11" s="9"/>
      <c r="AV11" s="9"/>
      <c r="AW11" s="9"/>
      <c r="AX11" s="9"/>
      <c r="AY11" s="9"/>
      <c r="AZ11" s="9"/>
      <c r="BA11" s="9"/>
      <c r="BB11" s="9"/>
    </row>
    <row r="12" spans="1:54" s="1" customFormat="1" x14ac:dyDescent="0.25">
      <c r="V12" s="1">
        <v>4</v>
      </c>
      <c r="W12" s="3">
        <f>K4</f>
        <v>0</v>
      </c>
      <c r="X12" s="3">
        <f>K5</f>
        <v>0</v>
      </c>
      <c r="Y12" s="3">
        <f>K6</f>
        <v>0</v>
      </c>
      <c r="Z12" s="3">
        <f>K7</f>
        <v>0</v>
      </c>
      <c r="AA12" s="3">
        <f>K8</f>
        <v>0</v>
      </c>
      <c r="AD12" s="1">
        <v>4</v>
      </c>
      <c r="AE12" s="32">
        <f>PRODUCT(W12*100*1/W20)</f>
        <v>0</v>
      </c>
      <c r="AF12" s="32">
        <f>PRODUCT(X12*100*1/X20)</f>
        <v>0</v>
      </c>
      <c r="AG12" s="32">
        <f>PRODUCT(Y12*100*1/Y20)</f>
        <v>0</v>
      </c>
      <c r="AH12" s="32">
        <f>PRODUCT(Z12*100*1/Z20)</f>
        <v>0</v>
      </c>
      <c r="AI12" s="32">
        <f>PRODUCT(AA12*100*1/AA20)</f>
        <v>0</v>
      </c>
      <c r="AL12" s="1">
        <v>4</v>
      </c>
      <c r="AM12" s="32">
        <f>AE4+AE5+AE6+AE7+AE8+AE9+AE10+AE11+AE12</f>
        <v>88.888888888888886</v>
      </c>
      <c r="AN12" s="32">
        <f>AF4+AF5+AF6+AF7+AF8+AF9+AF10+AF11+AF12</f>
        <v>100</v>
      </c>
      <c r="AO12" s="32">
        <f>AG4+AG5+AG6+AG7+AG8+AG9+AG10+AG11+AG12</f>
        <v>100</v>
      </c>
      <c r="AP12" s="32">
        <f>AH4+AH5+AH6+AH7+AH8+AH9+AH10+AH11+AH12</f>
        <v>100</v>
      </c>
      <c r="AQ12" s="32">
        <f>AI4+AI5+AI6+AI7+AI8+AI9+AI10+AI11+AI12</f>
        <v>100</v>
      </c>
      <c r="AR12" s="7"/>
      <c r="AU12" s="9"/>
      <c r="AV12" s="9"/>
      <c r="AW12" s="9"/>
      <c r="AX12" s="9"/>
      <c r="AY12" s="9"/>
      <c r="AZ12" s="9"/>
      <c r="BA12" s="9"/>
      <c r="BB12" s="9"/>
    </row>
    <row r="13" spans="1:54" s="1" customFormat="1" x14ac:dyDescent="0.25">
      <c r="V13" s="1">
        <v>8</v>
      </c>
      <c r="W13" s="3">
        <f>L4</f>
        <v>0</v>
      </c>
      <c r="X13" s="3">
        <f>L5</f>
        <v>0</v>
      </c>
      <c r="Y13" s="3">
        <f>L6</f>
        <v>0</v>
      </c>
      <c r="Z13" s="3">
        <f>L7</f>
        <v>0</v>
      </c>
      <c r="AA13" s="3">
        <f>L8</f>
        <v>0</v>
      </c>
      <c r="AD13" s="1">
        <v>8</v>
      </c>
      <c r="AE13" s="32">
        <f>PRODUCT(W13*100*1/W20)</f>
        <v>0</v>
      </c>
      <c r="AF13" s="32">
        <f>PRODUCT(X13*100*1/X20)</f>
        <v>0</v>
      </c>
      <c r="AG13" s="32">
        <f>PRODUCT(Y13*100*1/Y20)</f>
        <v>0</v>
      </c>
      <c r="AH13" s="32">
        <f>PRODUCT(Z13*100*1/Z20)</f>
        <v>0</v>
      </c>
      <c r="AI13" s="32">
        <f>PRODUCT(AA13*100*1/AA20)</f>
        <v>0</v>
      </c>
      <c r="AL13" s="1">
        <v>8</v>
      </c>
      <c r="AM13" s="32">
        <f>AE4+AE5+AE6+AE7+AE8+AE9+AE10+AE11+AE12+AE13</f>
        <v>88.888888888888886</v>
      </c>
      <c r="AN13" s="32">
        <f>AF4+AF5+AF6+AF7+AF8+AF9+AF10+AF11+AF12+AF13</f>
        <v>100</v>
      </c>
      <c r="AO13" s="32">
        <f>AG4+AG5+AG6+AG7+AG8+AG9+AG10+AG11+AG12+AG13</f>
        <v>100</v>
      </c>
      <c r="AP13" s="32">
        <f>AH4+AH5+AH6+AH7+AH8+AH9+AH10+AH11+AH12+AH13</f>
        <v>100</v>
      </c>
      <c r="AQ13" s="32">
        <f>AI4+AI5+AI6+AI7+AI8+AI9+AI10+AI11+AI12+AI13</f>
        <v>100</v>
      </c>
      <c r="AR13" s="7"/>
      <c r="AU13" s="9"/>
      <c r="AV13" s="9"/>
      <c r="AW13" s="9"/>
      <c r="AX13" s="9"/>
      <c r="AY13" s="9"/>
      <c r="AZ13" s="9"/>
      <c r="BA13" s="9"/>
      <c r="BB13" s="9"/>
    </row>
    <row r="14" spans="1:54" s="1" customFormat="1" x14ac:dyDescent="0.25">
      <c r="V14" s="1">
        <v>16</v>
      </c>
      <c r="W14" s="3">
        <f>M4</f>
        <v>0</v>
      </c>
      <c r="X14" s="3">
        <f>M5</f>
        <v>0</v>
      </c>
      <c r="Y14" s="3">
        <f>M6</f>
        <v>0</v>
      </c>
      <c r="Z14" s="3">
        <f>M7</f>
        <v>0</v>
      </c>
      <c r="AA14" s="3">
        <f>M8</f>
        <v>0</v>
      </c>
      <c r="AD14" s="1">
        <v>16</v>
      </c>
      <c r="AE14" s="32">
        <f>PRODUCT(W14*100*1/W20)</f>
        <v>0</v>
      </c>
      <c r="AF14" s="32">
        <f>PRODUCT(X14*100*1/X20)</f>
        <v>0</v>
      </c>
      <c r="AG14" s="32">
        <f>PRODUCT(Y14*100*1/Y20)</f>
        <v>0</v>
      </c>
      <c r="AH14" s="32">
        <f>PRODUCT(Z14*100*1/Z20)</f>
        <v>0</v>
      </c>
      <c r="AI14" s="32">
        <f>PRODUCT(AA14*100*1/AA20)</f>
        <v>0</v>
      </c>
      <c r="AL14" s="1">
        <v>16</v>
      </c>
      <c r="AM14" s="32">
        <f>AE4+AE5+AE6+AE7+AE8+AE9+AE10+AE11+AE12+AE13+AE14</f>
        <v>88.888888888888886</v>
      </c>
      <c r="AN14" s="32">
        <f>AF4+AF5+AF6+AF7+AF8+AF9+AF10+AF11+AF12+AF13+AF14</f>
        <v>100</v>
      </c>
      <c r="AO14" s="32">
        <f>AG4+AG5+AG6+AG7+AG8+AG9+AG10+AG11+AG12+AG13+AG14</f>
        <v>100</v>
      </c>
      <c r="AP14" s="32">
        <f>AH4+AH5+AH6+AH7+AH8+AH9+AH10+AH11+AH12+AH13+AH14</f>
        <v>100</v>
      </c>
      <c r="AQ14" s="32">
        <f>AI4+AI5+AI6+AI7+AI8+AI9+AI10+AI11+AI12+AI13+AI14</f>
        <v>100</v>
      </c>
      <c r="AR14" s="7"/>
      <c r="AU14" s="9"/>
      <c r="AV14" s="9"/>
      <c r="AW14" s="9"/>
      <c r="AX14" s="9"/>
      <c r="AY14" s="9"/>
      <c r="AZ14" s="9"/>
      <c r="BA14" s="9"/>
      <c r="BB14" s="9"/>
    </row>
    <row r="15" spans="1:54" s="1" customFormat="1" x14ac:dyDescent="0.25">
      <c r="V15" s="1">
        <v>32</v>
      </c>
      <c r="W15" s="3">
        <f>N4</f>
        <v>1</v>
      </c>
      <c r="X15" s="3">
        <f>N5</f>
        <v>0</v>
      </c>
      <c r="Y15" s="3">
        <f>N6</f>
        <v>0</v>
      </c>
      <c r="Z15" s="3">
        <f>N7</f>
        <v>0</v>
      </c>
      <c r="AA15" s="3">
        <f>N8</f>
        <v>0</v>
      </c>
      <c r="AD15" s="1">
        <v>32</v>
      </c>
      <c r="AE15" s="32">
        <f>PRODUCT(W15*100*1/W20)</f>
        <v>11.111111111111111</v>
      </c>
      <c r="AF15" s="32">
        <f>PRODUCT(X15*100*1/X20)</f>
        <v>0</v>
      </c>
      <c r="AG15" s="32">
        <f>PRODUCT(Y15*100*1/Y20)</f>
        <v>0</v>
      </c>
      <c r="AH15" s="32">
        <f>PRODUCT(Z15*100*1/Z20)</f>
        <v>0</v>
      </c>
      <c r="AI15" s="32">
        <f>PRODUCT(AA15*100*1/AA20)</f>
        <v>0</v>
      </c>
      <c r="AL15" s="1">
        <v>32</v>
      </c>
      <c r="AM15" s="32">
        <f>AE4+AE5+AE6+AE7+AE8+AE9+AE10+AE11+AE12+AE13+AE14+AE15</f>
        <v>100</v>
      </c>
      <c r="AN15" s="32">
        <f>AF4+AF5+AF6+AF7+AF8+AF9+AF10+AF11+AF12+AF13+AF14+AF15</f>
        <v>100</v>
      </c>
      <c r="AO15" s="32">
        <f>AG4+AG5+AG6+AG7+AG8+AG9+AG10+AG11+AG12+AG13+AG14+AG15</f>
        <v>100</v>
      </c>
      <c r="AP15" s="32">
        <f>AH4+AH5+AH6+AH7+AH8+AH9+AH10+AH11+AH12+AH13+AH14+AH15</f>
        <v>100</v>
      </c>
      <c r="AQ15" s="32">
        <f>AI4+AI5+AI6+AI7+AI8+AI9+AI10+AI11+AI12+AI13+AI14+AI15</f>
        <v>100</v>
      </c>
      <c r="AR15" s="7"/>
      <c r="AU15" s="9"/>
      <c r="AV15" s="9"/>
      <c r="AW15" s="9"/>
      <c r="AX15" s="9"/>
      <c r="AY15" s="9"/>
      <c r="AZ15" s="9"/>
      <c r="BA15" s="9"/>
      <c r="BB15" s="9"/>
    </row>
    <row r="16" spans="1:54" s="1" customFormat="1" x14ac:dyDescent="0.25">
      <c r="V16" s="1">
        <v>64</v>
      </c>
      <c r="W16" s="3">
        <f>O4</f>
        <v>0</v>
      </c>
      <c r="X16" s="3">
        <f>O5</f>
        <v>0</v>
      </c>
      <c r="Y16" s="3">
        <f>O6</f>
        <v>0</v>
      </c>
      <c r="Z16" s="3">
        <f>O7</f>
        <v>0</v>
      </c>
      <c r="AA16" s="3">
        <f>O8</f>
        <v>0</v>
      </c>
      <c r="AD16" s="1">
        <v>64</v>
      </c>
      <c r="AE16" s="32">
        <f>PRODUCT(W16*100*1/W20)</f>
        <v>0</v>
      </c>
      <c r="AF16" s="32">
        <f>PRODUCT(X16*100*1/X20)</f>
        <v>0</v>
      </c>
      <c r="AG16" s="32">
        <f>PRODUCT(Y16*100*1/Y20)</f>
        <v>0</v>
      </c>
      <c r="AH16" s="32">
        <f>PRODUCT(Z16*100*1/Z20)</f>
        <v>0</v>
      </c>
      <c r="AI16" s="32">
        <f>PRODUCT(AA16*100*1/AA20)</f>
        <v>0</v>
      </c>
      <c r="AL16" s="1">
        <v>64</v>
      </c>
      <c r="AM16" s="32">
        <f>AE4+AE5+AE6+AE7+AE8+AE9+AE10+AE11+AE12+AE13+AE14+AE15+AE16</f>
        <v>100</v>
      </c>
      <c r="AN16" s="32">
        <f>AF4+AF5+AF6+AF7+AF8+AF9+AF10+AF11+AF12+AF13+AF14+AF15+AF16</f>
        <v>100</v>
      </c>
      <c r="AO16" s="32">
        <f>AG4+AG5+AG6+AG7+AG8+AG9+AG10+AG11+AG12+AG13+AG14+AG15+AG16</f>
        <v>100</v>
      </c>
      <c r="AP16" s="32">
        <f>AH4+AH5+AH6+AH7+AH8+AH9+AH10+AH11+AH12+AH13+AH14+AH15+AH16</f>
        <v>100</v>
      </c>
      <c r="AQ16" s="32">
        <f>AI4+AI5+AI6+AI7+AI8+AI9+AI10+AI11+AI12+AI13+AI14+AI15+AI16</f>
        <v>100</v>
      </c>
      <c r="AR16" s="7"/>
      <c r="AU16" s="9"/>
      <c r="AV16" s="9"/>
      <c r="AW16" s="9"/>
      <c r="AX16" s="9"/>
      <c r="AY16" s="9"/>
      <c r="AZ16" s="9"/>
      <c r="BA16" s="9"/>
      <c r="BB16" s="9"/>
    </row>
    <row r="17" spans="22:54" s="1" customFormat="1" x14ac:dyDescent="0.25">
      <c r="V17" s="1">
        <v>128</v>
      </c>
      <c r="W17" s="3">
        <f>P4</f>
        <v>0</v>
      </c>
      <c r="X17" s="3">
        <f>P5</f>
        <v>0</v>
      </c>
      <c r="Y17" s="3">
        <f>P6</f>
        <v>0</v>
      </c>
      <c r="Z17" s="3">
        <f>P7</f>
        <v>0</v>
      </c>
      <c r="AA17" s="3">
        <f>P8</f>
        <v>0</v>
      </c>
      <c r="AD17" s="1">
        <v>128</v>
      </c>
      <c r="AE17" s="32">
        <f>PRODUCT(W17*100*1/W20)</f>
        <v>0</v>
      </c>
      <c r="AF17" s="32">
        <f>PRODUCT(X17*100*1/X20)</f>
        <v>0</v>
      </c>
      <c r="AG17" s="32">
        <f>PRODUCT(Y17*100*1/Y20)</f>
        <v>0</v>
      </c>
      <c r="AH17" s="32">
        <f>PRODUCT(Z17*100*1/Z20)</f>
        <v>0</v>
      </c>
      <c r="AI17" s="32">
        <f>PRODUCT(AA17*100*1/AA20)</f>
        <v>0</v>
      </c>
      <c r="AL17" s="1">
        <v>128</v>
      </c>
      <c r="AM17" s="32">
        <f>AE4+AE5+AE6+AE7+AE8+AE9+AE10+AE11+AE12+AE13+AE14+AE15+AE16+AE17</f>
        <v>100</v>
      </c>
      <c r="AN17" s="32">
        <f>AF4+AF5+AF6+AF7+AF8+AF9+AF10+AF11+AF12+AF13+AF14+AF15+AF16+AF17</f>
        <v>100</v>
      </c>
      <c r="AO17" s="32">
        <f>AG4+AG5+AG6+AG7+AG8+AG9+AG10+AG11+AG12+AG13+AG14+AG15+AG16+AG17</f>
        <v>100</v>
      </c>
      <c r="AP17" s="32">
        <f>AH4+AH5+AH6+AH7+AH8+AH9+AH10+AH11+AH12+AH13+AH14+AH15+AH16+AH17</f>
        <v>100</v>
      </c>
      <c r="AQ17" s="32">
        <f>AI4+AI5+AI6+AI7+AI8+AI9+AI10+AI11+AI12+AI13+AI14+AI15+AI16+AI17</f>
        <v>100</v>
      </c>
      <c r="AR17" s="7"/>
      <c r="AU17" s="9"/>
      <c r="AV17" s="9"/>
      <c r="AW17" s="9"/>
      <c r="AX17" s="9"/>
      <c r="AY17" s="9"/>
      <c r="AZ17" s="9"/>
      <c r="BA17" s="9"/>
      <c r="BB17" s="9"/>
    </row>
    <row r="18" spans="22:54" s="1" customFormat="1" x14ac:dyDescent="0.25">
      <c r="V18" s="1">
        <v>256</v>
      </c>
      <c r="W18" s="3">
        <f>Q4</f>
        <v>0</v>
      </c>
      <c r="X18" s="3">
        <f>Q5</f>
        <v>0</v>
      </c>
      <c r="Y18" s="3">
        <f>Q6</f>
        <v>0</v>
      </c>
      <c r="Z18" s="3">
        <f>Q7</f>
        <v>0</v>
      </c>
      <c r="AA18" s="3">
        <f>Q8</f>
        <v>0</v>
      </c>
      <c r="AD18" s="1">
        <v>256</v>
      </c>
      <c r="AE18" s="32">
        <f>PRODUCT(W18*100*1/W20)</f>
        <v>0</v>
      </c>
      <c r="AF18" s="32">
        <f>PRODUCT(X18*100*1/X20)</f>
        <v>0</v>
      </c>
      <c r="AG18" s="32">
        <f>PRODUCT(Y18*100*1/Y20)</f>
        <v>0</v>
      </c>
      <c r="AH18" s="32">
        <f>PRODUCT(Z18*100*1/Z20)</f>
        <v>0</v>
      </c>
      <c r="AI18" s="32">
        <f>PRODUCT(AA18*100*1/AA20)</f>
        <v>0</v>
      </c>
      <c r="AL18" s="1">
        <v>256</v>
      </c>
      <c r="AM18" s="32">
        <f>AE4+AE5+AE6+AE7+AE8+AE9+AE10+AE11+AE12+AE13+AE14+AE15+AE16+AE17+AE18</f>
        <v>100</v>
      </c>
      <c r="AN18" s="32">
        <f>AF4+AF5+AF6+AF7+AF8+AF9+AF10+AF11+AF12+AF13+AF14+AF15+AF16+AF17+AF18</f>
        <v>100</v>
      </c>
      <c r="AO18" s="32">
        <f>AG4+AG5+AG6+AG7+AG8+AG9+AG10+AG11+AG12+AG13+AG14+AG15+AG16+AG17+AG18</f>
        <v>100</v>
      </c>
      <c r="AP18" s="32">
        <f>AH4+AH5+AH6+AH7+AH8+AH9+AH10+AH11+AH12+AH13+AH14+AH15+AH16+AH17+AH18</f>
        <v>100</v>
      </c>
      <c r="AQ18" s="32">
        <f>AI4+AI5+AI6+AI7+AI8+AI9+AI10+AI11+AI12+AI13+AI14+AI15+AI16+AI17+AI18</f>
        <v>100</v>
      </c>
      <c r="AR18" s="7"/>
      <c r="AU18" s="9"/>
      <c r="AV18" s="9"/>
      <c r="AW18" s="9"/>
      <c r="AX18" s="9"/>
      <c r="AY18" s="9"/>
      <c r="AZ18" s="9"/>
      <c r="BA18" s="9"/>
      <c r="BB18" s="9"/>
    </row>
    <row r="19" spans="22:54" s="1" customFormat="1" x14ac:dyDescent="0.25">
      <c r="V19" s="1">
        <v>512</v>
      </c>
      <c r="W19" s="3">
        <f>R4</f>
        <v>0</v>
      </c>
      <c r="X19" s="3">
        <f>R5</f>
        <v>0</v>
      </c>
      <c r="Y19" s="3">
        <f>R6</f>
        <v>0</v>
      </c>
      <c r="Z19" s="3">
        <f>R7</f>
        <v>0</v>
      </c>
      <c r="AA19" s="3">
        <f>R8</f>
        <v>0</v>
      </c>
      <c r="AD19" s="1">
        <v>512</v>
      </c>
      <c r="AE19" s="32">
        <f>PRODUCT(W19*100*1/W20)</f>
        <v>0</v>
      </c>
      <c r="AF19" s="32">
        <f>PRODUCT(X19*100*1/X20)</f>
        <v>0</v>
      </c>
      <c r="AG19" s="32">
        <f>PRODUCT(Y19*100*1/Y20)</f>
        <v>0</v>
      </c>
      <c r="AH19" s="32">
        <f>PRODUCT(Z19*100*1/Z20)</f>
        <v>0</v>
      </c>
      <c r="AI19" s="32">
        <f>PRODUCT(AA19*100*1/AA20)</f>
        <v>0</v>
      </c>
      <c r="AL19" s="1">
        <v>512</v>
      </c>
      <c r="AM19" s="32">
        <f>AE4+AE5+AE6+AE7+AE8+AE9+AE10+AE11+AE12+AE13+AE14+AE15+AE16+AE17+AE18+AE19</f>
        <v>100</v>
      </c>
      <c r="AN19" s="32">
        <f>AF4+AF5+AF6+AF7+AF8+AF9+AF10+AF11+AF12+AF13+AF14+AF15+AF16+AF17+AF18+AF19</f>
        <v>100</v>
      </c>
      <c r="AO19" s="32">
        <f>AG4+AG5+AG6+AG7+AG8+AG9+AG10+AG11+AG12+AG13+AG14+AG15+AG16+AG17+AG18+AG19</f>
        <v>100</v>
      </c>
      <c r="AP19" s="32">
        <f>AH4+AH5+AH6+AH7+AH8+AH9+AH10+AH11+AH12+AH13+AH14+AH15+AH16+AH17+AH18+AH19</f>
        <v>100</v>
      </c>
      <c r="AQ19" s="32">
        <f>AI4+AI5+AI6+AI7+AI8+AI9+AI10+AI11+AI12+AI13+AI14+AI15+AI16+AI17+AI18+AI19</f>
        <v>100</v>
      </c>
      <c r="AR19" s="7"/>
      <c r="AU19" s="9"/>
      <c r="AV19" s="9"/>
      <c r="AW19" s="9"/>
      <c r="AX19" s="9"/>
      <c r="AY19" s="9"/>
      <c r="AZ19" s="9"/>
      <c r="BA19" s="9"/>
      <c r="BB19" s="9"/>
    </row>
    <row r="20" spans="22:54" s="1" customFormat="1" x14ac:dyDescent="0.25">
      <c r="V20" s="1" t="s">
        <v>1</v>
      </c>
      <c r="W20" s="1">
        <f>S4</f>
        <v>9</v>
      </c>
      <c r="X20" s="1">
        <f>S5</f>
        <v>16</v>
      </c>
      <c r="Y20" s="1">
        <f>S6</f>
        <v>16</v>
      </c>
      <c r="Z20" s="1">
        <f>S7</f>
        <v>16</v>
      </c>
      <c r="AA20" s="1">
        <f>S8</f>
        <v>16</v>
      </c>
      <c r="AD20" s="1" t="s">
        <v>44</v>
      </c>
      <c r="AE20" s="29">
        <f t="shared" ref="AE20:AI20" si="0">SUM(AE4:AE19)</f>
        <v>100</v>
      </c>
      <c r="AF20" s="29">
        <f t="shared" si="0"/>
        <v>100</v>
      </c>
      <c r="AG20" s="29">
        <f t="shared" si="0"/>
        <v>100</v>
      </c>
      <c r="AH20" s="29">
        <f t="shared" si="0"/>
        <v>100</v>
      </c>
      <c r="AI20" s="29">
        <f t="shared" si="0"/>
        <v>100</v>
      </c>
      <c r="AM20" s="29"/>
      <c r="AN20" s="29"/>
      <c r="AO20" s="29"/>
      <c r="AP20" s="29"/>
      <c r="AQ20" s="29"/>
      <c r="AU20" s="9"/>
      <c r="AV20" s="9"/>
      <c r="AW20" s="9"/>
      <c r="AX20" s="9"/>
      <c r="AY20" s="9"/>
      <c r="AZ20" s="9"/>
      <c r="BA20" s="9"/>
      <c r="BB20" s="9"/>
    </row>
    <row r="21" spans="22:54" s="1" customFormat="1" x14ac:dyDescent="0.25">
      <c r="AE21" s="29"/>
      <c r="AF21" s="29"/>
      <c r="AG21" s="29"/>
      <c r="AH21" s="29"/>
      <c r="AI21" s="29"/>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1:54" s="49" customFormat="1" x14ac:dyDescent="0.25">
      <c r="AE33" s="29"/>
      <c r="AF33" s="29"/>
      <c r="AG33" s="29"/>
      <c r="AH33" s="29"/>
      <c r="AI33" s="29"/>
      <c r="AM33" s="29"/>
      <c r="AN33" s="29"/>
      <c r="AO33" s="29"/>
      <c r="AP33" s="29"/>
      <c r="AQ33" s="29"/>
    </row>
    <row r="34" spans="1:54" s="49" customFormat="1" x14ac:dyDescent="0.25">
      <c r="A34" s="49" t="s">
        <v>96</v>
      </c>
      <c r="W34" s="49" t="str">
        <f>A34</f>
        <v>Haemophilus parainfluenzae</v>
      </c>
      <c r="AD34" s="49" t="str">
        <f>A34</f>
        <v>Haemophilus parainfluenzae</v>
      </c>
      <c r="AE34" s="29"/>
      <c r="AF34" s="29"/>
      <c r="AG34" s="29"/>
      <c r="AH34" s="29"/>
      <c r="AI34" s="29"/>
      <c r="AM34" s="29" t="str">
        <f>A34</f>
        <v>Haemophilus parainfluenzae</v>
      </c>
      <c r="AN34" s="29"/>
      <c r="AO34" s="29"/>
      <c r="AP34" s="29"/>
      <c r="AQ34" s="29"/>
    </row>
    <row r="35" spans="1:54" s="49" customFormat="1" ht="18.75" x14ac:dyDescent="0.25">
      <c r="B35" s="49" t="s">
        <v>0</v>
      </c>
      <c r="C35" s="49">
        <v>1.5625E-2</v>
      </c>
      <c r="D35" s="49">
        <v>3.125E-2</v>
      </c>
      <c r="E35" s="49">
        <v>6.25E-2</v>
      </c>
      <c r="F35" s="49">
        <v>0.125</v>
      </c>
      <c r="G35" s="49">
        <v>0.25</v>
      </c>
      <c r="H35" s="49">
        <v>0.5</v>
      </c>
      <c r="I35" s="49">
        <v>1</v>
      </c>
      <c r="J35" s="49">
        <v>2</v>
      </c>
      <c r="K35" s="49">
        <v>4</v>
      </c>
      <c r="L35" s="49">
        <v>8</v>
      </c>
      <c r="M35" s="49">
        <v>16</v>
      </c>
      <c r="N35" s="49">
        <v>32</v>
      </c>
      <c r="O35" s="49">
        <v>64</v>
      </c>
      <c r="P35" s="49">
        <v>128</v>
      </c>
      <c r="Q35" s="49">
        <v>256</v>
      </c>
      <c r="R35" s="49">
        <v>512</v>
      </c>
      <c r="S35" s="49" t="s">
        <v>1</v>
      </c>
      <c r="V35" s="49" t="s">
        <v>0</v>
      </c>
      <c r="W35" s="49" t="str">
        <f>B36</f>
        <v>Ampicillin</v>
      </c>
      <c r="X35" s="49" t="str">
        <f>B37</f>
        <v>Ampicillin/ Sulbactam</v>
      </c>
      <c r="Y35" s="49" t="str">
        <f>B38</f>
        <v>Cefotaxim</v>
      </c>
      <c r="Z35" s="49" t="str">
        <f>B39</f>
        <v>Cefuroxim</v>
      </c>
      <c r="AA35" s="49" t="str">
        <f>B40</f>
        <v>Ciprofloxacin</v>
      </c>
      <c r="AE35" s="29" t="str">
        <f>W35</f>
        <v>Ampicillin</v>
      </c>
      <c r="AF35" s="29" t="str">
        <f>X35</f>
        <v>Ampicillin/ Sulbactam</v>
      </c>
      <c r="AG35" s="29" t="str">
        <f>Y35</f>
        <v>Cefotaxim</v>
      </c>
      <c r="AH35" s="29" t="str">
        <f>Z35</f>
        <v>Cefuroxim</v>
      </c>
      <c r="AI35" s="29" t="str">
        <f>AA35</f>
        <v>Ciprofloxacin</v>
      </c>
      <c r="AL35" s="49" t="s">
        <v>0</v>
      </c>
      <c r="AM35" s="29" t="str">
        <f>W35</f>
        <v>Ampicillin</v>
      </c>
      <c r="AN35" s="29" t="str">
        <f>X35</f>
        <v>Ampicillin/ Sulbactam</v>
      </c>
      <c r="AO35" s="29" t="str">
        <f>Y35</f>
        <v>Cefotaxim</v>
      </c>
      <c r="AP35" s="29" t="str">
        <f>Z35</f>
        <v>Cefuroxim</v>
      </c>
      <c r="AQ35" s="29" t="str">
        <f>AA35</f>
        <v>Ciprofloxacin</v>
      </c>
      <c r="AU35" s="10"/>
      <c r="AV35" s="11" t="s">
        <v>45</v>
      </c>
      <c r="AW35" s="11" t="s">
        <v>50</v>
      </c>
      <c r="AX35" s="11" t="s">
        <v>54</v>
      </c>
      <c r="AY35" s="11" t="s">
        <v>68</v>
      </c>
      <c r="AZ35" s="11" t="s">
        <v>64</v>
      </c>
      <c r="BA35" s="9"/>
      <c r="BB35" s="9"/>
    </row>
    <row r="36" spans="1:54" s="49" customFormat="1" ht="18.75" x14ac:dyDescent="0.25">
      <c r="B36" s="49" t="s">
        <v>2</v>
      </c>
      <c r="C36" s="2">
        <v>0</v>
      </c>
      <c r="D36" s="2">
        <v>0</v>
      </c>
      <c r="E36" s="2">
        <v>0</v>
      </c>
      <c r="F36" s="2">
        <v>0</v>
      </c>
      <c r="G36" s="2">
        <v>1</v>
      </c>
      <c r="H36" s="2">
        <v>0</v>
      </c>
      <c r="I36" s="2">
        <v>0</v>
      </c>
      <c r="J36" s="3">
        <v>0</v>
      </c>
      <c r="K36" s="3">
        <v>0</v>
      </c>
      <c r="L36" s="3">
        <v>0</v>
      </c>
      <c r="M36" s="3">
        <v>0</v>
      </c>
      <c r="N36" s="3">
        <v>0</v>
      </c>
      <c r="O36" s="3">
        <v>0</v>
      </c>
      <c r="P36" s="3">
        <v>0</v>
      </c>
      <c r="Q36" s="3">
        <v>0</v>
      </c>
      <c r="R36" s="3">
        <v>0</v>
      </c>
      <c r="S36" s="49">
        <v>1</v>
      </c>
      <c r="V36" s="49">
        <v>1.5625E-2</v>
      </c>
      <c r="W36" s="2">
        <f>C36</f>
        <v>0</v>
      </c>
      <c r="X36" s="2">
        <f>C37</f>
        <v>0</v>
      </c>
      <c r="Y36" s="2">
        <f>C38</f>
        <v>0</v>
      </c>
      <c r="Z36" s="2">
        <f>C39</f>
        <v>0</v>
      </c>
      <c r="AA36" s="2">
        <f>C40</f>
        <v>0</v>
      </c>
      <c r="AD36" s="49">
        <v>1.4999999999999999E-2</v>
      </c>
      <c r="AE36" s="30">
        <f>PRODUCT(W36*100*1/W52)</f>
        <v>0</v>
      </c>
      <c r="AF36" s="30">
        <f>PRODUCT(X36*100*1/X52)</f>
        <v>0</v>
      </c>
      <c r="AG36" s="30">
        <f>PRODUCT(Y36*100*1/Y52)</f>
        <v>0</v>
      </c>
      <c r="AH36" s="30">
        <f>PRODUCT(Z36*100*1/Z52)</f>
        <v>0</v>
      </c>
      <c r="AI36" s="30">
        <f>PRODUCT(AA36*100*1/AA52)</f>
        <v>0</v>
      </c>
      <c r="AL36" s="49">
        <v>1.4999999999999999E-2</v>
      </c>
      <c r="AM36" s="30">
        <f>AE36</f>
        <v>0</v>
      </c>
      <c r="AN36" s="30">
        <f>AF36</f>
        <v>0</v>
      </c>
      <c r="AO36" s="30">
        <f>AG36</f>
        <v>0</v>
      </c>
      <c r="AP36" s="30">
        <f>AH36</f>
        <v>0</v>
      </c>
      <c r="AQ36" s="30">
        <f>AI36</f>
        <v>0</v>
      </c>
      <c r="AR36" s="5"/>
      <c r="AU36" s="11" t="s">
        <v>46</v>
      </c>
      <c r="AV36" s="15">
        <f>S36</f>
        <v>1</v>
      </c>
      <c r="AW36" s="15">
        <f>S37</f>
        <v>1</v>
      </c>
      <c r="AX36" s="15">
        <f>S38</f>
        <v>1</v>
      </c>
      <c r="AY36" s="15">
        <f>S39</f>
        <v>1</v>
      </c>
      <c r="AZ36" s="15">
        <f>S40</f>
        <v>1</v>
      </c>
      <c r="BA36" s="9"/>
      <c r="BB36" s="9"/>
    </row>
    <row r="37" spans="1:54" s="49" customFormat="1" ht="18.75" x14ac:dyDescent="0.25">
      <c r="B37" s="49" t="s">
        <v>3</v>
      </c>
      <c r="C37" s="2">
        <v>0</v>
      </c>
      <c r="D37" s="2">
        <v>0</v>
      </c>
      <c r="E37" s="2">
        <v>0</v>
      </c>
      <c r="F37" s="2">
        <v>0</v>
      </c>
      <c r="G37" s="2">
        <v>1</v>
      </c>
      <c r="H37" s="2">
        <v>0</v>
      </c>
      <c r="I37" s="2">
        <v>0</v>
      </c>
      <c r="J37" s="3">
        <v>0</v>
      </c>
      <c r="K37" s="3">
        <v>0</v>
      </c>
      <c r="L37" s="3">
        <v>0</v>
      </c>
      <c r="M37" s="3">
        <v>0</v>
      </c>
      <c r="N37" s="3">
        <v>0</v>
      </c>
      <c r="O37" s="3">
        <v>0</v>
      </c>
      <c r="P37" s="3">
        <v>0</v>
      </c>
      <c r="Q37" s="3">
        <v>0</v>
      </c>
      <c r="R37" s="3">
        <v>0</v>
      </c>
      <c r="S37" s="49">
        <v>1</v>
      </c>
      <c r="V37" s="49">
        <v>3.125E-2</v>
      </c>
      <c r="W37" s="2">
        <f>D36</f>
        <v>0</v>
      </c>
      <c r="X37" s="2">
        <f>D37</f>
        <v>0</v>
      </c>
      <c r="Y37" s="2">
        <f>D38</f>
        <v>1</v>
      </c>
      <c r="Z37" s="2">
        <f>D39</f>
        <v>0</v>
      </c>
      <c r="AA37" s="2">
        <f>D40</f>
        <v>1</v>
      </c>
      <c r="AD37" s="49">
        <v>3.1E-2</v>
      </c>
      <c r="AE37" s="30">
        <f>PRODUCT(W37*100*1/W52)</f>
        <v>0</v>
      </c>
      <c r="AF37" s="30">
        <f>PRODUCT(X37*100*1/X52)</f>
        <v>0</v>
      </c>
      <c r="AG37" s="30">
        <f>PRODUCT(Y37*100*1/Y52)</f>
        <v>100</v>
      </c>
      <c r="AH37" s="30">
        <f>PRODUCT(Z37*100*1/Z52)</f>
        <v>0</v>
      </c>
      <c r="AI37" s="30">
        <f>PRODUCT(AA37*100*1/AA52)</f>
        <v>100</v>
      </c>
      <c r="AL37" s="49">
        <v>3.1E-2</v>
      </c>
      <c r="AM37" s="30">
        <f>AE36+AE37</f>
        <v>0</v>
      </c>
      <c r="AN37" s="30">
        <f>AF36+AF37</f>
        <v>0</v>
      </c>
      <c r="AO37" s="30">
        <f>AG36+AG37</f>
        <v>100</v>
      </c>
      <c r="AP37" s="30">
        <f>AH36+AH37</f>
        <v>0</v>
      </c>
      <c r="AQ37" s="30">
        <f>AI36+AI37</f>
        <v>100</v>
      </c>
      <c r="AR37" s="5"/>
      <c r="AU37" s="11" t="s">
        <v>47</v>
      </c>
      <c r="AV37" s="12">
        <f>AM42</f>
        <v>100</v>
      </c>
      <c r="AW37" s="12">
        <f>AN42</f>
        <v>100</v>
      </c>
      <c r="AX37" s="12">
        <f>AO39</f>
        <v>100</v>
      </c>
      <c r="AY37" s="12">
        <f>AP42</f>
        <v>100</v>
      </c>
      <c r="AZ37" s="12">
        <f>AQ38</f>
        <v>100</v>
      </c>
      <c r="BA37" s="9"/>
      <c r="BB37" s="9"/>
    </row>
    <row r="38" spans="1:54" s="49" customFormat="1" ht="18.75" x14ac:dyDescent="0.25">
      <c r="B38" s="49" t="s">
        <v>7</v>
      </c>
      <c r="C38" s="2">
        <v>0</v>
      </c>
      <c r="D38" s="2">
        <v>1</v>
      </c>
      <c r="E38" s="2">
        <v>0</v>
      </c>
      <c r="F38" s="2">
        <v>0</v>
      </c>
      <c r="G38" s="3">
        <v>0</v>
      </c>
      <c r="H38" s="3">
        <v>0</v>
      </c>
      <c r="I38" s="3">
        <v>0</v>
      </c>
      <c r="J38" s="3">
        <v>0</v>
      </c>
      <c r="K38" s="3">
        <v>0</v>
      </c>
      <c r="L38" s="3">
        <v>0</v>
      </c>
      <c r="M38" s="3">
        <v>0</v>
      </c>
      <c r="N38" s="3">
        <v>0</v>
      </c>
      <c r="O38" s="3">
        <v>0</v>
      </c>
      <c r="P38" s="3">
        <v>0</v>
      </c>
      <c r="Q38" s="3">
        <v>0</v>
      </c>
      <c r="R38" s="3">
        <v>0</v>
      </c>
      <c r="S38" s="49">
        <v>1</v>
      </c>
      <c r="V38" s="49">
        <v>6.25E-2</v>
      </c>
      <c r="W38" s="2">
        <f>E36</f>
        <v>0</v>
      </c>
      <c r="X38" s="2">
        <f>E37</f>
        <v>0</v>
      </c>
      <c r="Y38" s="2">
        <f>E38</f>
        <v>0</v>
      </c>
      <c r="Z38" s="2">
        <f>E39</f>
        <v>0</v>
      </c>
      <c r="AA38" s="2">
        <f>E40</f>
        <v>0</v>
      </c>
      <c r="AD38" s="49">
        <v>6.2E-2</v>
      </c>
      <c r="AE38" s="30">
        <f>PRODUCT(W38*100*1/W52)</f>
        <v>0</v>
      </c>
      <c r="AF38" s="30">
        <f>PRODUCT(X38*100*1/X52)</f>
        <v>0</v>
      </c>
      <c r="AG38" s="30">
        <f>PRODUCT(Y38*100*1/Y52)</f>
        <v>0</v>
      </c>
      <c r="AH38" s="30">
        <f>PRODUCT(Z38*100*1/Z52)</f>
        <v>0</v>
      </c>
      <c r="AI38" s="30">
        <f>PRODUCT(AA38*100*1/AA52)</f>
        <v>0</v>
      </c>
      <c r="AL38" s="49">
        <v>6.2E-2</v>
      </c>
      <c r="AM38" s="30">
        <f>AE36+AE37+AE38</f>
        <v>0</v>
      </c>
      <c r="AN38" s="30">
        <f>AF36+AF37+AF38</f>
        <v>0</v>
      </c>
      <c r="AO38" s="30">
        <f>AG36+AG37+AG38</f>
        <v>100</v>
      </c>
      <c r="AP38" s="30">
        <f>AH36+AH37+AH38</f>
        <v>0</v>
      </c>
      <c r="AQ38" s="30">
        <f>AI36+AI37+AI38</f>
        <v>100</v>
      </c>
      <c r="AR38" s="5"/>
      <c r="AU38" s="11" t="s">
        <v>48</v>
      </c>
      <c r="AV38" s="12"/>
      <c r="AW38" s="12"/>
      <c r="AX38" s="12"/>
      <c r="AY38" s="12">
        <f>AP43-AP42</f>
        <v>0</v>
      </c>
      <c r="AZ38" s="12"/>
      <c r="BA38" s="9"/>
      <c r="BB38" s="9"/>
    </row>
    <row r="39" spans="1:54" s="49" customFormat="1" ht="18.75" x14ac:dyDescent="0.25">
      <c r="B39" s="49" t="s">
        <v>9</v>
      </c>
      <c r="C39" s="2">
        <v>0</v>
      </c>
      <c r="D39" s="2">
        <v>0</v>
      </c>
      <c r="E39" s="2">
        <v>0</v>
      </c>
      <c r="F39" s="2">
        <v>0</v>
      </c>
      <c r="G39" s="2">
        <v>0</v>
      </c>
      <c r="H39" s="2">
        <v>1</v>
      </c>
      <c r="I39" s="2">
        <v>0</v>
      </c>
      <c r="J39" s="4">
        <v>0</v>
      </c>
      <c r="K39" s="3">
        <v>0</v>
      </c>
      <c r="L39" s="3">
        <v>0</v>
      </c>
      <c r="M39" s="3">
        <v>0</v>
      </c>
      <c r="N39" s="3">
        <v>0</v>
      </c>
      <c r="O39" s="3">
        <v>0</v>
      </c>
      <c r="P39" s="3">
        <v>0</v>
      </c>
      <c r="Q39" s="3">
        <v>0</v>
      </c>
      <c r="R39" s="3">
        <v>0</v>
      </c>
      <c r="S39" s="49">
        <v>1</v>
      </c>
      <c r="V39" s="49">
        <v>0.125</v>
      </c>
      <c r="W39" s="2">
        <f>F36</f>
        <v>0</v>
      </c>
      <c r="X39" s="2">
        <f>F37</f>
        <v>0</v>
      </c>
      <c r="Y39" s="2">
        <f>F38</f>
        <v>0</v>
      </c>
      <c r="Z39" s="2">
        <f>F39</f>
        <v>0</v>
      </c>
      <c r="AA39" s="3">
        <f>F40</f>
        <v>0</v>
      </c>
      <c r="AD39" s="49">
        <v>0.125</v>
      </c>
      <c r="AE39" s="30">
        <f>PRODUCT(W39*100*1/W52)</f>
        <v>0</v>
      </c>
      <c r="AF39" s="30">
        <f>PRODUCT(X39*100*1/X52)</f>
        <v>0</v>
      </c>
      <c r="AG39" s="30">
        <f>PRODUCT(Y39*100*1/Y52)</f>
        <v>0</v>
      </c>
      <c r="AH39" s="30">
        <f>PRODUCT(Z39*100*1/Z52)</f>
        <v>0</v>
      </c>
      <c r="AI39" s="32">
        <f>PRODUCT(AA39*100*1/AA52)</f>
        <v>0</v>
      </c>
      <c r="AL39" s="49">
        <v>0.125</v>
      </c>
      <c r="AM39" s="30">
        <f>AE36+AE37+AE38+AE39</f>
        <v>0</v>
      </c>
      <c r="AN39" s="30">
        <f>AF36+AF37+AF38+AF39</f>
        <v>0</v>
      </c>
      <c r="AO39" s="30">
        <f>AG36+AG37+AG38+AG39</f>
        <v>100</v>
      </c>
      <c r="AP39" s="30">
        <f>AH36+AH37+AH38+AH39</f>
        <v>0</v>
      </c>
      <c r="AQ39" s="32">
        <f>AI36+AI37+AI38+AI39</f>
        <v>100</v>
      </c>
      <c r="AR39" s="5"/>
      <c r="AU39" s="11" t="s">
        <v>49</v>
      </c>
      <c r="AV39" s="12">
        <f>AM51-AM42</f>
        <v>0</v>
      </c>
      <c r="AW39" s="12">
        <f>AN51-AN42</f>
        <v>0</v>
      </c>
      <c r="AX39" s="12">
        <f>AO51-AO39</f>
        <v>0</v>
      </c>
      <c r="AY39" s="12">
        <f>AP51-AP43</f>
        <v>0</v>
      </c>
      <c r="AZ39" s="12">
        <f>AQ51-AQ38</f>
        <v>0</v>
      </c>
      <c r="BA39" s="9"/>
      <c r="BB39" s="9"/>
    </row>
    <row r="40" spans="1:54" s="49" customFormat="1" x14ac:dyDescent="0.25">
      <c r="B40" s="49" t="s">
        <v>18</v>
      </c>
      <c r="C40" s="2">
        <v>0</v>
      </c>
      <c r="D40" s="2">
        <v>1</v>
      </c>
      <c r="E40" s="2">
        <v>0</v>
      </c>
      <c r="F40" s="3">
        <v>0</v>
      </c>
      <c r="G40" s="3">
        <v>0</v>
      </c>
      <c r="H40" s="3">
        <v>0</v>
      </c>
      <c r="I40" s="3">
        <v>0</v>
      </c>
      <c r="J40" s="3">
        <v>0</v>
      </c>
      <c r="K40" s="3">
        <v>0</v>
      </c>
      <c r="L40" s="3">
        <v>0</v>
      </c>
      <c r="M40" s="3">
        <v>0</v>
      </c>
      <c r="N40" s="3">
        <v>0</v>
      </c>
      <c r="O40" s="3">
        <v>0</v>
      </c>
      <c r="P40" s="3">
        <v>0</v>
      </c>
      <c r="Q40" s="3">
        <v>0</v>
      </c>
      <c r="R40" s="3">
        <v>0</v>
      </c>
      <c r="S40" s="49">
        <v>1</v>
      </c>
      <c r="V40" s="49">
        <v>0.25</v>
      </c>
      <c r="W40" s="2">
        <f>G36</f>
        <v>1</v>
      </c>
      <c r="X40" s="2">
        <f>G37</f>
        <v>1</v>
      </c>
      <c r="Y40" s="3">
        <f>G38</f>
        <v>0</v>
      </c>
      <c r="Z40" s="2">
        <f>G39</f>
        <v>0</v>
      </c>
      <c r="AA40" s="3">
        <f>G40</f>
        <v>0</v>
      </c>
      <c r="AD40" s="49">
        <v>0.25</v>
      </c>
      <c r="AE40" s="30">
        <f>PRODUCT(W40*100*1/W52)</f>
        <v>100</v>
      </c>
      <c r="AF40" s="30">
        <f>PRODUCT(X40*100*1/X52)</f>
        <v>100</v>
      </c>
      <c r="AG40" s="32">
        <f>PRODUCT(Y40*100*1/Y52)</f>
        <v>0</v>
      </c>
      <c r="AH40" s="30">
        <f>PRODUCT(Z40*100*1/Z52)</f>
        <v>0</v>
      </c>
      <c r="AI40" s="32">
        <f>PRODUCT(AA40*100*1/AA52)</f>
        <v>0</v>
      </c>
      <c r="AL40" s="49">
        <v>0.25</v>
      </c>
      <c r="AM40" s="30">
        <f>AE36+AE37+AE38+AE39+AE40</f>
        <v>100</v>
      </c>
      <c r="AN40" s="30">
        <f>AF36+AF37+AF38+AF39+AF40</f>
        <v>100</v>
      </c>
      <c r="AO40" s="32">
        <f>AG36+AG37+AG38+AG39+AG40</f>
        <v>100</v>
      </c>
      <c r="AP40" s="30">
        <f>AH36+AH37+AH38+AH39+AH40</f>
        <v>0</v>
      </c>
      <c r="AQ40" s="32">
        <f>AI36+AI37+AI38+AI39+AI40</f>
        <v>100</v>
      </c>
      <c r="AR40" s="5"/>
      <c r="AT40" s="49" t="str">
        <f>A34</f>
        <v>Haemophilus parainfluenzae</v>
      </c>
      <c r="AU40" s="9"/>
      <c r="AV40" s="9"/>
      <c r="AW40" s="9"/>
      <c r="AX40" s="9"/>
      <c r="AY40" s="9"/>
      <c r="AZ40" s="9"/>
      <c r="BA40" s="9"/>
      <c r="BB40" s="9"/>
    </row>
    <row r="41" spans="1:54" s="49" customFormat="1" x14ac:dyDescent="0.25">
      <c r="V41" s="49">
        <v>0.5</v>
      </c>
      <c r="W41" s="2">
        <f>H36</f>
        <v>0</v>
      </c>
      <c r="X41" s="2">
        <f>H37</f>
        <v>0</v>
      </c>
      <c r="Y41" s="3">
        <f>H38</f>
        <v>0</v>
      </c>
      <c r="Z41" s="2">
        <f>H39</f>
        <v>1</v>
      </c>
      <c r="AA41" s="3">
        <f>H40</f>
        <v>0</v>
      </c>
      <c r="AD41" s="49">
        <v>0.5</v>
      </c>
      <c r="AE41" s="30">
        <f>PRODUCT(W41*100*1/W52)</f>
        <v>0</v>
      </c>
      <c r="AF41" s="30">
        <f>PRODUCT(X41*100*1/X52)</f>
        <v>0</v>
      </c>
      <c r="AG41" s="32">
        <f>PRODUCT(Y41*100*1/Y52)</f>
        <v>0</v>
      </c>
      <c r="AH41" s="30">
        <f>PRODUCT(Z41*100*1/Z52)</f>
        <v>100</v>
      </c>
      <c r="AI41" s="32">
        <f>PRODUCT(AA41*100*1/AA52)</f>
        <v>0</v>
      </c>
      <c r="AL41" s="49">
        <v>0.5</v>
      </c>
      <c r="AM41" s="30">
        <f>AE36+AE37+AE38+AE39+AE40+AE41</f>
        <v>100</v>
      </c>
      <c r="AN41" s="30">
        <f>AF36+AF37+AF38+AF39+AF40+AF41</f>
        <v>100</v>
      </c>
      <c r="AO41" s="32">
        <f>AG36+AG37+AG38+AG39+AG40+AG41</f>
        <v>100</v>
      </c>
      <c r="AP41" s="30">
        <f>AH36+AH37+AH38+AH39+AH40+AH41</f>
        <v>100</v>
      </c>
      <c r="AQ41" s="32">
        <f>AI36+AI37+AI38+AI39+AI40+AI41</f>
        <v>100</v>
      </c>
      <c r="AR41" s="5"/>
      <c r="AT41" s="9"/>
      <c r="AU41" s="9"/>
      <c r="AW41" s="9"/>
      <c r="AX41" s="9"/>
      <c r="AY41" s="9"/>
      <c r="AZ41" s="9"/>
      <c r="BA41" s="9"/>
      <c r="BB41" s="9"/>
    </row>
    <row r="42" spans="1:54" s="49" customFormat="1" x14ac:dyDescent="0.25">
      <c r="V42" s="49">
        <v>1</v>
      </c>
      <c r="W42" s="2">
        <f>I36</f>
        <v>0</v>
      </c>
      <c r="X42" s="2">
        <f>I37</f>
        <v>0</v>
      </c>
      <c r="Y42" s="3">
        <f>I38</f>
        <v>0</v>
      </c>
      <c r="Z42" s="2">
        <f>I39</f>
        <v>0</v>
      </c>
      <c r="AA42" s="3">
        <f>I40</f>
        <v>0</v>
      </c>
      <c r="AD42" s="49">
        <v>1</v>
      </c>
      <c r="AE42" s="30">
        <f>PRODUCT(W42*100*1/W52)</f>
        <v>0</v>
      </c>
      <c r="AF42" s="30">
        <f>PRODUCT(X42*100*1/X52)</f>
        <v>0</v>
      </c>
      <c r="AG42" s="32">
        <f>PRODUCT(Y42*100*1/Y52)</f>
        <v>0</v>
      </c>
      <c r="AH42" s="30">
        <f>PRODUCT(Z42*100*1/Z52)</f>
        <v>0</v>
      </c>
      <c r="AI42" s="32">
        <f>PRODUCT(AA42*100*1/AA52)</f>
        <v>0</v>
      </c>
      <c r="AL42" s="49">
        <v>1</v>
      </c>
      <c r="AM42" s="30">
        <f>AE36+AE37+AE38+AE39+AE40+AE41+AE42</f>
        <v>100</v>
      </c>
      <c r="AN42" s="30">
        <f>AF36+AF37+AF38+AF39+AF40+AF41+AF42</f>
        <v>100</v>
      </c>
      <c r="AO42" s="32">
        <f>AG36+AG37+AG38+AG39+AG40+AG41+AG42</f>
        <v>100</v>
      </c>
      <c r="AP42" s="30">
        <f>AH36+AH37+AH38+AH39+AH40+AH41+AH42</f>
        <v>100</v>
      </c>
      <c r="AQ42" s="32">
        <f>AI36+AI37+AI38+AI39+AI40+AI41+AI42</f>
        <v>100</v>
      </c>
      <c r="AR42" s="5"/>
      <c r="AU42" s="9"/>
      <c r="AV42" s="9"/>
      <c r="AW42" s="9"/>
      <c r="AX42" s="9"/>
      <c r="AY42" s="9"/>
      <c r="AZ42" s="9"/>
      <c r="BA42" s="9"/>
      <c r="BB42" s="9"/>
    </row>
    <row r="43" spans="1:54" s="49" customFormat="1" x14ac:dyDescent="0.25">
      <c r="V43" s="49">
        <v>2</v>
      </c>
      <c r="W43" s="3">
        <f>J36</f>
        <v>0</v>
      </c>
      <c r="X43" s="3">
        <f>J37</f>
        <v>0</v>
      </c>
      <c r="Y43" s="3">
        <f>J38</f>
        <v>0</v>
      </c>
      <c r="Z43" s="4">
        <f>J39</f>
        <v>0</v>
      </c>
      <c r="AA43" s="3">
        <f>J40</f>
        <v>0</v>
      </c>
      <c r="AD43" s="49">
        <v>2</v>
      </c>
      <c r="AE43" s="32">
        <f>PRODUCT(W43*100*1/W52)</f>
        <v>0</v>
      </c>
      <c r="AF43" s="32">
        <f>PRODUCT(X43*100*1/X52)</f>
        <v>0</v>
      </c>
      <c r="AG43" s="32">
        <f>PRODUCT(Y43*100*1/Y52)</f>
        <v>0</v>
      </c>
      <c r="AH43" s="31">
        <f>PRODUCT(Z43*100*1/Z52)</f>
        <v>0</v>
      </c>
      <c r="AI43" s="32">
        <f>PRODUCT(AA43*100*1/AA52)</f>
        <v>0</v>
      </c>
      <c r="AL43" s="49">
        <v>2</v>
      </c>
      <c r="AM43" s="32">
        <f>AE36+AE37+AE38+AE39+AE40+AE41+AE42+AE43</f>
        <v>100</v>
      </c>
      <c r="AN43" s="32">
        <f>AF36+AF37+AF38+AF39+AF40+AF41+AF42+AF43</f>
        <v>100</v>
      </c>
      <c r="AO43" s="32">
        <f>AG36+AG37+AG38+AG39+AG40+AG41+AG42+AG43</f>
        <v>100</v>
      </c>
      <c r="AP43" s="31">
        <f>AH36+AH37+AH38+AH39+AH40+AH41+AH42+AH43</f>
        <v>100</v>
      </c>
      <c r="AQ43" s="32">
        <f>AI36+AI37+AI38+AI39+AI40+AI41+AI42+AI43</f>
        <v>100</v>
      </c>
      <c r="AR43" s="33"/>
      <c r="AU43" s="9"/>
      <c r="AV43" s="9"/>
      <c r="AW43" s="9"/>
      <c r="AX43" s="9"/>
      <c r="AY43" s="9"/>
      <c r="AZ43" s="9"/>
      <c r="BA43" s="9"/>
      <c r="BB43" s="9"/>
    </row>
    <row r="44" spans="1:54" s="49" customFormat="1" x14ac:dyDescent="0.25">
      <c r="V44" s="49">
        <v>4</v>
      </c>
      <c r="W44" s="3">
        <f>K36</f>
        <v>0</v>
      </c>
      <c r="X44" s="3">
        <f>K37</f>
        <v>0</v>
      </c>
      <c r="Y44" s="3">
        <f>K38</f>
        <v>0</v>
      </c>
      <c r="Z44" s="3">
        <f>K39</f>
        <v>0</v>
      </c>
      <c r="AA44" s="3">
        <f>K40</f>
        <v>0</v>
      </c>
      <c r="AD44" s="49">
        <v>4</v>
      </c>
      <c r="AE44" s="32">
        <f>PRODUCT(W44*100*1/W52)</f>
        <v>0</v>
      </c>
      <c r="AF44" s="32">
        <f>PRODUCT(X44*100*1/X52)</f>
        <v>0</v>
      </c>
      <c r="AG44" s="32">
        <f>PRODUCT(Y44*100*1/Y52)</f>
        <v>0</v>
      </c>
      <c r="AH44" s="32">
        <f>PRODUCT(Z44*100*1/Z52)</f>
        <v>0</v>
      </c>
      <c r="AI44" s="32">
        <f>PRODUCT(AA44*100*1/AA52)</f>
        <v>0</v>
      </c>
      <c r="AL44" s="49">
        <v>4</v>
      </c>
      <c r="AM44" s="32">
        <f>AE36+AE37+AE38+AE39+AE40+AE41+AE42+AE43+AE44</f>
        <v>100</v>
      </c>
      <c r="AN44" s="32">
        <f>AF36+AF37+AF38+AF39+AF40+AF41+AF42+AF43+AF44</f>
        <v>100</v>
      </c>
      <c r="AO44" s="32">
        <f>AG36+AG37+AG38+AG39+AG40+AG41+AG42+AG43+AG44</f>
        <v>100</v>
      </c>
      <c r="AP44" s="32">
        <f>AH36+AH37+AH38+AH39+AH40+AH41+AH42+AH43+AH44</f>
        <v>100</v>
      </c>
      <c r="AQ44" s="32">
        <f>AI36+AI37+AI38+AI39+AI40+AI41+AI42+AI43+AI44</f>
        <v>100</v>
      </c>
      <c r="AR44" s="7"/>
      <c r="AU44" s="9"/>
      <c r="AV44" s="9"/>
      <c r="AW44" s="9"/>
      <c r="AX44" s="9"/>
      <c r="AY44" s="9"/>
      <c r="AZ44" s="9"/>
      <c r="BA44" s="9"/>
      <c r="BB44" s="9"/>
    </row>
    <row r="45" spans="1:54" s="49" customFormat="1" x14ac:dyDescent="0.25">
      <c r="V45" s="49">
        <v>8</v>
      </c>
      <c r="W45" s="3">
        <f>L36</f>
        <v>0</v>
      </c>
      <c r="X45" s="3">
        <f>L37</f>
        <v>0</v>
      </c>
      <c r="Y45" s="3">
        <f>L38</f>
        <v>0</v>
      </c>
      <c r="Z45" s="3">
        <f>L39</f>
        <v>0</v>
      </c>
      <c r="AA45" s="3">
        <f>L40</f>
        <v>0</v>
      </c>
      <c r="AD45" s="49">
        <v>8</v>
      </c>
      <c r="AE45" s="32">
        <f>PRODUCT(W45*100*1/W52)</f>
        <v>0</v>
      </c>
      <c r="AF45" s="32">
        <f>PRODUCT(X45*100*1/X52)</f>
        <v>0</v>
      </c>
      <c r="AG45" s="32">
        <f>PRODUCT(Y45*100*1/Y52)</f>
        <v>0</v>
      </c>
      <c r="AH45" s="32">
        <f>PRODUCT(Z45*100*1/Z52)</f>
        <v>0</v>
      </c>
      <c r="AI45" s="32">
        <f>PRODUCT(AA45*100*1/AA52)</f>
        <v>0</v>
      </c>
      <c r="AL45" s="49">
        <v>8</v>
      </c>
      <c r="AM45" s="32">
        <f>AE36+AE37+AE38+AE39+AE40+AE41+AE42+AE43+AE44+AE45</f>
        <v>100</v>
      </c>
      <c r="AN45" s="32">
        <f>AF36+AF37+AF38+AF39+AF40+AF41+AF42+AF43+AF44+AF45</f>
        <v>100</v>
      </c>
      <c r="AO45" s="32">
        <f>AG36+AG37+AG38+AG39+AG40+AG41+AG42+AG43+AG44+AG45</f>
        <v>100</v>
      </c>
      <c r="AP45" s="32">
        <f>AH36+AH37+AH38+AH39+AH40+AH41+AH42+AH43+AH44+AH45</f>
        <v>100</v>
      </c>
      <c r="AQ45" s="32">
        <f>AI36+AI37+AI38+AI39+AI40+AI41+AI42+AI43+AI44+AI45</f>
        <v>100</v>
      </c>
      <c r="AR45" s="7"/>
      <c r="AU45" s="9"/>
      <c r="AV45" s="9"/>
      <c r="AW45" s="9"/>
      <c r="AX45" s="9"/>
      <c r="AY45" s="9"/>
      <c r="AZ45" s="9"/>
      <c r="BA45" s="9"/>
      <c r="BB45" s="9"/>
    </row>
    <row r="46" spans="1:54" s="49" customFormat="1" x14ac:dyDescent="0.25">
      <c r="V46" s="49">
        <v>16</v>
      </c>
      <c r="W46" s="3">
        <f>M36</f>
        <v>0</v>
      </c>
      <c r="X46" s="3">
        <f>M37</f>
        <v>0</v>
      </c>
      <c r="Y46" s="3">
        <f>M38</f>
        <v>0</v>
      </c>
      <c r="Z46" s="3">
        <f>M39</f>
        <v>0</v>
      </c>
      <c r="AA46" s="3">
        <f>M40</f>
        <v>0</v>
      </c>
      <c r="AD46" s="49">
        <v>16</v>
      </c>
      <c r="AE46" s="32">
        <f>PRODUCT(W46*100*1/W52)</f>
        <v>0</v>
      </c>
      <c r="AF46" s="32">
        <f>PRODUCT(X46*100*1/X52)</f>
        <v>0</v>
      </c>
      <c r="AG46" s="32">
        <f>PRODUCT(Y46*100*1/Y52)</f>
        <v>0</v>
      </c>
      <c r="AH46" s="32">
        <f>PRODUCT(Z46*100*1/Z52)</f>
        <v>0</v>
      </c>
      <c r="AI46" s="32">
        <f>PRODUCT(AA46*100*1/AA52)</f>
        <v>0</v>
      </c>
      <c r="AL46" s="49">
        <v>16</v>
      </c>
      <c r="AM46" s="32">
        <f>AE36+AE37+AE38+AE39+AE40+AE41+AE42+AE43+AE44+AE45+AE46</f>
        <v>100</v>
      </c>
      <c r="AN46" s="32">
        <f>AF36+AF37+AF38+AF39+AF40+AF41+AF42+AF43+AF44+AF45+AF46</f>
        <v>100</v>
      </c>
      <c r="AO46" s="32">
        <f>AG36+AG37+AG38+AG39+AG40+AG41+AG42+AG43+AG44+AG45+AG46</f>
        <v>100</v>
      </c>
      <c r="AP46" s="32">
        <f>AH36+AH37+AH38+AH39+AH40+AH41+AH42+AH43+AH44+AH45+AH46</f>
        <v>100</v>
      </c>
      <c r="AQ46" s="32">
        <f>AI36+AI37+AI38+AI39+AI40+AI41+AI42+AI43+AI44+AI45+AI46</f>
        <v>100</v>
      </c>
      <c r="AR46" s="7"/>
      <c r="AU46" s="9"/>
      <c r="AV46" s="9"/>
      <c r="AW46" s="9"/>
      <c r="AX46" s="9"/>
      <c r="AY46" s="9"/>
      <c r="AZ46" s="9"/>
      <c r="BA46" s="9"/>
      <c r="BB46" s="9"/>
    </row>
    <row r="47" spans="1:54" s="49" customFormat="1" x14ac:dyDescent="0.25">
      <c r="V47" s="49">
        <v>32</v>
      </c>
      <c r="W47" s="3">
        <f>N36</f>
        <v>0</v>
      </c>
      <c r="X47" s="3">
        <f>N37</f>
        <v>0</v>
      </c>
      <c r="Y47" s="3">
        <f>N38</f>
        <v>0</v>
      </c>
      <c r="Z47" s="3">
        <f>N39</f>
        <v>0</v>
      </c>
      <c r="AA47" s="3">
        <f>N40</f>
        <v>0</v>
      </c>
      <c r="AD47" s="49">
        <v>32</v>
      </c>
      <c r="AE47" s="32">
        <f>PRODUCT(W47*100*1/W52)</f>
        <v>0</v>
      </c>
      <c r="AF47" s="32">
        <f>PRODUCT(X47*100*1/X52)</f>
        <v>0</v>
      </c>
      <c r="AG47" s="32">
        <f>PRODUCT(Y47*100*1/Y52)</f>
        <v>0</v>
      </c>
      <c r="AH47" s="32">
        <f>PRODUCT(Z47*100*1/Z52)</f>
        <v>0</v>
      </c>
      <c r="AI47" s="32">
        <f>PRODUCT(AA47*100*1/AA52)</f>
        <v>0</v>
      </c>
      <c r="AL47" s="49">
        <v>32</v>
      </c>
      <c r="AM47" s="32">
        <f>AE36+AE37+AE38+AE39+AE40+AE41+AE42+AE43+AE44+AE45+AE46+AE47</f>
        <v>100</v>
      </c>
      <c r="AN47" s="32">
        <f>AF36+AF37+AF38+AF39+AF40+AF41+AF42+AF43+AF44+AF45+AF46+AF47</f>
        <v>100</v>
      </c>
      <c r="AO47" s="32">
        <f>AG36+AG37+AG38+AG39+AG40+AG41+AG42+AG43+AG44+AG45+AG46+AG47</f>
        <v>100</v>
      </c>
      <c r="AP47" s="32">
        <f>AH36+AH37+AH38+AH39+AH40+AH41+AH42+AH43+AH44+AH45+AH46+AH47</f>
        <v>100</v>
      </c>
      <c r="AQ47" s="32">
        <f>AI36+AI37+AI38+AI39+AI40+AI41+AI42+AI43+AI44+AI45+AI46+AI47</f>
        <v>100</v>
      </c>
      <c r="AR47" s="7"/>
      <c r="AU47" s="9"/>
      <c r="AV47" s="9"/>
      <c r="AW47" s="9"/>
      <c r="AX47" s="9"/>
      <c r="AY47" s="9"/>
      <c r="AZ47" s="9"/>
      <c r="BA47" s="9"/>
      <c r="BB47" s="9"/>
    </row>
    <row r="48" spans="1:54" s="49" customFormat="1" x14ac:dyDescent="0.25">
      <c r="V48" s="49">
        <v>64</v>
      </c>
      <c r="W48" s="3">
        <f>O36</f>
        <v>0</v>
      </c>
      <c r="X48" s="3">
        <f>O37</f>
        <v>0</v>
      </c>
      <c r="Y48" s="3">
        <f>O38</f>
        <v>0</v>
      </c>
      <c r="Z48" s="3">
        <f>O39</f>
        <v>0</v>
      </c>
      <c r="AA48" s="3">
        <f>O40</f>
        <v>0</v>
      </c>
      <c r="AD48" s="49">
        <v>64</v>
      </c>
      <c r="AE48" s="32">
        <f>PRODUCT(W48*100*1/W52)</f>
        <v>0</v>
      </c>
      <c r="AF48" s="32">
        <f>PRODUCT(X48*100*1/X52)</f>
        <v>0</v>
      </c>
      <c r="AG48" s="32">
        <f>PRODUCT(Y48*100*1/Y52)</f>
        <v>0</v>
      </c>
      <c r="AH48" s="32">
        <f>PRODUCT(Z48*100*1/Z52)</f>
        <v>0</v>
      </c>
      <c r="AI48" s="32">
        <f>PRODUCT(AA48*100*1/AA52)</f>
        <v>0</v>
      </c>
      <c r="AL48" s="49">
        <v>64</v>
      </c>
      <c r="AM48" s="32">
        <f>AE36+AE37+AE38+AE39+AE40+AE41+AE42+AE43+AE44+AE45+AE46+AE47+AE48</f>
        <v>100</v>
      </c>
      <c r="AN48" s="32">
        <f>AF36+AF37+AF38+AF39+AF40+AF41+AF42+AF43+AF44+AF45+AF46+AF47+AF48</f>
        <v>100</v>
      </c>
      <c r="AO48" s="32">
        <f>AG36+AG37+AG38+AG39+AG40+AG41+AG42+AG43+AG44+AG45+AG46+AG47+AG48</f>
        <v>100</v>
      </c>
      <c r="AP48" s="32">
        <f>AH36+AH37+AH38+AH39+AH40+AH41+AH42+AH43+AH44+AH45+AH46+AH47+AH48</f>
        <v>100</v>
      </c>
      <c r="AQ48" s="32">
        <f>AI36+AI37+AI38+AI39+AI40+AI41+AI42+AI43+AI44+AI45+AI46+AI47+AI48</f>
        <v>100</v>
      </c>
      <c r="AR48" s="7"/>
      <c r="AU48" s="9"/>
      <c r="AV48" s="9"/>
      <c r="AW48" s="9"/>
      <c r="AX48" s="9"/>
      <c r="AY48" s="9"/>
      <c r="AZ48" s="9"/>
      <c r="BA48" s="9"/>
      <c r="BB48" s="9"/>
    </row>
    <row r="49" spans="22:54" s="49" customFormat="1" x14ac:dyDescent="0.25">
      <c r="V49" s="49">
        <v>128</v>
      </c>
      <c r="W49" s="3">
        <f>P36</f>
        <v>0</v>
      </c>
      <c r="X49" s="3">
        <f>P37</f>
        <v>0</v>
      </c>
      <c r="Y49" s="3">
        <f>P38</f>
        <v>0</v>
      </c>
      <c r="Z49" s="3">
        <f>P39</f>
        <v>0</v>
      </c>
      <c r="AA49" s="3">
        <f>P40</f>
        <v>0</v>
      </c>
      <c r="AD49" s="49">
        <v>128</v>
      </c>
      <c r="AE49" s="32">
        <f>PRODUCT(W49*100*1/W52)</f>
        <v>0</v>
      </c>
      <c r="AF49" s="32">
        <f>PRODUCT(X49*100*1/X52)</f>
        <v>0</v>
      </c>
      <c r="AG49" s="32">
        <f>PRODUCT(Y49*100*1/Y52)</f>
        <v>0</v>
      </c>
      <c r="AH49" s="32">
        <f>PRODUCT(Z49*100*1/Z52)</f>
        <v>0</v>
      </c>
      <c r="AI49" s="32">
        <f>PRODUCT(AA49*100*1/AA52)</f>
        <v>0</v>
      </c>
      <c r="AL49" s="49">
        <v>128</v>
      </c>
      <c r="AM49" s="32">
        <f>AE36+AE37+AE38+AE39+AE40+AE41+AE42+AE43+AE44+AE45+AE46+AE47+AE48+AE49</f>
        <v>100</v>
      </c>
      <c r="AN49" s="32">
        <f>AF36+AF37+AF38+AF39+AF40+AF41+AF42+AF43+AF44+AF45+AF46+AF47+AF48+AF49</f>
        <v>100</v>
      </c>
      <c r="AO49" s="32">
        <f>AG36+AG37+AG38+AG39+AG40+AG41+AG42+AG43+AG44+AG45+AG46+AG47+AG48+AG49</f>
        <v>100</v>
      </c>
      <c r="AP49" s="32">
        <f>AH36+AH37+AH38+AH39+AH40+AH41+AH42+AH43+AH44+AH45+AH46+AH47+AH48+AH49</f>
        <v>100</v>
      </c>
      <c r="AQ49" s="32">
        <f>AI36+AI37+AI38+AI39+AI40+AI41+AI42+AI43+AI44+AI45+AI46+AI47+AI48+AI49</f>
        <v>100</v>
      </c>
      <c r="AR49" s="7"/>
      <c r="AU49" s="9"/>
      <c r="AV49" s="9"/>
      <c r="AW49" s="9"/>
      <c r="AX49" s="9"/>
      <c r="AY49" s="9"/>
      <c r="AZ49" s="9"/>
      <c r="BA49" s="9"/>
      <c r="BB49" s="9"/>
    </row>
    <row r="50" spans="22:54" s="49" customFormat="1" x14ac:dyDescent="0.25">
      <c r="V50" s="49">
        <v>256</v>
      </c>
      <c r="W50" s="3">
        <f>Q36</f>
        <v>0</v>
      </c>
      <c r="X50" s="3">
        <f>Q37</f>
        <v>0</v>
      </c>
      <c r="Y50" s="3">
        <f>Q38</f>
        <v>0</v>
      </c>
      <c r="Z50" s="3">
        <f>Q39</f>
        <v>0</v>
      </c>
      <c r="AA50" s="3">
        <f>Q40</f>
        <v>0</v>
      </c>
      <c r="AD50" s="49">
        <v>256</v>
      </c>
      <c r="AE50" s="32">
        <f>PRODUCT(W50*100*1/W52)</f>
        <v>0</v>
      </c>
      <c r="AF50" s="32">
        <f>PRODUCT(X50*100*1/X52)</f>
        <v>0</v>
      </c>
      <c r="AG50" s="32">
        <f>PRODUCT(Y50*100*1/Y52)</f>
        <v>0</v>
      </c>
      <c r="AH50" s="32">
        <f>PRODUCT(Z50*100*1/Z52)</f>
        <v>0</v>
      </c>
      <c r="AI50" s="32">
        <f>PRODUCT(AA50*100*1/AA52)</f>
        <v>0</v>
      </c>
      <c r="AL50" s="49">
        <v>256</v>
      </c>
      <c r="AM50" s="32">
        <f>AE36+AE37+AE38+AE39+AE40+AE41+AE42+AE43+AE44+AE45+AE46+AE47+AE48+AE49+AE50</f>
        <v>100</v>
      </c>
      <c r="AN50" s="32">
        <f>AF36+AF37+AF38+AF39+AF40+AF41+AF42+AF43+AF44+AF45+AF46+AF47+AF48+AF49+AF50</f>
        <v>100</v>
      </c>
      <c r="AO50" s="32">
        <f>AG36+AG37+AG38+AG39+AG40+AG41+AG42+AG43+AG44+AG45+AG46+AG47+AG48+AG49+AG50</f>
        <v>100</v>
      </c>
      <c r="AP50" s="32">
        <f>AH36+AH37+AH38+AH39+AH40+AH41+AH42+AH43+AH44+AH45+AH46+AH47+AH48+AH49+AH50</f>
        <v>100</v>
      </c>
      <c r="AQ50" s="32">
        <f>AI36+AI37+AI38+AI39+AI40+AI41+AI42+AI43+AI44+AI45+AI46+AI47+AI48+AI49+AI50</f>
        <v>100</v>
      </c>
      <c r="AR50" s="7"/>
      <c r="AU50" s="9"/>
      <c r="AV50" s="9"/>
      <c r="AW50" s="9"/>
      <c r="AX50" s="9"/>
      <c r="AY50" s="9"/>
      <c r="AZ50" s="9"/>
      <c r="BA50" s="9"/>
      <c r="BB50" s="9"/>
    </row>
    <row r="51" spans="22:54" s="49" customFormat="1" x14ac:dyDescent="0.25">
      <c r="V51" s="49">
        <v>512</v>
      </c>
      <c r="W51" s="3">
        <f>R36</f>
        <v>0</v>
      </c>
      <c r="X51" s="3">
        <f>R37</f>
        <v>0</v>
      </c>
      <c r="Y51" s="3">
        <f>R38</f>
        <v>0</v>
      </c>
      <c r="Z51" s="3">
        <f>R39</f>
        <v>0</v>
      </c>
      <c r="AA51" s="3">
        <f>R40</f>
        <v>0</v>
      </c>
      <c r="AD51" s="49">
        <v>512</v>
      </c>
      <c r="AE51" s="32">
        <f>PRODUCT(W51*100*1/W52)</f>
        <v>0</v>
      </c>
      <c r="AF51" s="32">
        <f>PRODUCT(X51*100*1/X52)</f>
        <v>0</v>
      </c>
      <c r="AG51" s="32">
        <f>PRODUCT(Y51*100*1/Y52)</f>
        <v>0</v>
      </c>
      <c r="AH51" s="32">
        <f>PRODUCT(Z51*100*1/Z52)</f>
        <v>0</v>
      </c>
      <c r="AI51" s="32">
        <f>PRODUCT(AA51*100*1/AA52)</f>
        <v>0</v>
      </c>
      <c r="AL51" s="49">
        <v>512</v>
      </c>
      <c r="AM51" s="32">
        <f>AE36+AE37+AE38+AE39+AE40+AE41+AE42+AE43+AE44+AE45+AE46+AE47+AE48+AE49+AE50+AE51</f>
        <v>100</v>
      </c>
      <c r="AN51" s="32">
        <f>AF36+AF37+AF38+AF39+AF40+AF41+AF42+AF43+AF44+AF45+AF46+AF47+AF48+AF49+AF50+AF51</f>
        <v>100</v>
      </c>
      <c r="AO51" s="32">
        <f>AG36+AG37+AG38+AG39+AG40+AG41+AG42+AG43+AG44+AG45+AG46+AG47+AG48+AG49+AG50+AG51</f>
        <v>100</v>
      </c>
      <c r="AP51" s="32">
        <f>AH36+AH37+AH38+AH39+AH40+AH41+AH42+AH43+AH44+AH45+AH46+AH47+AH48+AH49+AH50+AH51</f>
        <v>100</v>
      </c>
      <c r="AQ51" s="32">
        <f>AI36+AI37+AI38+AI39+AI40+AI41+AI42+AI43+AI44+AI45+AI46+AI47+AI48+AI49+AI50+AI51</f>
        <v>100</v>
      </c>
      <c r="AR51" s="7"/>
      <c r="AU51" s="9"/>
      <c r="AV51" s="9"/>
      <c r="AW51" s="9"/>
      <c r="AX51" s="9"/>
      <c r="AY51" s="9"/>
      <c r="AZ51" s="9"/>
      <c r="BA51" s="9"/>
      <c r="BB51" s="9"/>
    </row>
    <row r="52" spans="22:54" s="49" customFormat="1" x14ac:dyDescent="0.25">
      <c r="V52" s="49" t="s">
        <v>1</v>
      </c>
      <c r="W52" s="49">
        <f>S36</f>
        <v>1</v>
      </c>
      <c r="X52" s="49">
        <f>S37</f>
        <v>1</v>
      </c>
      <c r="Y52" s="49">
        <f>S38</f>
        <v>1</v>
      </c>
      <c r="Z52" s="49">
        <f>S39</f>
        <v>1</v>
      </c>
      <c r="AA52" s="49">
        <f>S40</f>
        <v>1</v>
      </c>
      <c r="AD52" s="49" t="s">
        <v>44</v>
      </c>
      <c r="AE52" s="29">
        <f t="shared" ref="AE52:AI52" si="1">SUM(AE36:AE51)</f>
        <v>100</v>
      </c>
      <c r="AF52" s="29">
        <f t="shared" si="1"/>
        <v>100</v>
      </c>
      <c r="AG52" s="29">
        <f t="shared" si="1"/>
        <v>100</v>
      </c>
      <c r="AH52" s="29">
        <f t="shared" si="1"/>
        <v>100</v>
      </c>
      <c r="AI52" s="29">
        <f t="shared" si="1"/>
        <v>100</v>
      </c>
      <c r="AM52" s="29"/>
      <c r="AN52" s="29"/>
      <c r="AO52" s="29"/>
      <c r="AP52" s="29"/>
      <c r="AQ52" s="29"/>
      <c r="AU52" s="9"/>
      <c r="AV52" s="9"/>
      <c r="AW52" s="9"/>
      <c r="AX52" s="9"/>
      <c r="AY52" s="9"/>
      <c r="AZ52" s="9"/>
      <c r="BA52" s="9"/>
      <c r="BB52" s="9"/>
    </row>
    <row r="53" spans="22:54" s="49" customFormat="1" x14ac:dyDescent="0.25">
      <c r="AE53" s="29"/>
      <c r="AF53" s="29"/>
      <c r="AG53" s="29"/>
      <c r="AH53" s="29"/>
      <c r="AI53" s="29"/>
      <c r="AM53" s="29"/>
      <c r="AN53" s="29"/>
      <c r="AO53" s="29"/>
      <c r="AP53" s="29"/>
      <c r="AQ53" s="29"/>
      <c r="AU53" s="9"/>
      <c r="AV53" s="9"/>
      <c r="AW53" s="9"/>
      <c r="AX53" s="9"/>
      <c r="AY53" s="9"/>
      <c r="AZ53" s="9"/>
      <c r="BA53" s="9"/>
      <c r="BB53" s="9"/>
    </row>
    <row r="54" spans="22:54" s="49" customFormat="1" x14ac:dyDescent="0.25">
      <c r="AE54" s="29"/>
      <c r="AF54" s="29"/>
      <c r="AG54" s="29"/>
      <c r="AH54" s="29"/>
      <c r="AI54" s="29"/>
      <c r="AM54" s="29"/>
      <c r="AN54" s="29"/>
      <c r="AO54" s="29"/>
      <c r="AP54" s="29"/>
      <c r="AQ54" s="29"/>
      <c r="AU54" s="9"/>
      <c r="AV54" s="9"/>
      <c r="AW54" s="9"/>
      <c r="AX54" s="9"/>
      <c r="AY54" s="9"/>
      <c r="AZ54" s="9"/>
      <c r="BA54" s="9"/>
      <c r="BB54" s="9"/>
    </row>
    <row r="55" spans="22:54" s="49" customFormat="1" x14ac:dyDescent="0.25">
      <c r="AE55" s="29"/>
      <c r="AF55" s="29"/>
      <c r="AG55" s="29"/>
      <c r="AH55" s="29"/>
      <c r="AI55" s="29"/>
      <c r="AM55" s="29"/>
      <c r="AN55" s="29"/>
      <c r="AO55" s="29"/>
      <c r="AP55" s="29"/>
      <c r="AQ55" s="29"/>
      <c r="AU55" s="9"/>
      <c r="AV55" s="9"/>
      <c r="AW55" s="9"/>
      <c r="AX55" s="9"/>
      <c r="AY55" s="9"/>
      <c r="AZ55" s="9"/>
      <c r="BA55" s="9"/>
      <c r="BB55" s="9"/>
    </row>
    <row r="56" spans="22:54" s="49" customFormat="1" x14ac:dyDescent="0.25">
      <c r="AE56" s="29"/>
      <c r="AF56" s="29"/>
      <c r="AG56" s="29"/>
      <c r="AH56" s="29"/>
      <c r="AI56" s="29"/>
      <c r="AM56" s="29"/>
      <c r="AN56" s="29"/>
      <c r="AO56" s="29"/>
      <c r="AP56" s="29"/>
      <c r="AQ56" s="29"/>
      <c r="AU56" s="9"/>
      <c r="AV56" s="9"/>
      <c r="AW56" s="9"/>
      <c r="AX56" s="9"/>
      <c r="AY56" s="9"/>
      <c r="AZ56" s="9"/>
      <c r="BA56" s="9"/>
      <c r="BB56" s="9"/>
    </row>
    <row r="57" spans="22:54" s="49" customFormat="1" x14ac:dyDescent="0.25">
      <c r="AE57" s="29"/>
      <c r="AF57" s="29"/>
      <c r="AG57" s="29"/>
      <c r="AH57" s="29"/>
      <c r="AI57" s="29"/>
      <c r="AM57" s="29"/>
      <c r="AN57" s="29"/>
      <c r="AO57" s="29"/>
      <c r="AP57" s="29"/>
      <c r="AQ57" s="29"/>
      <c r="AU57" s="9"/>
      <c r="AV57" s="9"/>
      <c r="AW57" s="9"/>
      <c r="AX57" s="9"/>
      <c r="AY57" s="9"/>
      <c r="AZ57" s="9"/>
      <c r="BA57" s="9"/>
      <c r="BB57" s="9"/>
    </row>
    <row r="58" spans="22:54" s="49" customFormat="1" x14ac:dyDescent="0.25">
      <c r="AE58" s="29"/>
      <c r="AF58" s="29"/>
      <c r="AG58" s="29"/>
      <c r="AH58" s="29"/>
      <c r="AI58" s="29"/>
      <c r="AM58" s="29"/>
      <c r="AN58" s="29"/>
      <c r="AO58" s="29"/>
      <c r="AP58" s="29"/>
      <c r="AQ58" s="29"/>
      <c r="AU58" s="9"/>
      <c r="AV58" s="9"/>
      <c r="AW58" s="9"/>
      <c r="AX58" s="9"/>
      <c r="AY58" s="9"/>
      <c r="AZ58" s="9"/>
      <c r="BA58" s="9"/>
      <c r="BB58" s="9"/>
    </row>
    <row r="59" spans="22:54" s="49" customFormat="1" x14ac:dyDescent="0.25">
      <c r="AE59" s="29"/>
      <c r="AF59" s="29"/>
      <c r="AG59" s="29"/>
      <c r="AH59" s="29"/>
      <c r="AI59" s="29"/>
      <c r="AM59" s="29"/>
      <c r="AN59" s="29"/>
      <c r="AO59" s="29"/>
      <c r="AP59" s="29"/>
      <c r="AQ59" s="29"/>
      <c r="AU59" s="9"/>
      <c r="AV59" s="9"/>
      <c r="AW59" s="9"/>
      <c r="AX59" s="9"/>
      <c r="AY59" s="9"/>
      <c r="AZ59" s="9"/>
      <c r="BA59" s="9"/>
      <c r="BB59" s="9"/>
    </row>
    <row r="60" spans="22:54" s="49" customFormat="1" x14ac:dyDescent="0.25">
      <c r="AE60" s="29"/>
      <c r="AF60" s="29"/>
      <c r="AG60" s="29"/>
      <c r="AH60" s="29"/>
      <c r="AI60" s="29"/>
      <c r="AM60" s="29"/>
      <c r="AN60" s="29"/>
      <c r="AO60" s="29"/>
      <c r="AP60" s="29"/>
      <c r="AQ60" s="29"/>
      <c r="AU60" s="9"/>
      <c r="AV60" s="9"/>
      <c r="AW60" s="9"/>
      <c r="AX60" s="9"/>
      <c r="AY60" s="9"/>
      <c r="AZ60" s="9"/>
      <c r="BA60" s="9"/>
      <c r="BB60" s="9"/>
    </row>
    <row r="61" spans="22:54" s="49" customFormat="1" x14ac:dyDescent="0.25">
      <c r="AE61" s="29"/>
      <c r="AF61" s="29"/>
      <c r="AG61" s="29"/>
      <c r="AH61" s="29"/>
      <c r="AI61" s="29"/>
      <c r="AM61" s="29"/>
      <c r="AN61" s="29"/>
      <c r="AO61" s="29"/>
      <c r="AP61" s="29"/>
      <c r="AQ61" s="29"/>
      <c r="AU61" s="9"/>
      <c r="AV61" s="9"/>
      <c r="AW61" s="9"/>
      <c r="AX61" s="9"/>
      <c r="AY61" s="9"/>
      <c r="AZ61" s="9"/>
      <c r="BA61" s="9"/>
      <c r="BB61" s="9"/>
    </row>
    <row r="62" spans="22:54" s="49" customFormat="1" x14ac:dyDescent="0.25">
      <c r="AE62" s="29"/>
      <c r="AF62" s="29"/>
      <c r="AG62" s="29"/>
      <c r="AH62" s="29"/>
      <c r="AI62" s="29"/>
      <c r="AM62" s="29"/>
      <c r="AN62" s="29"/>
      <c r="AO62" s="29"/>
      <c r="AP62" s="29"/>
      <c r="AQ62" s="29"/>
      <c r="AU62" s="9"/>
      <c r="AV62" s="9"/>
      <c r="AW62" s="9"/>
      <c r="AX62" s="9"/>
      <c r="AY62" s="9"/>
      <c r="AZ62" s="9"/>
      <c r="BA62" s="9"/>
      <c r="BB62" s="9"/>
    </row>
    <row r="63" spans="22:54" s="49" customFormat="1" x14ac:dyDescent="0.25">
      <c r="AE63" s="29"/>
      <c r="AF63" s="29"/>
      <c r="AG63" s="29"/>
      <c r="AH63" s="29"/>
      <c r="AI63" s="29"/>
      <c r="AM63" s="29"/>
      <c r="AN63" s="29"/>
      <c r="AO63" s="29"/>
      <c r="AP63" s="29"/>
      <c r="AQ63" s="29"/>
      <c r="AU63" s="9"/>
      <c r="AV63" s="9"/>
      <c r="AW63" s="9"/>
      <c r="AX63" s="9"/>
      <c r="AY63" s="9"/>
      <c r="AZ63" s="9"/>
      <c r="BA63" s="9"/>
      <c r="BB63" s="9"/>
    </row>
    <row r="64" spans="22:54" s="49" customFormat="1" x14ac:dyDescent="0.25">
      <c r="AE64" s="29"/>
      <c r="AF64" s="29"/>
      <c r="AG64" s="29"/>
      <c r="AH64" s="29"/>
      <c r="AI64" s="29"/>
      <c r="AM64" s="29"/>
      <c r="AN64" s="29"/>
      <c r="AO64" s="29"/>
      <c r="AP64" s="29"/>
      <c r="AQ64" s="29"/>
      <c r="AU64" s="9"/>
      <c r="AV64" s="9"/>
      <c r="AW64" s="9"/>
      <c r="AX64" s="9"/>
      <c r="AY64" s="9"/>
      <c r="AZ64" s="9"/>
      <c r="BA64" s="9"/>
      <c r="BB64" s="9"/>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Q17" sqref="Q17"/>
    </sheetView>
  </sheetViews>
  <sheetFormatPr baseColWidth="10" defaultRowHeight="15" x14ac:dyDescent="0.25"/>
  <sheetData>
    <row r="1" spans="1:108" s="1" customFormat="1" x14ac:dyDescent="0.25">
      <c r="A1" s="1" t="s">
        <v>93</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78</v>
      </c>
      <c r="AH2" s="23" t="s">
        <v>80</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35</v>
      </c>
      <c r="C3" s="2">
        <v>0</v>
      </c>
      <c r="D3" s="2">
        <v>1</v>
      </c>
      <c r="E3" s="2">
        <v>1</v>
      </c>
      <c r="F3" s="2">
        <v>4</v>
      </c>
      <c r="G3" s="2">
        <v>18</v>
      </c>
      <c r="H3" s="2">
        <v>19</v>
      </c>
      <c r="I3" s="2">
        <v>4</v>
      </c>
      <c r="J3" s="2">
        <v>0</v>
      </c>
      <c r="K3" s="3">
        <v>0</v>
      </c>
      <c r="L3" s="3">
        <v>0</v>
      </c>
      <c r="M3" s="3">
        <v>0</v>
      </c>
      <c r="N3" s="3">
        <v>0</v>
      </c>
      <c r="O3" s="3">
        <v>0</v>
      </c>
      <c r="P3" s="3">
        <v>0</v>
      </c>
      <c r="Q3" s="49">
        <v>47</v>
      </c>
      <c r="T3" s="1">
        <v>1.5625E-2</v>
      </c>
      <c r="U3" s="2">
        <f>C3</f>
        <v>0</v>
      </c>
      <c r="V3" s="2">
        <f>C4</f>
        <v>0</v>
      </c>
      <c r="W3" s="5"/>
      <c r="X3" s="1">
        <v>1.5625E-2</v>
      </c>
      <c r="Y3" s="30">
        <f>PRODUCT(U3*100*1/U17)</f>
        <v>0</v>
      </c>
      <c r="Z3" s="30">
        <f>PRODUCT(V3*100*1/V17)</f>
        <v>0</v>
      </c>
      <c r="AB3" s="1">
        <v>1.5625E-2</v>
      </c>
      <c r="AC3" s="30">
        <f>Y3</f>
        <v>0</v>
      </c>
      <c r="AD3" s="30">
        <f>Z3</f>
        <v>0</v>
      </c>
      <c r="AF3" s="24" t="s">
        <v>46</v>
      </c>
      <c r="AG3" s="25">
        <f>U17</f>
        <v>47</v>
      </c>
      <c r="AH3" s="25">
        <f>V17</f>
        <v>47</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25</v>
      </c>
      <c r="C4" s="2">
        <v>0</v>
      </c>
      <c r="D4" s="2">
        <v>4</v>
      </c>
      <c r="E4" s="2">
        <v>12</v>
      </c>
      <c r="F4" s="2">
        <v>19</v>
      </c>
      <c r="G4" s="2">
        <v>11</v>
      </c>
      <c r="H4" s="2">
        <v>1</v>
      </c>
      <c r="I4" s="2">
        <v>0</v>
      </c>
      <c r="J4" s="2">
        <v>0</v>
      </c>
      <c r="K4" s="3">
        <v>0</v>
      </c>
      <c r="L4" s="3">
        <v>0</v>
      </c>
      <c r="M4" s="3">
        <v>0</v>
      </c>
      <c r="N4" s="3">
        <v>0</v>
      </c>
      <c r="O4" s="3">
        <v>0</v>
      </c>
      <c r="P4" s="3">
        <v>0</v>
      </c>
      <c r="Q4" s="49">
        <v>47</v>
      </c>
      <c r="T4" s="1">
        <v>3.125E-2</v>
      </c>
      <c r="U4" s="2">
        <f>D3</f>
        <v>1</v>
      </c>
      <c r="V4" s="2">
        <f>D4</f>
        <v>4</v>
      </c>
      <c r="W4" s="5"/>
      <c r="X4" s="1">
        <v>3.125E-2</v>
      </c>
      <c r="Y4" s="30">
        <f>PRODUCT(U4*100*1/U17)</f>
        <v>2.1276595744680851</v>
      </c>
      <c r="Z4" s="30">
        <f>PRODUCT(V4*100*1/V17)</f>
        <v>8.5106382978723403</v>
      </c>
      <c r="AB4" s="1">
        <v>3.125E-2</v>
      </c>
      <c r="AC4" s="30">
        <f>Y3+Y4</f>
        <v>2.1276595744680851</v>
      </c>
      <c r="AD4" s="30">
        <f>Z3+Z4</f>
        <v>8.5106382978723403</v>
      </c>
      <c r="AF4" s="24" t="s">
        <v>47</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1</v>
      </c>
      <c r="V5" s="2">
        <f>E4</f>
        <v>12</v>
      </c>
      <c r="W5" s="5"/>
      <c r="X5" s="1">
        <v>6.25E-2</v>
      </c>
      <c r="Y5" s="30">
        <f>PRODUCT(U5*100*1/U17)</f>
        <v>2.1276595744680851</v>
      </c>
      <c r="Z5" s="30">
        <f>PRODUCT(V5*100*1/V17)</f>
        <v>25.531914893617021</v>
      </c>
      <c r="AB5" s="1">
        <v>6.25E-2</v>
      </c>
      <c r="AC5" s="30">
        <f>Y3+Y4+Y5</f>
        <v>4.2553191489361701</v>
      </c>
      <c r="AD5" s="30">
        <f>Z3+Z4+Z5</f>
        <v>34.042553191489361</v>
      </c>
      <c r="AF5" s="24" t="s">
        <v>48</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4</v>
      </c>
      <c r="V6" s="2">
        <f>F4</f>
        <v>19</v>
      </c>
      <c r="W6" s="5"/>
      <c r="X6" s="1">
        <v>0.125</v>
      </c>
      <c r="Y6" s="30">
        <f>PRODUCT(U6*100*1/U17)</f>
        <v>8.5106382978723403</v>
      </c>
      <c r="Z6" s="30">
        <f>PRODUCT(V6*100*1/V17)</f>
        <v>40.425531914893618</v>
      </c>
      <c r="AB6" s="1">
        <v>0.125</v>
      </c>
      <c r="AC6" s="30">
        <f>Y3+Y4+Y5+Y6</f>
        <v>12.76595744680851</v>
      </c>
      <c r="AD6" s="30">
        <f>Z3+Z4+Z5+Z6</f>
        <v>74.468085106382972</v>
      </c>
      <c r="AF6" s="24" t="s">
        <v>49</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18</v>
      </c>
      <c r="V7" s="2">
        <f>G4</f>
        <v>11</v>
      </c>
      <c r="W7" s="5"/>
      <c r="X7" s="1">
        <v>0.25</v>
      </c>
      <c r="Y7" s="30">
        <f>PRODUCT(U7*100*1/U17)</f>
        <v>38.297872340425535</v>
      </c>
      <c r="Z7" s="30">
        <f>PRODUCT(V7*100*1/V17)</f>
        <v>23.404255319148938</v>
      </c>
      <c r="AB7" s="1">
        <v>0.25</v>
      </c>
      <c r="AC7" s="30">
        <f>Y3+Y4+Y5+Y6+Y7</f>
        <v>51.063829787234042</v>
      </c>
      <c r="AD7" s="30">
        <f>Z3+Z4+Z5+Z6+Z7</f>
        <v>97.872340425531917</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19</v>
      </c>
      <c r="V8" s="2">
        <f>H4</f>
        <v>1</v>
      </c>
      <c r="W8" s="5"/>
      <c r="X8" s="1">
        <v>0.5</v>
      </c>
      <c r="Y8" s="30">
        <f>PRODUCT(U8*100*1/U17)</f>
        <v>40.425531914893618</v>
      </c>
      <c r="Z8" s="30">
        <f>PRODUCT(V8*100*1/V17)</f>
        <v>2.1276595744680851</v>
      </c>
      <c r="AB8" s="1">
        <v>0.5</v>
      </c>
      <c r="AC8" s="30">
        <f>Y3+Y4+Y5+Y6+Y7+Y8</f>
        <v>91.489361702127667</v>
      </c>
      <c r="AD8" s="30">
        <f>Z3+Z4+Z5+Z6+Z7+Z8</f>
        <v>100</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4</v>
      </c>
      <c r="V9" s="2">
        <f>I4</f>
        <v>0</v>
      </c>
      <c r="W9" s="5"/>
      <c r="X9" s="1">
        <v>1</v>
      </c>
      <c r="Y9" s="30">
        <f>PRODUCT(U9*100*1/U17)</f>
        <v>8.5106382978723403</v>
      </c>
      <c r="Z9" s="30">
        <f>PRODUCT(V9*100*1/V17)</f>
        <v>0</v>
      </c>
      <c r="AB9" s="1">
        <v>1</v>
      </c>
      <c r="AC9" s="30">
        <f>Y3+Y4+Y5+Y6+Y7+Y8+Y9</f>
        <v>100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47</v>
      </c>
      <c r="V17" s="1">
        <f>Q4</f>
        <v>47</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zoomScale="75" zoomScaleNormal="75" workbookViewId="0">
      <selection activeCell="AG31" sqref="AG31"/>
    </sheetView>
  </sheetViews>
  <sheetFormatPr baseColWidth="10" defaultRowHeight="15" x14ac:dyDescent="0.25"/>
  <cols>
    <col min="2" max="2" width="11.7109375" customWidth="1"/>
    <col min="3" max="18" width="8.28515625" customWidth="1"/>
    <col min="23" max="25" width="8.28515625" customWidth="1"/>
    <col min="26" max="26" width="8.28515625" style="1" customWidth="1"/>
    <col min="29" max="31" width="8.28515625" customWidth="1"/>
    <col min="32" max="32" width="8.28515625" style="1" customWidth="1"/>
    <col min="35" max="37" width="8.28515625" customWidth="1"/>
    <col min="38" max="38" width="8.28515625" style="1" customWidth="1"/>
    <col min="41" max="41" width="2.42578125" bestFit="1" customWidth="1"/>
    <col min="42" max="42" width="9.7109375" bestFit="1" customWidth="1"/>
    <col min="43" max="43" width="6.42578125" bestFit="1" customWidth="1"/>
    <col min="44" max="44" width="7" customWidth="1"/>
  </cols>
  <sheetData>
    <row r="1" spans="1:47" s="1" customFormat="1" x14ac:dyDescent="0.25">
      <c r="AC1" s="29"/>
      <c r="AD1" s="29"/>
      <c r="AE1" s="29"/>
      <c r="AF1" s="29"/>
      <c r="AG1" s="29"/>
      <c r="AI1" s="29"/>
      <c r="AJ1" s="29"/>
      <c r="AK1" s="29"/>
      <c r="AL1" s="29"/>
      <c r="AM1" s="29"/>
      <c r="AN1" s="29"/>
    </row>
    <row r="2" spans="1:47" s="1" customFormat="1" x14ac:dyDescent="0.25">
      <c r="AC2" s="29"/>
      <c r="AD2" s="29"/>
      <c r="AE2" s="29"/>
      <c r="AF2" s="29"/>
      <c r="AG2" s="29"/>
      <c r="AI2" s="29"/>
      <c r="AJ2" s="29"/>
      <c r="AK2" s="29"/>
      <c r="AL2" s="29"/>
      <c r="AM2" s="29"/>
      <c r="AN2" s="29"/>
    </row>
    <row r="3" spans="1:47" s="1" customFormat="1" x14ac:dyDescent="0.25">
      <c r="A3" s="1" t="s">
        <v>91</v>
      </c>
      <c r="W3" s="1" t="str">
        <f>A3</f>
        <v>Candida albicans</v>
      </c>
      <c r="AC3" s="29" t="str">
        <f>A3</f>
        <v>Candida albicans</v>
      </c>
      <c r="AD3" s="29"/>
      <c r="AE3" s="29"/>
      <c r="AF3" s="29"/>
      <c r="AG3" s="29"/>
      <c r="AI3" s="29" t="str">
        <f>A3</f>
        <v>Candida albicans</v>
      </c>
      <c r="AJ3" s="29"/>
      <c r="AK3" s="29"/>
      <c r="AL3" s="29"/>
      <c r="AM3" s="29"/>
      <c r="AN3" s="29"/>
      <c r="AP3" s="9"/>
      <c r="AQ3" s="9"/>
      <c r="AR3" s="9"/>
      <c r="AS3" s="9"/>
      <c r="AT3" s="9"/>
      <c r="AU3" s="9"/>
    </row>
    <row r="4" spans="1:47"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Caspofungin</v>
      </c>
      <c r="Z4" s="1" t="str">
        <f>B8</f>
        <v>Anidulafungin</v>
      </c>
      <c r="AC4" s="29" t="str">
        <f>W4</f>
        <v>Amphotericin B</v>
      </c>
      <c r="AD4" s="29" t="str">
        <f>X4</f>
        <v>Fluconazol</v>
      </c>
      <c r="AE4" s="29" t="str">
        <f>Y4</f>
        <v>Caspofungin</v>
      </c>
      <c r="AF4" s="29" t="str">
        <f>Z4</f>
        <v>Anidulafungin</v>
      </c>
      <c r="AI4" s="29" t="str">
        <f>W4</f>
        <v>Amphotericin B</v>
      </c>
      <c r="AJ4" s="29" t="str">
        <f>X4</f>
        <v>Fluconazol</v>
      </c>
      <c r="AK4" s="29" t="str">
        <f>Y4</f>
        <v>Caspofungin</v>
      </c>
      <c r="AL4" s="29" t="str">
        <f>Z4</f>
        <v>Anidulafungin</v>
      </c>
      <c r="AM4" s="29"/>
      <c r="AO4" s="38"/>
      <c r="AP4" s="23" t="s">
        <v>45</v>
      </c>
      <c r="AQ4" s="23" t="s">
        <v>81</v>
      </c>
      <c r="AR4" s="23" t="s">
        <v>82</v>
      </c>
      <c r="AS4" s="22" t="s">
        <v>102</v>
      </c>
    </row>
    <row r="5" spans="1:47" s="1" customFormat="1" ht="18.75" x14ac:dyDescent="0.25">
      <c r="B5" s="1" t="s">
        <v>27</v>
      </c>
      <c r="C5" s="2">
        <v>0</v>
      </c>
      <c r="D5" s="2">
        <v>0</v>
      </c>
      <c r="E5" s="2">
        <v>0</v>
      </c>
      <c r="F5" s="2">
        <v>3</v>
      </c>
      <c r="G5" s="2">
        <v>4</v>
      </c>
      <c r="H5" s="2">
        <v>2</v>
      </c>
      <c r="I5" s="2">
        <v>0</v>
      </c>
      <c r="J5" s="3">
        <v>0</v>
      </c>
      <c r="K5" s="3">
        <v>0</v>
      </c>
      <c r="L5" s="3">
        <v>0</v>
      </c>
      <c r="M5" s="3">
        <v>0</v>
      </c>
      <c r="N5" s="3">
        <v>0</v>
      </c>
      <c r="O5" s="3">
        <v>0</v>
      </c>
      <c r="P5" s="3">
        <v>0</v>
      </c>
      <c r="Q5" s="3">
        <v>0</v>
      </c>
      <c r="R5" s="3">
        <v>0</v>
      </c>
      <c r="S5" s="1">
        <v>9</v>
      </c>
      <c r="V5" s="1">
        <v>1.5625E-2</v>
      </c>
      <c r="W5" s="30">
        <f>C5</f>
        <v>0</v>
      </c>
      <c r="X5" s="30">
        <f>C6</f>
        <v>0</v>
      </c>
      <c r="Y5" s="29">
        <f>C7</f>
        <v>0</v>
      </c>
      <c r="Z5" s="30">
        <f>C8</f>
        <v>7</v>
      </c>
      <c r="AB5" s="1">
        <v>1.5625E-2</v>
      </c>
      <c r="AC5" s="30">
        <f>PRODUCT(W5*100*1/W21)</f>
        <v>0</v>
      </c>
      <c r="AD5" s="30">
        <f>PRODUCT(X5*100*1/X21)</f>
        <v>0</v>
      </c>
      <c r="AE5" s="29">
        <f>PRODUCT(Y5*100*1/Y21)</f>
        <v>0</v>
      </c>
      <c r="AF5" s="30">
        <f>PRODUCT(Z5*100*1/Z21)</f>
        <v>87.5</v>
      </c>
      <c r="AH5" s="1">
        <v>1.5625E-2</v>
      </c>
      <c r="AI5" s="30">
        <f>AC5</f>
        <v>0</v>
      </c>
      <c r="AJ5" s="30">
        <f>AD5</f>
        <v>0</v>
      </c>
      <c r="AK5" s="29">
        <f t="shared" ref="AK5:AL5" si="0">AE5</f>
        <v>0</v>
      </c>
      <c r="AL5" s="30">
        <f t="shared" si="0"/>
        <v>87.5</v>
      </c>
      <c r="AO5" s="24" t="s">
        <v>46</v>
      </c>
      <c r="AP5" s="25">
        <f>W21</f>
        <v>9</v>
      </c>
      <c r="AQ5" s="25">
        <f>X21</f>
        <v>8</v>
      </c>
      <c r="AR5" s="25">
        <f>Y21</f>
        <v>9</v>
      </c>
      <c r="AS5" s="25">
        <f>Z21</f>
        <v>8</v>
      </c>
    </row>
    <row r="6" spans="1:47" s="1" customFormat="1" ht="18.75" x14ac:dyDescent="0.25">
      <c r="B6" s="1" t="s">
        <v>37</v>
      </c>
      <c r="C6" s="2">
        <v>0</v>
      </c>
      <c r="D6" s="2">
        <v>0</v>
      </c>
      <c r="E6" s="2">
        <v>0</v>
      </c>
      <c r="F6" s="2">
        <v>0</v>
      </c>
      <c r="G6" s="2">
        <v>2</v>
      </c>
      <c r="H6" s="2">
        <v>5</v>
      </c>
      <c r="I6" s="2">
        <v>1</v>
      </c>
      <c r="J6" s="2">
        <v>0</v>
      </c>
      <c r="K6" s="4">
        <v>0</v>
      </c>
      <c r="L6" s="3">
        <v>0</v>
      </c>
      <c r="M6" s="3">
        <v>0</v>
      </c>
      <c r="N6" s="3">
        <v>0</v>
      </c>
      <c r="O6" s="3">
        <v>0</v>
      </c>
      <c r="P6" s="3">
        <v>0</v>
      </c>
      <c r="Q6" s="3">
        <v>0</v>
      </c>
      <c r="R6" s="3">
        <v>0</v>
      </c>
      <c r="S6" s="1">
        <v>8</v>
      </c>
      <c r="V6" s="1">
        <v>3.125E-2</v>
      </c>
      <c r="W6" s="30">
        <f>D5</f>
        <v>0</v>
      </c>
      <c r="X6" s="30">
        <f>D6</f>
        <v>0</v>
      </c>
      <c r="Y6" s="29">
        <f>D7</f>
        <v>2</v>
      </c>
      <c r="Z6" s="30">
        <f>D8</f>
        <v>1</v>
      </c>
      <c r="AB6" s="1">
        <v>3.125E-2</v>
      </c>
      <c r="AC6" s="30">
        <f>PRODUCT(W6*100*1/W21)</f>
        <v>0</v>
      </c>
      <c r="AD6" s="30">
        <f>PRODUCT(X6*100*1/X21)</f>
        <v>0</v>
      </c>
      <c r="AE6" s="29">
        <f>PRODUCT(Y6*100*1/Y21)</f>
        <v>22.222222222222221</v>
      </c>
      <c r="AF6" s="30">
        <f>PRODUCT(Z6*100*1/Z21)</f>
        <v>12.5</v>
      </c>
      <c r="AH6" s="1">
        <v>3.125E-2</v>
      </c>
      <c r="AI6" s="30">
        <f>AC5+AC6</f>
        <v>0</v>
      </c>
      <c r="AJ6" s="30">
        <f>AD5+AD6</f>
        <v>0</v>
      </c>
      <c r="AK6" s="29">
        <f t="shared" ref="AK6:AL6" si="1">AE5+AE6</f>
        <v>22.222222222222221</v>
      </c>
      <c r="AL6" s="30">
        <f t="shared" si="1"/>
        <v>100</v>
      </c>
      <c r="AO6" s="24" t="s">
        <v>47</v>
      </c>
      <c r="AP6" s="17">
        <f>AI11</f>
        <v>100</v>
      </c>
      <c r="AQ6" s="17">
        <f>AJ12</f>
        <v>100</v>
      </c>
      <c r="AR6" s="17"/>
      <c r="AS6" s="17">
        <f>AL6</f>
        <v>100</v>
      </c>
    </row>
    <row r="7" spans="1:47" s="1" customFormat="1" ht="18.75" x14ac:dyDescent="0.25">
      <c r="B7" s="1" t="s">
        <v>28</v>
      </c>
      <c r="C7" s="1">
        <v>0</v>
      </c>
      <c r="D7" s="1">
        <v>2</v>
      </c>
      <c r="E7" s="1">
        <v>5</v>
      </c>
      <c r="F7" s="1">
        <v>0</v>
      </c>
      <c r="G7" s="1">
        <v>1</v>
      </c>
      <c r="H7" s="1">
        <v>0</v>
      </c>
      <c r="I7" s="1">
        <v>0</v>
      </c>
      <c r="J7" s="1">
        <v>1</v>
      </c>
      <c r="K7" s="1">
        <v>0</v>
      </c>
      <c r="L7" s="1">
        <v>0</v>
      </c>
      <c r="M7" s="1">
        <v>0</v>
      </c>
      <c r="N7" s="1">
        <v>0</v>
      </c>
      <c r="O7" s="1">
        <v>0</v>
      </c>
      <c r="P7" s="1">
        <v>0</v>
      </c>
      <c r="Q7" s="1">
        <v>0</v>
      </c>
      <c r="R7" s="1">
        <v>0</v>
      </c>
      <c r="S7" s="1">
        <v>9</v>
      </c>
      <c r="V7" s="1">
        <v>6.25E-2</v>
      </c>
      <c r="W7" s="30">
        <f>E5</f>
        <v>0</v>
      </c>
      <c r="X7" s="30">
        <f>E6</f>
        <v>0</v>
      </c>
      <c r="Y7" s="29">
        <f>E7</f>
        <v>5</v>
      </c>
      <c r="Z7" s="32">
        <f>E8</f>
        <v>0</v>
      </c>
      <c r="AB7" s="1">
        <v>6.25E-2</v>
      </c>
      <c r="AC7" s="30">
        <f>PRODUCT(W7*100*1/W21)</f>
        <v>0</v>
      </c>
      <c r="AD7" s="30">
        <f>PRODUCT(X7*100*1/X21)</f>
        <v>0</v>
      </c>
      <c r="AE7" s="29">
        <f>PRODUCT(Y7*100*1/Y21)</f>
        <v>55.555555555555557</v>
      </c>
      <c r="AF7" s="32">
        <f>PRODUCT(Z7*100*1/Z21)</f>
        <v>0</v>
      </c>
      <c r="AH7" s="1">
        <v>6.25E-2</v>
      </c>
      <c r="AI7" s="30">
        <f>AC5+AC6+AC7</f>
        <v>0</v>
      </c>
      <c r="AJ7" s="30">
        <f>AD5+AD6+AD7</f>
        <v>0</v>
      </c>
      <c r="AK7" s="29">
        <f t="shared" ref="AK7:AL7" si="2">AE5+AE6+AE7</f>
        <v>77.777777777777771</v>
      </c>
      <c r="AL7" s="32">
        <f t="shared" si="2"/>
        <v>100</v>
      </c>
      <c r="AO7" s="24" t="s">
        <v>48</v>
      </c>
      <c r="AP7" s="17"/>
      <c r="AQ7" s="17">
        <f>AJ13-AJ12</f>
        <v>0</v>
      </c>
      <c r="AR7" s="17"/>
      <c r="AS7" s="17"/>
    </row>
    <row r="8" spans="1:47" s="1" customFormat="1" ht="18.75" x14ac:dyDescent="0.25">
      <c r="B8" s="1" t="s">
        <v>103</v>
      </c>
      <c r="C8" s="2">
        <v>7</v>
      </c>
      <c r="D8" s="2">
        <v>1</v>
      </c>
      <c r="E8" s="3">
        <v>0</v>
      </c>
      <c r="F8" s="3">
        <v>0</v>
      </c>
      <c r="G8" s="3">
        <v>0</v>
      </c>
      <c r="H8" s="3">
        <v>0</v>
      </c>
      <c r="I8" s="3">
        <v>0</v>
      </c>
      <c r="J8" s="3">
        <v>0</v>
      </c>
      <c r="K8" s="3">
        <v>0</v>
      </c>
      <c r="L8" s="3">
        <v>0</v>
      </c>
      <c r="M8" s="3">
        <v>0</v>
      </c>
      <c r="N8" s="3">
        <v>0</v>
      </c>
      <c r="O8" s="3">
        <v>0</v>
      </c>
      <c r="P8" s="3">
        <v>0</v>
      </c>
      <c r="Q8" s="3">
        <v>0</v>
      </c>
      <c r="R8" s="3">
        <v>0</v>
      </c>
      <c r="S8" s="46">
        <v>8</v>
      </c>
      <c r="V8" s="1">
        <v>0.125</v>
      </c>
      <c r="W8" s="30">
        <f>F5</f>
        <v>3</v>
      </c>
      <c r="X8" s="30">
        <f>F6</f>
        <v>0</v>
      </c>
      <c r="Y8" s="29">
        <f>F7</f>
        <v>0</v>
      </c>
      <c r="Z8" s="32">
        <f>F8</f>
        <v>0</v>
      </c>
      <c r="AB8" s="1">
        <v>0.125</v>
      </c>
      <c r="AC8" s="30">
        <f>PRODUCT(W8*100*1/W21)</f>
        <v>33.333333333333336</v>
      </c>
      <c r="AD8" s="30">
        <f>PRODUCT(X8*100*1/X21)</f>
        <v>0</v>
      </c>
      <c r="AE8" s="29">
        <f>PRODUCT(Y8*100*1/Y21)</f>
        <v>0</v>
      </c>
      <c r="AF8" s="32">
        <f>PRODUCT(Z8*100*1/Z21)</f>
        <v>0</v>
      </c>
      <c r="AH8" s="1">
        <v>0.125</v>
      </c>
      <c r="AI8" s="30">
        <f>AC5+AC6+AC7+AC8</f>
        <v>33.333333333333336</v>
      </c>
      <c r="AJ8" s="30">
        <f>AD5+AD6+AD7+AD8</f>
        <v>0</v>
      </c>
      <c r="AK8" s="29">
        <f t="shared" ref="AK8:AL8" si="3">AE5+AE6+AE7+AE8</f>
        <v>77.777777777777771</v>
      </c>
      <c r="AL8" s="32">
        <f t="shared" si="3"/>
        <v>100</v>
      </c>
      <c r="AO8" s="24" t="s">
        <v>49</v>
      </c>
      <c r="AP8" s="17">
        <f>AI20-AI11</f>
        <v>0</v>
      </c>
      <c r="AQ8" s="17">
        <f>AJ20-AJ13</f>
        <v>0</v>
      </c>
      <c r="AR8" s="17"/>
      <c r="AS8" s="17">
        <f>AL20-AL6</f>
        <v>0</v>
      </c>
    </row>
    <row r="9" spans="1:47" s="1" customFormat="1" x14ac:dyDescent="0.25">
      <c r="V9" s="1">
        <v>0.25</v>
      </c>
      <c r="W9" s="30">
        <f>G5</f>
        <v>4</v>
      </c>
      <c r="X9" s="30">
        <f>G6</f>
        <v>2</v>
      </c>
      <c r="Y9" s="29">
        <f>G7</f>
        <v>1</v>
      </c>
      <c r="Z9" s="32">
        <f>G8</f>
        <v>0</v>
      </c>
      <c r="AB9" s="1">
        <v>0.25</v>
      </c>
      <c r="AC9" s="30">
        <f>PRODUCT(W9*100*1/W21)</f>
        <v>44.444444444444443</v>
      </c>
      <c r="AD9" s="30">
        <f>PRODUCT(X9*100*1/X21)</f>
        <v>25</v>
      </c>
      <c r="AE9" s="29">
        <f>PRODUCT(Y9*100*1/Y21)</f>
        <v>11.111111111111111</v>
      </c>
      <c r="AF9" s="32">
        <f>PRODUCT(Z9*100*1/Z21)</f>
        <v>0</v>
      </c>
      <c r="AH9" s="1">
        <v>0.25</v>
      </c>
      <c r="AI9" s="30">
        <f>AC5+AC6+AC7+AC8+AC9</f>
        <v>77.777777777777771</v>
      </c>
      <c r="AJ9" s="30">
        <f>AD5+AD6+AD7+AD8+AD9</f>
        <v>25</v>
      </c>
      <c r="AK9" s="29">
        <f t="shared" ref="AK9:AL9" si="4">AE5+AE6+AE7+AE8+AE9</f>
        <v>88.888888888888886</v>
      </c>
      <c r="AL9" s="32">
        <f t="shared" si="4"/>
        <v>100</v>
      </c>
      <c r="AO9" s="9"/>
      <c r="AP9" s="9"/>
      <c r="AQ9" s="9"/>
      <c r="AR9" s="9"/>
      <c r="AS9" s="9"/>
    </row>
    <row r="10" spans="1:47" s="1" customFormat="1" x14ac:dyDescent="0.25">
      <c r="V10" s="1">
        <v>0.5</v>
      </c>
      <c r="W10" s="30">
        <f>H5</f>
        <v>2</v>
      </c>
      <c r="X10" s="30">
        <f>H6</f>
        <v>5</v>
      </c>
      <c r="Y10" s="29">
        <f>H7</f>
        <v>0</v>
      </c>
      <c r="Z10" s="32">
        <f>H8</f>
        <v>0</v>
      </c>
      <c r="AB10" s="1">
        <v>0.5</v>
      </c>
      <c r="AC10" s="30">
        <f>PRODUCT(W10*100*1/W21)</f>
        <v>22.222222222222221</v>
      </c>
      <c r="AD10" s="30">
        <f>PRODUCT(X10*100*1/X21)</f>
        <v>62.5</v>
      </c>
      <c r="AE10" s="29">
        <f>PRODUCT(Y10*100*1/Y21)</f>
        <v>0</v>
      </c>
      <c r="AF10" s="32">
        <f>PRODUCT(Z10*100*1/Z21)</f>
        <v>0</v>
      </c>
      <c r="AH10" s="1">
        <v>0.5</v>
      </c>
      <c r="AI10" s="30">
        <f>AC5+AC6+AC7+AC8+AC9+AC10</f>
        <v>100</v>
      </c>
      <c r="AJ10" s="30">
        <f>AD5+AD6+AD7+AD8+AD9+AD10</f>
        <v>87.5</v>
      </c>
      <c r="AK10" s="29">
        <f t="shared" ref="AK10:AL10" si="5">AE5+AE6+AE7+AE8+AE9+AE10</f>
        <v>88.888888888888886</v>
      </c>
      <c r="AL10" s="32">
        <f t="shared" si="5"/>
        <v>100</v>
      </c>
      <c r="AO10" s="9"/>
      <c r="AP10" s="9"/>
      <c r="AQ10" s="9"/>
      <c r="AR10" s="9"/>
      <c r="AS10" s="9"/>
    </row>
    <row r="11" spans="1:47" s="1" customFormat="1" x14ac:dyDescent="0.25">
      <c r="V11" s="1">
        <v>1</v>
      </c>
      <c r="W11" s="30">
        <f>I5</f>
        <v>0</v>
      </c>
      <c r="X11" s="30">
        <f>I6</f>
        <v>1</v>
      </c>
      <c r="Y11" s="29">
        <f>I7</f>
        <v>0</v>
      </c>
      <c r="Z11" s="32">
        <f>I8</f>
        <v>0</v>
      </c>
      <c r="AB11" s="1">
        <v>1</v>
      </c>
      <c r="AC11" s="30">
        <f>PRODUCT(W11*100*1/W21)</f>
        <v>0</v>
      </c>
      <c r="AD11" s="30">
        <f>PRODUCT(X11*100*1/X21)</f>
        <v>12.5</v>
      </c>
      <c r="AE11" s="29">
        <f>PRODUCT(Y11*100*1/Y21)</f>
        <v>0</v>
      </c>
      <c r="AF11" s="32">
        <f>PRODUCT(Z11*100*1/Z21)</f>
        <v>0</v>
      </c>
      <c r="AH11" s="1">
        <v>1</v>
      </c>
      <c r="AI11" s="30">
        <f>AC5+AC6+AC7+AC8+AC9+AC10+AC11</f>
        <v>100</v>
      </c>
      <c r="AJ11" s="30">
        <f>AD5+AD6+AD7+AD8+AD9+AD10+AD11</f>
        <v>100</v>
      </c>
      <c r="AK11" s="29">
        <f t="shared" ref="AK11:AL11" si="6">AE5+AE6+AE7+AE8+AE9+AE10+AE11</f>
        <v>88.888888888888886</v>
      </c>
      <c r="AL11" s="32">
        <f t="shared" si="6"/>
        <v>100</v>
      </c>
      <c r="AO11" s="9"/>
      <c r="AP11" s="9" t="str">
        <f>A3</f>
        <v>Candida albicans</v>
      </c>
      <c r="AQ11" s="9"/>
      <c r="AR11" s="9"/>
      <c r="AS11" s="9"/>
    </row>
    <row r="12" spans="1:47" s="1" customFormat="1" x14ac:dyDescent="0.25">
      <c r="V12" s="1">
        <v>2</v>
      </c>
      <c r="W12" s="32">
        <f>J5</f>
        <v>0</v>
      </c>
      <c r="X12" s="30">
        <f>J6</f>
        <v>0</v>
      </c>
      <c r="Y12" s="29">
        <f>J7</f>
        <v>1</v>
      </c>
      <c r="Z12" s="32">
        <f>J8</f>
        <v>0</v>
      </c>
      <c r="AB12" s="1">
        <v>2</v>
      </c>
      <c r="AC12" s="32">
        <f>PRODUCT(W12*100*1/W21)</f>
        <v>0</v>
      </c>
      <c r="AD12" s="30">
        <f>PRODUCT(X12*100*1/X21)</f>
        <v>0</v>
      </c>
      <c r="AE12" s="29">
        <f>PRODUCT(Y12*100*1/Y21)</f>
        <v>11.111111111111111</v>
      </c>
      <c r="AF12" s="32">
        <f>PRODUCT(Z12*100*1/Z21)</f>
        <v>0</v>
      </c>
      <c r="AH12" s="1">
        <v>2</v>
      </c>
      <c r="AI12" s="32">
        <f>AC5+AC6+AC7+AC8+AC9+AC10+AC11+AC12</f>
        <v>100</v>
      </c>
      <c r="AJ12" s="30">
        <f>AD5+AD6+AD7+AD8+AD9+AD10+AD11+AD12</f>
        <v>100</v>
      </c>
      <c r="AK12" s="29">
        <f t="shared" ref="AK12:AL12" si="7">AE5+AE6+AE7+AE8+AE9+AE10+AE11+AE12</f>
        <v>100</v>
      </c>
      <c r="AL12" s="32">
        <f t="shared" si="7"/>
        <v>100</v>
      </c>
      <c r="AO12" s="9"/>
      <c r="AP12" s="9"/>
      <c r="AQ12" s="9"/>
      <c r="AR12" s="9"/>
      <c r="AS12" s="9"/>
    </row>
    <row r="13" spans="1:47" s="1" customFormat="1" x14ac:dyDescent="0.25">
      <c r="V13" s="1">
        <v>4</v>
      </c>
      <c r="W13" s="32">
        <f>K5</f>
        <v>0</v>
      </c>
      <c r="X13" s="31">
        <f>K6</f>
        <v>0</v>
      </c>
      <c r="Y13" s="29">
        <f>K7</f>
        <v>0</v>
      </c>
      <c r="Z13" s="32">
        <f>K8</f>
        <v>0</v>
      </c>
      <c r="AB13" s="1">
        <v>4</v>
      </c>
      <c r="AC13" s="32">
        <f>PRODUCT(W13*100*1/W21)</f>
        <v>0</v>
      </c>
      <c r="AD13" s="31">
        <f>PRODUCT(X13*100*1/X21)</f>
        <v>0</v>
      </c>
      <c r="AE13" s="29">
        <f>PRODUCT(Y13*100*1/Y21)</f>
        <v>0</v>
      </c>
      <c r="AF13" s="32">
        <f>PRODUCT(Z13*100*1/Z21)</f>
        <v>0</v>
      </c>
      <c r="AH13" s="1">
        <v>4</v>
      </c>
      <c r="AI13" s="32">
        <f>AC5+AC6+AC7+AC8+AC9+AC10+AC11+AC12+AC13</f>
        <v>100</v>
      </c>
      <c r="AJ13" s="31">
        <f>AD5+AD6+AD7+AD8+AD9+AD10+AD11+AD12+AD13</f>
        <v>100</v>
      </c>
      <c r="AK13" s="29">
        <f t="shared" ref="AK13:AL13" si="8">AE5+AE6+AE7+AE8+AE9+AE10+AE11+AE12+AE13</f>
        <v>100</v>
      </c>
      <c r="AL13" s="32">
        <f t="shared" si="8"/>
        <v>100</v>
      </c>
      <c r="AO13" s="9"/>
      <c r="AP13" s="9"/>
      <c r="AQ13" s="9"/>
      <c r="AR13" s="9"/>
      <c r="AS13" s="9"/>
    </row>
    <row r="14" spans="1:47" s="1" customFormat="1" x14ac:dyDescent="0.25">
      <c r="V14" s="1">
        <v>8</v>
      </c>
      <c r="W14" s="32">
        <f>L5</f>
        <v>0</v>
      </c>
      <c r="X14" s="32">
        <f>L6</f>
        <v>0</v>
      </c>
      <c r="Y14" s="29">
        <f>L7</f>
        <v>0</v>
      </c>
      <c r="Z14" s="32">
        <f>L8</f>
        <v>0</v>
      </c>
      <c r="AB14" s="1">
        <v>8</v>
      </c>
      <c r="AC14" s="32">
        <f>PRODUCT(W14*100*1/W21)</f>
        <v>0</v>
      </c>
      <c r="AD14" s="32">
        <f>PRODUCT(X14*100*1/X21)</f>
        <v>0</v>
      </c>
      <c r="AE14" s="29">
        <f>PRODUCT(Y14*100*1/Y21)</f>
        <v>0</v>
      </c>
      <c r="AF14" s="32">
        <f>PRODUCT(Z14*100*1/Z21)</f>
        <v>0</v>
      </c>
      <c r="AH14" s="1">
        <v>8</v>
      </c>
      <c r="AI14" s="32">
        <f>AC5+AC6+AC7+AC8+AC9+AC10+AC11+AC12+AC13+AC14</f>
        <v>100</v>
      </c>
      <c r="AJ14" s="32">
        <f>AD5+AD6+AD7+AD8+AD9+AD10+AD11+AD12+AD13+AD14</f>
        <v>100</v>
      </c>
      <c r="AK14" s="29">
        <f t="shared" ref="AK14:AL14" si="9">AE5+AE6+AE7+AE8+AE9+AE10+AE11+AE12+AE13+AE14</f>
        <v>100</v>
      </c>
      <c r="AL14" s="32">
        <f t="shared" si="9"/>
        <v>100</v>
      </c>
      <c r="AO14" s="9"/>
      <c r="AP14" s="9"/>
      <c r="AQ14" s="9"/>
      <c r="AR14" s="9"/>
      <c r="AS14" s="9"/>
    </row>
    <row r="15" spans="1:47" s="1" customFormat="1" x14ac:dyDescent="0.25">
      <c r="V15" s="1">
        <v>16</v>
      </c>
      <c r="W15" s="32">
        <f>M5</f>
        <v>0</v>
      </c>
      <c r="X15" s="32">
        <f>M6</f>
        <v>0</v>
      </c>
      <c r="Y15" s="29">
        <f>M7</f>
        <v>0</v>
      </c>
      <c r="Z15" s="32">
        <f>M8</f>
        <v>0</v>
      </c>
      <c r="AB15" s="1">
        <v>16</v>
      </c>
      <c r="AC15" s="32">
        <f>PRODUCT(W15*100*1/W21)</f>
        <v>0</v>
      </c>
      <c r="AD15" s="32">
        <f>PRODUCT(X15*100*1/X21)</f>
        <v>0</v>
      </c>
      <c r="AE15" s="29">
        <f>PRODUCT(Y15*100*1/Y21)</f>
        <v>0</v>
      </c>
      <c r="AF15" s="32">
        <f>PRODUCT(Z15*100*1/Z21)</f>
        <v>0</v>
      </c>
      <c r="AH15" s="1">
        <v>16</v>
      </c>
      <c r="AI15" s="32">
        <f>AC5+AC6+AC7+AC8+AC9+AC10+AC11+AC12+AC13+AC14+AC15</f>
        <v>100</v>
      </c>
      <c r="AJ15" s="32">
        <f>AD5+AD6+AD7+AD8+AD9+AD10+AD11+AD12+AD13+AD14+AD15</f>
        <v>100</v>
      </c>
      <c r="AK15" s="29">
        <f t="shared" ref="AK15:AL15" si="10">AE5+AE6+AE7+AE8+AE9+AE10+AE11+AE12+AE13+AE14+AE15</f>
        <v>100</v>
      </c>
      <c r="AL15" s="32">
        <f t="shared" si="10"/>
        <v>100</v>
      </c>
      <c r="AO15" s="9"/>
      <c r="AP15" s="9"/>
      <c r="AQ15" s="9"/>
      <c r="AR15" s="9"/>
      <c r="AS15" s="9"/>
    </row>
    <row r="16" spans="1:47" s="1" customFormat="1" x14ac:dyDescent="0.25">
      <c r="V16" s="1">
        <v>32</v>
      </c>
      <c r="W16" s="32">
        <f>N5</f>
        <v>0</v>
      </c>
      <c r="X16" s="32">
        <f>N6</f>
        <v>0</v>
      </c>
      <c r="Y16" s="29">
        <f>N7</f>
        <v>0</v>
      </c>
      <c r="Z16" s="32">
        <f>N8</f>
        <v>0</v>
      </c>
      <c r="AB16" s="1">
        <v>32</v>
      </c>
      <c r="AC16" s="32">
        <f>PRODUCT(W16*100*1/W21)</f>
        <v>0</v>
      </c>
      <c r="AD16" s="32">
        <f>PRODUCT(X16*100*1/X21)</f>
        <v>0</v>
      </c>
      <c r="AE16" s="29">
        <f>PRODUCT(Y16*100*1/Y21)</f>
        <v>0</v>
      </c>
      <c r="AF16" s="32">
        <f>PRODUCT(Z16*100*1/Z21)</f>
        <v>0</v>
      </c>
      <c r="AH16" s="1">
        <v>32</v>
      </c>
      <c r="AI16" s="32">
        <f>AC5+AC6+AC7+AC8+AC9+AC10+AC11+AC12+AC13+AC14+AC15+AC16</f>
        <v>100</v>
      </c>
      <c r="AJ16" s="32">
        <f>AD5+AD6+AD7+AD8+AD9+AD10+AD11+AD12+AD13+AD14+AD15+AD16</f>
        <v>100</v>
      </c>
      <c r="AK16" s="29">
        <f t="shared" ref="AK16:AL16" si="11">AE5+AE6+AE7+AE8+AE9+AE10+AE11+AE12+AE13+AE14+AE15+AE16</f>
        <v>100</v>
      </c>
      <c r="AL16" s="32">
        <f t="shared" si="11"/>
        <v>100</v>
      </c>
      <c r="AO16" s="9"/>
      <c r="AP16" s="9"/>
      <c r="AQ16" s="9"/>
      <c r="AR16" s="9"/>
      <c r="AS16" s="9"/>
    </row>
    <row r="17" spans="22:47" s="1" customFormat="1" x14ac:dyDescent="0.25">
      <c r="V17" s="1">
        <v>64</v>
      </c>
      <c r="W17" s="32">
        <f>O5</f>
        <v>0</v>
      </c>
      <c r="X17" s="32">
        <f>O6</f>
        <v>0</v>
      </c>
      <c r="Y17" s="29">
        <f>O7</f>
        <v>0</v>
      </c>
      <c r="Z17" s="32">
        <f>O8</f>
        <v>0</v>
      </c>
      <c r="AB17" s="1">
        <v>64</v>
      </c>
      <c r="AC17" s="32">
        <f>PRODUCT(W17*100*1/W21)</f>
        <v>0</v>
      </c>
      <c r="AD17" s="32">
        <f>PRODUCT(X17*100*1/X21)</f>
        <v>0</v>
      </c>
      <c r="AE17" s="29">
        <f>PRODUCT(Y17*100*1/Y21)</f>
        <v>0</v>
      </c>
      <c r="AF17" s="32">
        <f>PRODUCT(Z17*100*1/Z21)</f>
        <v>0</v>
      </c>
      <c r="AH17" s="1">
        <v>64</v>
      </c>
      <c r="AI17" s="32">
        <f>AC5+AC6+AC7+AC8+AC9+AC10+AC11+AC12+AC13+AC14+AC15+AC16+AC17</f>
        <v>100</v>
      </c>
      <c r="AJ17" s="32">
        <f>AD5+AD6+AD7+AD8+AD9+AD10+AD11+AD12+AD13+AD14+AD15+AD16+AD17</f>
        <v>100</v>
      </c>
      <c r="AK17" s="29">
        <f t="shared" ref="AK17:AL17" si="12">AE5+AE6+AE7+AE8+AE9+AE10+AE11+AE12+AE13+AE14+AE15+AE16+AE17</f>
        <v>100</v>
      </c>
      <c r="AL17" s="32">
        <f t="shared" si="12"/>
        <v>100</v>
      </c>
      <c r="AO17" s="9"/>
      <c r="AP17" s="9"/>
      <c r="AQ17" s="9"/>
      <c r="AR17" s="9"/>
      <c r="AS17" s="9"/>
    </row>
    <row r="18" spans="22:47" s="1" customFormat="1" x14ac:dyDescent="0.25">
      <c r="V18" s="1">
        <v>128</v>
      </c>
      <c r="W18" s="32">
        <f>P5</f>
        <v>0</v>
      </c>
      <c r="X18" s="32">
        <f>P6</f>
        <v>0</v>
      </c>
      <c r="Y18" s="29">
        <f>P7</f>
        <v>0</v>
      </c>
      <c r="Z18" s="32">
        <f>P8</f>
        <v>0</v>
      </c>
      <c r="AB18" s="1">
        <v>128</v>
      </c>
      <c r="AC18" s="32">
        <f>PRODUCT(W18*100*1/W21)</f>
        <v>0</v>
      </c>
      <c r="AD18" s="32">
        <f>PRODUCT(X18*100*1/X21)</f>
        <v>0</v>
      </c>
      <c r="AE18" s="29">
        <f>PRODUCT(Y18*100*1/Y21)</f>
        <v>0</v>
      </c>
      <c r="AF18" s="32">
        <f>PRODUCT(Z18*100*1/Z21)</f>
        <v>0</v>
      </c>
      <c r="AH18" s="1">
        <v>128</v>
      </c>
      <c r="AI18" s="32">
        <f>AC5+AC6+AC7+AC8+AC9+AC10+AC11+AC12+AC13+AC14+AC15+AC16+AC17+AC18</f>
        <v>100</v>
      </c>
      <c r="AJ18" s="32">
        <f>AD5+AD6+AD7+AD8+AD9+AD10+AD11+AD12+AD13+AD14+AD15+AD16+AD17+AD18</f>
        <v>100</v>
      </c>
      <c r="AK18" s="29">
        <f t="shared" ref="AK18:AL18" si="13">AE5+AE6+AE7+AE8+AE9+AE10+AE11+AE12+AE13+AE14+AE15+AE16+AE17+AE18</f>
        <v>100</v>
      </c>
      <c r="AL18" s="32">
        <f t="shared" si="13"/>
        <v>100</v>
      </c>
      <c r="AO18" s="9"/>
      <c r="AP18" s="9"/>
      <c r="AQ18" s="9"/>
      <c r="AR18" s="9"/>
      <c r="AS18" s="9"/>
    </row>
    <row r="19" spans="22:47" s="1" customFormat="1" x14ac:dyDescent="0.25">
      <c r="V19" s="1">
        <v>256</v>
      </c>
      <c r="W19" s="32">
        <f>Q5</f>
        <v>0</v>
      </c>
      <c r="X19" s="32">
        <f>Q6</f>
        <v>0</v>
      </c>
      <c r="Y19" s="29">
        <f>Q7</f>
        <v>0</v>
      </c>
      <c r="Z19" s="32">
        <f>Q8</f>
        <v>0</v>
      </c>
      <c r="AB19" s="1">
        <v>256</v>
      </c>
      <c r="AC19" s="32">
        <f>PRODUCT(W19*100*1/W21)</f>
        <v>0</v>
      </c>
      <c r="AD19" s="32">
        <f>PRODUCT(X19*100*1/X21)</f>
        <v>0</v>
      </c>
      <c r="AE19" s="29">
        <f>PRODUCT(Y19*100*1/Y21)</f>
        <v>0</v>
      </c>
      <c r="AF19" s="32">
        <f>PRODUCT(Z19*100*1/Z21)</f>
        <v>0</v>
      </c>
      <c r="AH19" s="1">
        <v>256</v>
      </c>
      <c r="AI19" s="32">
        <f>AC5+AC6+AC7+AC8+AC9+AC10+AC11+AC12+AC13+AC14+AC15+AC16+AC17+AC18+AC19</f>
        <v>100</v>
      </c>
      <c r="AJ19" s="32">
        <f>AD5+AD6+AD7+AD8+AD9+AD10+AD11+AD12+AD13+AD14+AD15+AD16+AD17+AD18+AD19</f>
        <v>100</v>
      </c>
      <c r="AK19" s="29">
        <f t="shared" ref="AK19:AL19" si="14">AE5+AE6+AE7+AE8+AE9+AE10+AE11+AE12+AE13+AE14+AE15+AE16+AE17+AE18+AE19</f>
        <v>100</v>
      </c>
      <c r="AL19" s="32">
        <f t="shared" si="14"/>
        <v>100</v>
      </c>
      <c r="AO19" s="9"/>
      <c r="AP19" s="9"/>
      <c r="AQ19" s="9"/>
      <c r="AR19" s="9"/>
      <c r="AS19" s="9"/>
    </row>
    <row r="20" spans="22:47" s="1" customFormat="1" x14ac:dyDescent="0.25">
      <c r="V20" s="1">
        <v>512</v>
      </c>
      <c r="W20" s="32">
        <f>R5</f>
        <v>0</v>
      </c>
      <c r="X20" s="32">
        <f>R6</f>
        <v>0</v>
      </c>
      <c r="Y20" s="29">
        <f>R7</f>
        <v>0</v>
      </c>
      <c r="Z20" s="32">
        <f>R8</f>
        <v>0</v>
      </c>
      <c r="AB20" s="1">
        <v>512</v>
      </c>
      <c r="AC20" s="32">
        <f>PRODUCT(W20*100*1/W21)</f>
        <v>0</v>
      </c>
      <c r="AD20" s="32">
        <f>PRODUCT(X20*100*1/X21)</f>
        <v>0</v>
      </c>
      <c r="AE20" s="29">
        <f>PRODUCT(Y20*100*1/Y21)</f>
        <v>0</v>
      </c>
      <c r="AF20" s="32">
        <f>PRODUCT(Z20*100*1/Z21)</f>
        <v>0</v>
      </c>
      <c r="AH20" s="1">
        <v>512</v>
      </c>
      <c r="AI20" s="32">
        <f>AC5+AC6+AC7+AC8+AC9+AC10+AC11+AC12+AC13+AC14+AC15+AC16+AC17+AC18+AC19+AC20</f>
        <v>100</v>
      </c>
      <c r="AJ20" s="32">
        <f>AD5+AD6+AD7+AD8+AD9+AD10+AD11+AD12+AD13+AD14+AD15+AD16+AD17+AD18+AD19+AD20</f>
        <v>100</v>
      </c>
      <c r="AK20" s="29">
        <f t="shared" ref="AK20:AL20" si="15">AE5+AE6+AE7+AE8+AE9+AE10+AE11+AE12+AE13+AE14+AE15+AE16+AE17+AE18+AE19+AE20</f>
        <v>100</v>
      </c>
      <c r="AL20" s="32">
        <f t="shared" si="15"/>
        <v>100</v>
      </c>
      <c r="AO20" s="9"/>
      <c r="AP20" s="9"/>
      <c r="AQ20" s="9"/>
      <c r="AR20" s="9"/>
      <c r="AS20" s="9"/>
    </row>
    <row r="21" spans="22:47" s="1" customFormat="1" x14ac:dyDescent="0.25">
      <c r="V21" s="1" t="s">
        <v>1</v>
      </c>
      <c r="W21" s="1">
        <f>S5</f>
        <v>9</v>
      </c>
      <c r="X21" s="1">
        <f>S6</f>
        <v>8</v>
      </c>
      <c r="Y21" s="1">
        <f>S7</f>
        <v>9</v>
      </c>
      <c r="Z21" s="1">
        <f>S8</f>
        <v>8</v>
      </c>
      <c r="AB21" s="1" t="s">
        <v>1</v>
      </c>
      <c r="AC21" s="29">
        <f t="shared" ref="AC21:AF21" si="16">SUM(AC5:AC20)</f>
        <v>100</v>
      </c>
      <c r="AD21" s="29">
        <f t="shared" si="16"/>
        <v>100</v>
      </c>
      <c r="AE21" s="29">
        <f t="shared" si="16"/>
        <v>100</v>
      </c>
      <c r="AF21" s="29">
        <f t="shared" si="16"/>
        <v>100</v>
      </c>
      <c r="AI21" s="29"/>
      <c r="AJ21" s="29"/>
      <c r="AK21" s="29"/>
      <c r="AL21" s="29"/>
      <c r="AM21" s="29"/>
      <c r="AP21" s="9"/>
      <c r="AQ21" s="9"/>
      <c r="AR21" s="9"/>
      <c r="AS21" s="9"/>
      <c r="AT21" s="9"/>
    </row>
    <row r="22" spans="22:47" s="1" customFormat="1" x14ac:dyDescent="0.25">
      <c r="AC22" s="29"/>
      <c r="AD22" s="29"/>
      <c r="AE22" s="29"/>
      <c r="AF22" s="29"/>
      <c r="AG22" s="29"/>
      <c r="AI22" s="29"/>
      <c r="AJ22" s="29"/>
      <c r="AK22" s="29"/>
      <c r="AL22" s="29"/>
      <c r="AM22" s="29"/>
      <c r="AN22" s="29"/>
      <c r="AP22" s="9"/>
      <c r="AQ22" s="9"/>
      <c r="AR22" s="9"/>
      <c r="AS22" s="9"/>
      <c r="AT22" s="9"/>
      <c r="AU22" s="9"/>
    </row>
    <row r="23" spans="22:47" s="1" customFormat="1" x14ac:dyDescent="0.25">
      <c r="AC23" s="29"/>
      <c r="AD23" s="29"/>
      <c r="AE23" s="29"/>
      <c r="AF23" s="29"/>
      <c r="AG23" s="29"/>
      <c r="AI23" s="29"/>
      <c r="AJ23" s="29"/>
      <c r="AK23" s="29"/>
      <c r="AL23" s="29"/>
      <c r="AM23" s="29"/>
      <c r="AN23" s="29"/>
      <c r="AP23" s="9"/>
      <c r="AQ23" s="9"/>
      <c r="AR23" s="9"/>
      <c r="AS23" s="9"/>
      <c r="AT23" s="9"/>
      <c r="AU23" s="9"/>
    </row>
    <row r="24" spans="22:47" s="1" customFormat="1" x14ac:dyDescent="0.25">
      <c r="AC24" s="29"/>
      <c r="AD24" s="29"/>
      <c r="AE24" s="29"/>
      <c r="AF24" s="29"/>
      <c r="AG24" s="29"/>
      <c r="AI24" s="29"/>
      <c r="AJ24" s="29"/>
      <c r="AK24" s="29"/>
      <c r="AL24" s="29"/>
      <c r="AM24" s="29"/>
      <c r="AN24" s="29"/>
      <c r="AP24" s="9"/>
      <c r="AQ24" s="9"/>
      <c r="AR24" s="9"/>
      <c r="AS24" s="9"/>
      <c r="AT24" s="9"/>
      <c r="AU24" s="9"/>
    </row>
    <row r="25" spans="22:47" s="1" customFormat="1" x14ac:dyDescent="0.25">
      <c r="AC25" s="29"/>
      <c r="AD25" s="29"/>
      <c r="AE25" s="29"/>
      <c r="AF25" s="29"/>
      <c r="AG25" s="29"/>
      <c r="AI25" s="29"/>
      <c r="AJ25" s="29"/>
      <c r="AK25" s="29"/>
      <c r="AL25" s="29"/>
      <c r="AM25" s="29"/>
      <c r="AN25" s="29"/>
      <c r="AP25" s="9"/>
      <c r="AQ25" s="9"/>
      <c r="AR25" s="9"/>
      <c r="AS25" s="9"/>
      <c r="AT25" s="9"/>
      <c r="AU25" s="9"/>
    </row>
    <row r="26" spans="22:47" s="1" customFormat="1" x14ac:dyDescent="0.25">
      <c r="AC26" s="29"/>
      <c r="AD26" s="29"/>
      <c r="AE26" s="29"/>
      <c r="AF26" s="29"/>
      <c r="AG26" s="29"/>
      <c r="AI26" s="29"/>
      <c r="AJ26" s="29"/>
      <c r="AK26" s="29"/>
      <c r="AL26" s="29"/>
      <c r="AM26" s="29"/>
      <c r="AN26" s="29"/>
      <c r="AP26" s="9"/>
      <c r="AQ26" s="9"/>
      <c r="AR26" s="9"/>
      <c r="AS26" s="9"/>
      <c r="AT26" s="9"/>
      <c r="AU26" s="9"/>
    </row>
    <row r="27" spans="22:47" s="1" customFormat="1" x14ac:dyDescent="0.25">
      <c r="AC27" s="29"/>
      <c r="AD27" s="29"/>
      <c r="AE27" s="29"/>
      <c r="AF27" s="29"/>
      <c r="AG27" s="29"/>
      <c r="AI27" s="29"/>
      <c r="AJ27" s="29"/>
      <c r="AK27" s="29"/>
      <c r="AL27" s="29"/>
      <c r="AM27" s="29"/>
      <c r="AN27" s="29"/>
      <c r="AP27" s="9"/>
      <c r="AQ27" s="9"/>
      <c r="AR27" s="9"/>
      <c r="AS27" s="9"/>
      <c r="AT27" s="9"/>
      <c r="AU27" s="9"/>
    </row>
    <row r="28" spans="22:47" s="1" customFormat="1" x14ac:dyDescent="0.25">
      <c r="AC28" s="29"/>
      <c r="AD28" s="29"/>
      <c r="AE28" s="29"/>
      <c r="AF28" s="29"/>
      <c r="AG28" s="29"/>
      <c r="AI28" s="29"/>
      <c r="AJ28" s="29"/>
      <c r="AK28" s="29"/>
      <c r="AL28" s="29"/>
      <c r="AM28" s="29"/>
      <c r="AN28" s="29"/>
      <c r="AP28" s="9"/>
      <c r="AQ28" s="9"/>
      <c r="AR28" s="9"/>
      <c r="AS28" s="9"/>
      <c r="AT28" s="9"/>
      <c r="AU28" s="9"/>
    </row>
    <row r="29" spans="22:47" s="1" customFormat="1" x14ac:dyDescent="0.25">
      <c r="AC29" s="29"/>
      <c r="AD29" s="29"/>
      <c r="AE29" s="29"/>
      <c r="AF29" s="29"/>
      <c r="AG29" s="29"/>
      <c r="AI29" s="29"/>
      <c r="AJ29" s="29"/>
      <c r="AK29" s="29"/>
      <c r="AL29" s="29"/>
      <c r="AM29" s="29"/>
      <c r="AN29" s="29"/>
      <c r="AP29" s="9"/>
      <c r="AQ29" s="9"/>
      <c r="AR29" s="9"/>
      <c r="AS29" s="9"/>
      <c r="AT29" s="9"/>
      <c r="AU29" s="9"/>
    </row>
    <row r="30" spans="22:47" s="1" customFormat="1" x14ac:dyDescent="0.25">
      <c r="AC30" s="29"/>
      <c r="AD30" s="29"/>
      <c r="AE30" s="29"/>
      <c r="AF30" s="29"/>
      <c r="AG30" s="29"/>
      <c r="AI30" s="29"/>
      <c r="AJ30" s="29"/>
      <c r="AK30" s="29"/>
      <c r="AL30" s="29"/>
      <c r="AM30" s="29"/>
      <c r="AN30" s="29"/>
      <c r="AP30" s="9"/>
      <c r="AQ30" s="9"/>
      <c r="AR30" s="9"/>
      <c r="AS30" s="9"/>
      <c r="AT30" s="9"/>
      <c r="AU30" s="9"/>
    </row>
    <row r="31" spans="22:47" s="1" customFormat="1" x14ac:dyDescent="0.25">
      <c r="AC31" s="29"/>
      <c r="AD31" s="29"/>
      <c r="AE31" s="29"/>
      <c r="AF31" s="29"/>
      <c r="AG31" s="29"/>
      <c r="AI31" s="29"/>
      <c r="AJ31" s="29"/>
      <c r="AK31" s="29"/>
      <c r="AL31" s="29"/>
      <c r="AM31" s="29"/>
      <c r="AN31" s="29"/>
      <c r="AP31" s="9"/>
      <c r="AQ31" s="9"/>
      <c r="AR31" s="9"/>
      <c r="AS31" s="9"/>
      <c r="AT31" s="9"/>
      <c r="AU31" s="9"/>
    </row>
    <row r="32" spans="22:47" s="1" customFormat="1" x14ac:dyDescent="0.25">
      <c r="AC32" s="29"/>
      <c r="AD32" s="29"/>
      <c r="AE32" s="29"/>
      <c r="AF32" s="29"/>
      <c r="AG32" s="29"/>
      <c r="AI32" s="29"/>
      <c r="AJ32" s="29"/>
      <c r="AK32" s="29"/>
      <c r="AL32" s="29"/>
      <c r="AM32" s="29"/>
      <c r="AN32" s="29"/>
      <c r="AP32" s="9"/>
      <c r="AQ32" s="9"/>
      <c r="AR32" s="9"/>
      <c r="AS32" s="9"/>
      <c r="AT32" s="9"/>
      <c r="AU32" s="9"/>
    </row>
    <row r="33" spans="1:47" s="1" customFormat="1" x14ac:dyDescent="0.25">
      <c r="AC33" s="29"/>
      <c r="AD33" s="29"/>
      <c r="AE33" s="29"/>
      <c r="AF33" s="29"/>
      <c r="AG33" s="29"/>
      <c r="AI33" s="29"/>
      <c r="AJ33" s="29"/>
      <c r="AK33" s="29"/>
      <c r="AL33" s="29"/>
      <c r="AM33" s="29"/>
      <c r="AN33" s="29"/>
      <c r="AP33" s="9"/>
      <c r="AQ33" s="9"/>
      <c r="AR33" s="9"/>
      <c r="AS33" s="9"/>
      <c r="AT33" s="9"/>
      <c r="AU33" s="9"/>
    </row>
    <row r="34" spans="1:47" s="1" customFormat="1" x14ac:dyDescent="0.25">
      <c r="A34"/>
      <c r="B34"/>
      <c r="C34"/>
      <c r="D34"/>
      <c r="E34"/>
      <c r="F34"/>
      <c r="G34"/>
      <c r="H34"/>
      <c r="I34"/>
      <c r="J34"/>
      <c r="K34"/>
      <c r="L34"/>
      <c r="M34"/>
      <c r="N34"/>
      <c r="O34"/>
      <c r="P34"/>
      <c r="Q34"/>
      <c r="R34"/>
      <c r="S34"/>
      <c r="V34"/>
      <c r="W34"/>
      <c r="X34"/>
      <c r="Y34"/>
      <c r="AA34"/>
      <c r="AB34"/>
      <c r="AC34"/>
      <c r="AD34"/>
      <c r="AE34"/>
      <c r="AG34"/>
      <c r="AH34"/>
      <c r="AI34"/>
      <c r="AJ34"/>
      <c r="AK34"/>
      <c r="AM34"/>
      <c r="AN34"/>
      <c r="AO34"/>
      <c r="AP34"/>
      <c r="AQ34"/>
      <c r="AR34"/>
      <c r="AS34"/>
      <c r="AT34"/>
      <c r="AU34" s="9"/>
    </row>
    <row r="35" spans="1:47" s="1" customFormat="1" x14ac:dyDescent="0.25">
      <c r="A35" s="1" t="s">
        <v>107</v>
      </c>
      <c r="W35" s="1" t="str">
        <f>A35</f>
        <v>Candida glabrata 2021</v>
      </c>
      <c r="AC35" s="29" t="str">
        <f>A35</f>
        <v>Candida glabrata 2021</v>
      </c>
      <c r="AD35" s="29"/>
      <c r="AE35" s="29"/>
      <c r="AF35" s="29"/>
      <c r="AG35" s="29"/>
      <c r="AI35" s="29" t="str">
        <f>A35</f>
        <v>Candida glabrata 2021</v>
      </c>
      <c r="AJ35" s="29"/>
      <c r="AK35" s="29"/>
      <c r="AL35" s="29"/>
      <c r="AM35" s="29"/>
      <c r="AN35" s="29"/>
      <c r="AP35" s="9"/>
      <c r="AQ35" s="9"/>
      <c r="AR35" s="9"/>
      <c r="AS35" s="9"/>
      <c r="AT35" s="9"/>
      <c r="AU35" s="9"/>
    </row>
    <row r="36" spans="1:47" ht="18.75" x14ac:dyDescent="0.25">
      <c r="A36" s="1"/>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Amphotericin B</v>
      </c>
      <c r="X36" s="1" t="str">
        <f>B38</f>
        <v>Fluconazol</v>
      </c>
      <c r="Y36" s="1" t="str">
        <f>B39</f>
        <v>Caspofungin</v>
      </c>
      <c r="Z36" s="47" t="str">
        <f>B40</f>
        <v>Anidulafungin</v>
      </c>
      <c r="AA36" s="1"/>
      <c r="AB36" s="1"/>
      <c r="AC36" s="29" t="str">
        <f>W36</f>
        <v>Amphotericin B</v>
      </c>
      <c r="AD36" s="29" t="str">
        <f>X36</f>
        <v>Fluconazol</v>
      </c>
      <c r="AE36" s="29" t="str">
        <f>Y36</f>
        <v>Caspofungin</v>
      </c>
      <c r="AF36" s="29" t="str">
        <f>Z36</f>
        <v>Anidulafungin</v>
      </c>
      <c r="AG36" s="1"/>
      <c r="AH36" s="1"/>
      <c r="AI36" s="29" t="str">
        <f>W36</f>
        <v>Amphotericin B</v>
      </c>
      <c r="AJ36" s="29" t="str">
        <f>X36</f>
        <v>Fluconazol</v>
      </c>
      <c r="AK36" s="29" t="str">
        <f>Y36</f>
        <v>Caspofungin</v>
      </c>
      <c r="AL36" s="29" t="str">
        <f>Z36</f>
        <v>Anidulafungin</v>
      </c>
      <c r="AM36" s="29"/>
      <c r="AN36" s="1"/>
      <c r="AO36" s="38"/>
      <c r="AP36" s="23" t="s">
        <v>45</v>
      </c>
      <c r="AQ36" s="23" t="s">
        <v>81</v>
      </c>
      <c r="AR36" s="23" t="s">
        <v>82</v>
      </c>
      <c r="AS36" s="22" t="s">
        <v>102</v>
      </c>
      <c r="AT36" s="1"/>
    </row>
    <row r="37" spans="1:47" s="1" customFormat="1" ht="18.75" x14ac:dyDescent="0.25">
      <c r="B37" s="1" t="s">
        <v>27</v>
      </c>
      <c r="C37" s="2">
        <v>0</v>
      </c>
      <c r="D37" s="2">
        <v>0</v>
      </c>
      <c r="E37" s="2">
        <v>0</v>
      </c>
      <c r="F37" s="2">
        <v>0</v>
      </c>
      <c r="G37" s="2">
        <v>1</v>
      </c>
      <c r="H37" s="2">
        <v>3</v>
      </c>
      <c r="I37" s="2">
        <v>0</v>
      </c>
      <c r="J37" s="3">
        <v>0</v>
      </c>
      <c r="K37" s="3">
        <v>0</v>
      </c>
      <c r="L37" s="3">
        <v>0</v>
      </c>
      <c r="M37" s="3">
        <v>0</v>
      </c>
      <c r="N37" s="3">
        <v>0</v>
      </c>
      <c r="O37" s="3">
        <v>0</v>
      </c>
      <c r="P37" s="3">
        <v>0</v>
      </c>
      <c r="Q37" s="3">
        <v>0</v>
      </c>
      <c r="R37" s="3">
        <v>0</v>
      </c>
      <c r="S37" s="1">
        <v>4</v>
      </c>
      <c r="V37" s="1">
        <v>1.5625E-2</v>
      </c>
      <c r="W37" s="30">
        <f>C37</f>
        <v>0</v>
      </c>
      <c r="X37" s="31">
        <f>C38</f>
        <v>0</v>
      </c>
      <c r="Y37" s="29">
        <f>C39</f>
        <v>0</v>
      </c>
      <c r="Z37" s="30">
        <f>C40</f>
        <v>3</v>
      </c>
      <c r="AB37" s="1">
        <v>1.5625E-2</v>
      </c>
      <c r="AC37" s="30">
        <f>PRODUCT(W37*100*1/W53)</f>
        <v>0</v>
      </c>
      <c r="AD37" s="31">
        <f>PRODUCT(X37*100*1/X53)</f>
        <v>0</v>
      </c>
      <c r="AE37" s="29">
        <f>PRODUCT(Y37*100*1/Y53)</f>
        <v>0</v>
      </c>
      <c r="AF37" s="30">
        <f>PRODUCT(Z37*100*1/Z53)</f>
        <v>75</v>
      </c>
      <c r="AH37" s="1">
        <v>1.5625E-2</v>
      </c>
      <c r="AI37" s="30">
        <f>AC37</f>
        <v>0</v>
      </c>
      <c r="AJ37" s="31">
        <f>AD37</f>
        <v>0</v>
      </c>
      <c r="AK37" s="29">
        <f>AE37</f>
        <v>0</v>
      </c>
      <c r="AL37" s="30">
        <f t="shared" ref="AL37" si="17">AF37</f>
        <v>75</v>
      </c>
      <c r="AO37" s="24" t="s">
        <v>46</v>
      </c>
      <c r="AP37" s="25">
        <f>W53</f>
        <v>4</v>
      </c>
      <c r="AQ37" s="25">
        <f>X53</f>
        <v>4</v>
      </c>
      <c r="AR37" s="25">
        <f>Y53</f>
        <v>4</v>
      </c>
      <c r="AS37" s="25">
        <f>Z53</f>
        <v>4</v>
      </c>
      <c r="AU37" s="9"/>
    </row>
    <row r="38" spans="1:47" s="1" customFormat="1" ht="18.75" x14ac:dyDescent="0.25">
      <c r="B38" s="1" t="s">
        <v>37</v>
      </c>
      <c r="C38" s="4">
        <v>0</v>
      </c>
      <c r="D38" s="4">
        <v>0</v>
      </c>
      <c r="E38" s="4">
        <v>0</v>
      </c>
      <c r="F38" s="4">
        <v>0</v>
      </c>
      <c r="G38" s="4">
        <v>0</v>
      </c>
      <c r="H38" s="4">
        <v>0</v>
      </c>
      <c r="I38" s="4">
        <v>0</v>
      </c>
      <c r="J38" s="4">
        <v>1</v>
      </c>
      <c r="K38" s="4">
        <v>1</v>
      </c>
      <c r="L38" s="4">
        <v>0</v>
      </c>
      <c r="M38" s="4">
        <v>0</v>
      </c>
      <c r="N38" s="3">
        <v>0</v>
      </c>
      <c r="O38" s="3">
        <v>1</v>
      </c>
      <c r="P38" s="3">
        <v>0</v>
      </c>
      <c r="Q38" s="3">
        <v>0</v>
      </c>
      <c r="R38" s="3">
        <v>1</v>
      </c>
      <c r="S38" s="1">
        <v>4</v>
      </c>
      <c r="V38" s="1">
        <v>3.125E-2</v>
      </c>
      <c r="W38" s="30">
        <f>D37</f>
        <v>0</v>
      </c>
      <c r="X38" s="31">
        <f>D38</f>
        <v>0</v>
      </c>
      <c r="Y38" s="29">
        <f>D39</f>
        <v>0</v>
      </c>
      <c r="Z38" s="30">
        <f>D40</f>
        <v>1</v>
      </c>
      <c r="AB38" s="1">
        <v>3.125E-2</v>
      </c>
      <c r="AC38" s="30">
        <f>PRODUCT(W38*100*1/W53)</f>
        <v>0</v>
      </c>
      <c r="AD38" s="31">
        <f>PRODUCT(X38*100*1/X53)</f>
        <v>0</v>
      </c>
      <c r="AE38" s="29">
        <f>PRODUCT(Y38*100*1/Y53)</f>
        <v>0</v>
      </c>
      <c r="AF38" s="30">
        <f>PRODUCT(Z38*100*1/Z53)</f>
        <v>25</v>
      </c>
      <c r="AH38" s="1">
        <v>3.125E-2</v>
      </c>
      <c r="AI38" s="30">
        <f>AC37+AC38</f>
        <v>0</v>
      </c>
      <c r="AJ38" s="31">
        <f>AD37+AD38</f>
        <v>0</v>
      </c>
      <c r="AK38" s="29">
        <f>AE37+AE38</f>
        <v>0</v>
      </c>
      <c r="AL38" s="30">
        <f t="shared" ref="AL38" si="18">AF37+AF38</f>
        <v>100</v>
      </c>
      <c r="AO38" s="24" t="s">
        <v>47</v>
      </c>
      <c r="AP38" s="17">
        <f>AI43</f>
        <v>100</v>
      </c>
      <c r="AQ38" s="17"/>
      <c r="AR38" s="17"/>
      <c r="AS38" s="17">
        <f>AL39</f>
        <v>100</v>
      </c>
    </row>
    <row r="39" spans="1:47" s="1" customFormat="1" ht="18.75" x14ac:dyDescent="0.25">
      <c r="B39" s="1" t="s">
        <v>28</v>
      </c>
      <c r="C39" s="1">
        <v>0</v>
      </c>
      <c r="D39" s="1">
        <v>0</v>
      </c>
      <c r="E39" s="1">
        <v>1</v>
      </c>
      <c r="F39" s="1">
        <v>1</v>
      </c>
      <c r="G39" s="1">
        <v>1</v>
      </c>
      <c r="H39" s="1">
        <v>0</v>
      </c>
      <c r="I39" s="1">
        <v>1</v>
      </c>
      <c r="J39" s="1">
        <v>0</v>
      </c>
      <c r="K39" s="1">
        <v>0</v>
      </c>
      <c r="L39" s="1">
        <v>0</v>
      </c>
      <c r="M39" s="1">
        <v>0</v>
      </c>
      <c r="N39" s="1">
        <v>0</v>
      </c>
      <c r="O39" s="1">
        <v>0</v>
      </c>
      <c r="P39" s="1">
        <v>0</v>
      </c>
      <c r="Q39" s="1">
        <v>0</v>
      </c>
      <c r="R39" s="1">
        <v>0</v>
      </c>
      <c r="S39" s="1">
        <v>4</v>
      </c>
      <c r="V39" s="1">
        <v>6.25E-2</v>
      </c>
      <c r="W39" s="30">
        <f>E37</f>
        <v>0</v>
      </c>
      <c r="X39" s="31">
        <f>E38</f>
        <v>0</v>
      </c>
      <c r="Y39" s="29">
        <f>E39</f>
        <v>1</v>
      </c>
      <c r="Z39" s="30">
        <f>E40</f>
        <v>0</v>
      </c>
      <c r="AB39" s="1">
        <v>6.25E-2</v>
      </c>
      <c r="AC39" s="30">
        <f>PRODUCT(W39*100*1/W53)</f>
        <v>0</v>
      </c>
      <c r="AD39" s="31">
        <f>PRODUCT(X39*100*1/X53)</f>
        <v>0</v>
      </c>
      <c r="AE39" s="29">
        <f>PRODUCT(Y39*100*1/Y53)</f>
        <v>25</v>
      </c>
      <c r="AF39" s="30">
        <f>PRODUCT(Z39*100*1/Z53)</f>
        <v>0</v>
      </c>
      <c r="AH39" s="1">
        <v>6.25E-2</v>
      </c>
      <c r="AI39" s="30">
        <f>AC37+AC38+AC39</f>
        <v>0</v>
      </c>
      <c r="AJ39" s="31">
        <f>AD37+AD38+AD39</f>
        <v>0</v>
      </c>
      <c r="AK39" s="29">
        <f>AE37+AE38+AE39</f>
        <v>25</v>
      </c>
      <c r="AL39" s="30">
        <f t="shared" ref="AL39" si="19">AF37+AF38+AF39</f>
        <v>100</v>
      </c>
      <c r="AO39" s="24" t="s">
        <v>48</v>
      </c>
      <c r="AP39" s="17"/>
      <c r="AQ39" s="17">
        <f>AJ47</f>
        <v>50</v>
      </c>
      <c r="AR39" s="17"/>
      <c r="AS39" s="17"/>
    </row>
    <row r="40" spans="1:47" s="1" customFormat="1" ht="18.75" x14ac:dyDescent="0.25">
      <c r="B40" s="1" t="s">
        <v>103</v>
      </c>
      <c r="C40" s="2">
        <v>3</v>
      </c>
      <c r="D40" s="2">
        <v>1</v>
      </c>
      <c r="E40" s="2">
        <v>0</v>
      </c>
      <c r="F40" s="3">
        <v>0</v>
      </c>
      <c r="G40" s="3">
        <v>0</v>
      </c>
      <c r="H40" s="3">
        <v>0</v>
      </c>
      <c r="I40" s="3">
        <v>0</v>
      </c>
      <c r="J40" s="3">
        <v>0</v>
      </c>
      <c r="K40" s="3">
        <v>0</v>
      </c>
      <c r="L40" s="3">
        <v>0</v>
      </c>
      <c r="M40" s="3">
        <v>0</v>
      </c>
      <c r="N40" s="3">
        <v>0</v>
      </c>
      <c r="O40" s="3">
        <v>0</v>
      </c>
      <c r="P40" s="3">
        <v>0</v>
      </c>
      <c r="Q40" s="3">
        <v>0</v>
      </c>
      <c r="R40" s="3">
        <v>0</v>
      </c>
      <c r="S40" s="49">
        <v>4</v>
      </c>
      <c r="V40" s="1">
        <v>0.125</v>
      </c>
      <c r="W40" s="30">
        <f>F37</f>
        <v>0</v>
      </c>
      <c r="X40" s="31">
        <f>F38</f>
        <v>0</v>
      </c>
      <c r="Y40" s="29">
        <f>F39</f>
        <v>1</v>
      </c>
      <c r="Z40" s="32">
        <f>F40</f>
        <v>0</v>
      </c>
      <c r="AB40" s="1">
        <v>0.125</v>
      </c>
      <c r="AC40" s="30">
        <f>PRODUCT(W40*100*1/W53)</f>
        <v>0</v>
      </c>
      <c r="AD40" s="31">
        <f>PRODUCT(X40*100*1/X53)</f>
        <v>0</v>
      </c>
      <c r="AE40" s="29">
        <f>PRODUCT(Y40*100*1/Y53)</f>
        <v>25</v>
      </c>
      <c r="AF40" s="32">
        <f>PRODUCT(Z40*100*1/Z53)</f>
        <v>0</v>
      </c>
      <c r="AH40" s="1">
        <v>0.125</v>
      </c>
      <c r="AI40" s="30">
        <f>AC37+AC38+AC39+AC40</f>
        <v>0</v>
      </c>
      <c r="AJ40" s="31">
        <f>AD37+AD38+AD39+AD40</f>
        <v>0</v>
      </c>
      <c r="AK40" s="29">
        <f>AE37+AE38+AE39+AE40</f>
        <v>50</v>
      </c>
      <c r="AL40" s="32">
        <f t="shared" ref="AL40" si="20">AF37+AF38+AF39+AF40</f>
        <v>100</v>
      </c>
      <c r="AO40" s="24" t="s">
        <v>49</v>
      </c>
      <c r="AP40" s="17">
        <f>AI52-AI43</f>
        <v>0</v>
      </c>
      <c r="AQ40" s="17">
        <f>AJ52-AJ47</f>
        <v>50</v>
      </c>
      <c r="AR40" s="17"/>
      <c r="AS40" s="17">
        <f>AL52-AL39</f>
        <v>0</v>
      </c>
    </row>
    <row r="41" spans="1:47" s="1" customFormat="1" x14ac:dyDescent="0.25">
      <c r="V41" s="1">
        <v>0.25</v>
      </c>
      <c r="W41" s="30">
        <f>G37</f>
        <v>1</v>
      </c>
      <c r="X41" s="31">
        <f>G38</f>
        <v>0</v>
      </c>
      <c r="Y41" s="29">
        <f>G39</f>
        <v>1</v>
      </c>
      <c r="Z41" s="32">
        <f>G40</f>
        <v>0</v>
      </c>
      <c r="AB41" s="1">
        <v>0.25</v>
      </c>
      <c r="AC41" s="30">
        <f>PRODUCT(W41*100*1/W53)</f>
        <v>25</v>
      </c>
      <c r="AD41" s="31">
        <f>PRODUCT(X41*100*1/X53)</f>
        <v>0</v>
      </c>
      <c r="AE41" s="29">
        <f>PRODUCT(Y41*100*1/Y53)</f>
        <v>25</v>
      </c>
      <c r="AF41" s="32">
        <f>PRODUCT(Z41*100*1/Z53)</f>
        <v>0</v>
      </c>
      <c r="AH41" s="1">
        <v>0.25</v>
      </c>
      <c r="AI41" s="30">
        <f>AC37+AC38+AC39+AC40+AC41</f>
        <v>25</v>
      </c>
      <c r="AJ41" s="31">
        <f>AD37+AD38+AD39+AD40+AD41</f>
        <v>0</v>
      </c>
      <c r="AK41" s="29">
        <f>AE37+AE38+AE39+AE40+AE41</f>
        <v>75</v>
      </c>
      <c r="AL41" s="32">
        <f t="shared" ref="AL41" si="21">AF37+AF38+AF39+AF40+AF41</f>
        <v>100</v>
      </c>
      <c r="AO41" s="9"/>
      <c r="AP41" s="9"/>
      <c r="AQ41" s="9"/>
      <c r="AR41" s="9"/>
      <c r="AS41" s="9"/>
    </row>
    <row r="42" spans="1:47" s="1" customFormat="1" x14ac:dyDescent="0.25">
      <c r="V42" s="1">
        <v>0.5</v>
      </c>
      <c r="W42" s="30">
        <f>H37</f>
        <v>3</v>
      </c>
      <c r="X42" s="31">
        <f>H38</f>
        <v>0</v>
      </c>
      <c r="Y42" s="29">
        <f>H39</f>
        <v>0</v>
      </c>
      <c r="Z42" s="32">
        <f>H40</f>
        <v>0</v>
      </c>
      <c r="AB42" s="1">
        <v>0.5</v>
      </c>
      <c r="AC42" s="30">
        <f>PRODUCT(W42*100*1/W53)</f>
        <v>75</v>
      </c>
      <c r="AD42" s="31">
        <f>PRODUCT(X42*100*1/X53)</f>
        <v>0</v>
      </c>
      <c r="AE42" s="29">
        <f>PRODUCT(Y42*100*1/Y53)</f>
        <v>0</v>
      </c>
      <c r="AF42" s="32">
        <f>PRODUCT(Z42*100*1/Z53)</f>
        <v>0</v>
      </c>
      <c r="AH42" s="1">
        <v>0.5</v>
      </c>
      <c r="AI42" s="30">
        <f>AC37+AC38+AC39+AC40+AC41+AC42</f>
        <v>100</v>
      </c>
      <c r="AJ42" s="31">
        <f>AD37+AD38+AD39+AD40+AD41+AD42</f>
        <v>0</v>
      </c>
      <c r="AK42" s="29">
        <f>AE37+AE38+AE39+AE40+AE41+AE42</f>
        <v>75</v>
      </c>
      <c r="AL42" s="32">
        <f t="shared" ref="AL42" si="22">AF37+AF38+AF39+AF40+AF41+AF42</f>
        <v>100</v>
      </c>
      <c r="AO42" s="9"/>
      <c r="AP42" s="9"/>
      <c r="AQ42" s="9"/>
      <c r="AR42" s="9"/>
      <c r="AS42" s="9"/>
    </row>
    <row r="43" spans="1:47" s="1" customFormat="1" x14ac:dyDescent="0.25">
      <c r="V43" s="1">
        <v>1</v>
      </c>
      <c r="W43" s="30">
        <f>I37</f>
        <v>0</v>
      </c>
      <c r="X43" s="31">
        <f>I38</f>
        <v>0</v>
      </c>
      <c r="Y43" s="29">
        <f>I39</f>
        <v>1</v>
      </c>
      <c r="Z43" s="32">
        <f>I40</f>
        <v>0</v>
      </c>
      <c r="AB43" s="1">
        <v>1</v>
      </c>
      <c r="AC43" s="30">
        <f>PRODUCT(W43*100*1/W53)</f>
        <v>0</v>
      </c>
      <c r="AD43" s="31">
        <f>PRODUCT(X43*100*1/X53)</f>
        <v>0</v>
      </c>
      <c r="AE43" s="29">
        <f>PRODUCT(Y43*100*1/Y53)</f>
        <v>25</v>
      </c>
      <c r="AF43" s="32">
        <f>PRODUCT(Z43*100*1/Z53)</f>
        <v>0</v>
      </c>
      <c r="AH43" s="1">
        <v>1</v>
      </c>
      <c r="AI43" s="30">
        <f>AC37+AC38+AC39+AC40+AC41+AC42+AC43</f>
        <v>100</v>
      </c>
      <c r="AJ43" s="31">
        <f>AD37+AD38+AD39+AD40+AD41+AD42+AD43</f>
        <v>0</v>
      </c>
      <c r="AK43" s="29">
        <f>AE37+AE38+AE39+AE40+AE41+AE42+AE43</f>
        <v>100</v>
      </c>
      <c r="AL43" s="32">
        <f t="shared" ref="AL43" si="23">AF37+AF38+AF39+AF40+AF41+AF42+AF43</f>
        <v>100</v>
      </c>
      <c r="AO43" s="9"/>
      <c r="AP43" s="9" t="str">
        <f>A35</f>
        <v>Candida glabrata 2021</v>
      </c>
      <c r="AQ43" s="9"/>
      <c r="AR43" s="9"/>
      <c r="AS43" s="9"/>
    </row>
    <row r="44" spans="1:47" s="1" customFormat="1" x14ac:dyDescent="0.25">
      <c r="V44" s="1">
        <v>2</v>
      </c>
      <c r="W44" s="32">
        <f>J37</f>
        <v>0</v>
      </c>
      <c r="X44" s="31">
        <f>J38</f>
        <v>1</v>
      </c>
      <c r="Y44" s="29">
        <f>J39</f>
        <v>0</v>
      </c>
      <c r="Z44" s="32">
        <f>J40</f>
        <v>0</v>
      </c>
      <c r="AB44" s="1">
        <v>2</v>
      </c>
      <c r="AC44" s="32">
        <f>PRODUCT(W44*100*1/W53)</f>
        <v>0</v>
      </c>
      <c r="AD44" s="31">
        <f>PRODUCT(X44*100*1/X53)</f>
        <v>25</v>
      </c>
      <c r="AE44" s="29">
        <f>PRODUCT(Y44*100*1/Y53)</f>
        <v>0</v>
      </c>
      <c r="AF44" s="32">
        <f>PRODUCT(Z44*100*1/Z53)</f>
        <v>0</v>
      </c>
      <c r="AH44" s="1">
        <v>2</v>
      </c>
      <c r="AI44" s="32">
        <f>AC37+AC38+AC39+AC40+AC41+AC42+AC43+AC44</f>
        <v>100</v>
      </c>
      <c r="AJ44" s="31">
        <f>AD37+AD38+AD39+AD40+AD41+AD42+AD43+AD44</f>
        <v>25</v>
      </c>
      <c r="AK44" s="29">
        <f>AE37+AE38+AE39+AE40+AE41+AE42+AE43+AE44</f>
        <v>100</v>
      </c>
      <c r="AL44" s="32">
        <f t="shared" ref="AL44" si="24">AF37+AF38+AF39+AF40+AF41+AF42+AF43+AF44</f>
        <v>100</v>
      </c>
      <c r="AO44" s="9"/>
      <c r="AP44" s="9"/>
      <c r="AQ44" s="9"/>
      <c r="AR44" s="9"/>
      <c r="AS44" s="9"/>
    </row>
    <row r="45" spans="1:47" s="1" customFormat="1" x14ac:dyDescent="0.25">
      <c r="V45" s="1">
        <v>4</v>
      </c>
      <c r="W45" s="32">
        <f>K37</f>
        <v>0</v>
      </c>
      <c r="X45" s="31">
        <f>K38</f>
        <v>1</v>
      </c>
      <c r="Y45" s="29">
        <f>K39</f>
        <v>0</v>
      </c>
      <c r="Z45" s="32">
        <f>K40</f>
        <v>0</v>
      </c>
      <c r="AB45" s="1">
        <v>4</v>
      </c>
      <c r="AC45" s="32">
        <f>PRODUCT(W45*100*1/W53)</f>
        <v>0</v>
      </c>
      <c r="AD45" s="31">
        <f>PRODUCT(X45*100*1/X53)</f>
        <v>25</v>
      </c>
      <c r="AE45" s="29">
        <f>PRODUCT(Y45*100*1/Y53)</f>
        <v>0</v>
      </c>
      <c r="AF45" s="32">
        <f>PRODUCT(Z45*100*1/Z53)</f>
        <v>0</v>
      </c>
      <c r="AH45" s="1">
        <v>4</v>
      </c>
      <c r="AI45" s="32">
        <f>AC37+AC38+AC39+AC40+AC41+AC42+AC43+AC44+AC45</f>
        <v>100</v>
      </c>
      <c r="AJ45" s="31">
        <f>AD37+AD38+AD39+AD40+AD41+AD42+AD43+AD44+AD45</f>
        <v>50</v>
      </c>
      <c r="AK45" s="29">
        <f>AE37+AE38+AE39+AE40+AE41+AE42+AE43+AE44+AE45</f>
        <v>100</v>
      </c>
      <c r="AL45" s="32">
        <f t="shared" ref="AL45" si="25">AF37+AF38+AF39+AF40+AF41+AF42+AF43+AF44+AF45</f>
        <v>100</v>
      </c>
      <c r="AO45" s="9"/>
      <c r="AP45" s="9"/>
      <c r="AQ45" s="9"/>
      <c r="AR45" s="9"/>
      <c r="AS45" s="9"/>
    </row>
    <row r="46" spans="1:47" s="1" customFormat="1" x14ac:dyDescent="0.25">
      <c r="V46" s="1">
        <v>8</v>
      </c>
      <c r="W46" s="32">
        <f>L37</f>
        <v>0</v>
      </c>
      <c r="X46" s="31">
        <f>L38</f>
        <v>0</v>
      </c>
      <c r="Y46" s="29">
        <f>L39</f>
        <v>0</v>
      </c>
      <c r="Z46" s="32">
        <f>L40</f>
        <v>0</v>
      </c>
      <c r="AB46" s="1">
        <v>8</v>
      </c>
      <c r="AC46" s="32">
        <f>PRODUCT(W46*100*1/W53)</f>
        <v>0</v>
      </c>
      <c r="AD46" s="31">
        <f>PRODUCT(X46*100*1/X53)</f>
        <v>0</v>
      </c>
      <c r="AE46" s="29">
        <f>PRODUCT(Y46*100*1/Y53)</f>
        <v>0</v>
      </c>
      <c r="AF46" s="32">
        <f>PRODUCT(Z46*100*1/Z53)</f>
        <v>0</v>
      </c>
      <c r="AH46" s="1">
        <v>8</v>
      </c>
      <c r="AI46" s="32">
        <f>AC37+AC38+AC39+AC40+AC41+AC42+AC43+AC44+AC45+AC46</f>
        <v>100</v>
      </c>
      <c r="AJ46" s="31">
        <f>AD37+AD38+AD39+AD40+AD41+AD42+AD43+AD44+AD45+AD46</f>
        <v>50</v>
      </c>
      <c r="AK46" s="29">
        <f>AE37+AE38+AE39+AE40+AE41+AE42+AE43+AE44+AE45+AE46</f>
        <v>100</v>
      </c>
      <c r="AL46" s="32">
        <f t="shared" ref="AL46" si="26">AF37+AF38+AF39+AF40+AF41+AF42+AF43+AF44+AF45+AF46</f>
        <v>100</v>
      </c>
      <c r="AO46" s="9"/>
      <c r="AP46" s="9"/>
      <c r="AQ46" s="9"/>
      <c r="AR46" s="9"/>
      <c r="AS46" s="9"/>
    </row>
    <row r="47" spans="1:47" s="1" customFormat="1" x14ac:dyDescent="0.25">
      <c r="V47" s="1">
        <v>16</v>
      </c>
      <c r="W47" s="32">
        <f>M37</f>
        <v>0</v>
      </c>
      <c r="X47" s="31">
        <f>M38</f>
        <v>0</v>
      </c>
      <c r="Y47" s="29">
        <f>M39</f>
        <v>0</v>
      </c>
      <c r="Z47" s="32">
        <f>M40</f>
        <v>0</v>
      </c>
      <c r="AB47" s="1">
        <v>16</v>
      </c>
      <c r="AC47" s="32">
        <f>PRODUCT(W47*100*1/W53)</f>
        <v>0</v>
      </c>
      <c r="AD47" s="31">
        <f>PRODUCT(X47*100*1/X53)</f>
        <v>0</v>
      </c>
      <c r="AE47" s="29">
        <f>PRODUCT(Y47*100*1/Y53)</f>
        <v>0</v>
      </c>
      <c r="AF47" s="32">
        <f>PRODUCT(Z47*100*1/Z53)</f>
        <v>0</v>
      </c>
      <c r="AH47" s="1">
        <v>16</v>
      </c>
      <c r="AI47" s="32">
        <f>AC37+AC38+AC39+AC40+AC41+AC42+AC43+AC44+AC45+AC46+AC47</f>
        <v>100</v>
      </c>
      <c r="AJ47" s="31">
        <f>AD37+AD38+AD39+AD40+AD41+AD42+AD43+AD44+AD45+AD46+AD47</f>
        <v>50</v>
      </c>
      <c r="AK47" s="29">
        <f>AE37+AE38+AE39+AE40+AE41+AE42+AE43+AE44+AE45+AE46+AE47</f>
        <v>100</v>
      </c>
      <c r="AL47" s="32">
        <f t="shared" ref="AL47" si="27">AF37+AF38+AF39+AF40+AF41+AF42+AF43+AF44+AF45+AF46+AF47</f>
        <v>100</v>
      </c>
      <c r="AO47" s="9"/>
      <c r="AP47" s="9"/>
      <c r="AQ47" s="9"/>
      <c r="AR47" s="9"/>
      <c r="AS47" s="9"/>
    </row>
    <row r="48" spans="1:47" s="1" customFormat="1" x14ac:dyDescent="0.25">
      <c r="V48" s="1">
        <v>32</v>
      </c>
      <c r="W48" s="32">
        <f>N37</f>
        <v>0</v>
      </c>
      <c r="X48" s="32">
        <f>N38</f>
        <v>0</v>
      </c>
      <c r="Y48" s="29">
        <f>N39</f>
        <v>0</v>
      </c>
      <c r="Z48" s="32">
        <f>N40</f>
        <v>0</v>
      </c>
      <c r="AB48" s="1">
        <v>32</v>
      </c>
      <c r="AC48" s="32">
        <f>PRODUCT(W48*100*1/W53)</f>
        <v>0</v>
      </c>
      <c r="AD48" s="32">
        <f>PRODUCT(X48*100*1/X53)</f>
        <v>0</v>
      </c>
      <c r="AE48" s="29">
        <f>PRODUCT(Y48*100*1/Y53)</f>
        <v>0</v>
      </c>
      <c r="AF48" s="32">
        <f>PRODUCT(Z48*100*1/Z53)</f>
        <v>0</v>
      </c>
      <c r="AH48" s="1">
        <v>32</v>
      </c>
      <c r="AI48" s="32">
        <f>AC37+AC38+AC39+AC40+AC41+AC42+AC43+AC44+AC45+AC46+AC47+AC48</f>
        <v>100</v>
      </c>
      <c r="AJ48" s="32">
        <f>AD37+AD38+AD39+AD40+AD41+AD42+AD43+AD44+AD45+AD46+AD47+AD48</f>
        <v>50</v>
      </c>
      <c r="AK48" s="29">
        <f>AE37+AE38+AE39+AE40+AE41+AE42+AE43+AE44+AE45+AE46+AE47+AE48</f>
        <v>100</v>
      </c>
      <c r="AL48" s="32">
        <f t="shared" ref="AL48" si="28">AF37+AF38+AF39+AF40+AF41+AF42+AF43+AF44+AF45+AF46+AF47+AF48</f>
        <v>100</v>
      </c>
      <c r="AO48" s="9"/>
      <c r="AP48" s="9"/>
      <c r="AQ48" s="9"/>
      <c r="AR48" s="9"/>
      <c r="AS48" s="9"/>
    </row>
    <row r="49" spans="22:47" s="1" customFormat="1" x14ac:dyDescent="0.25">
      <c r="V49" s="1">
        <v>64</v>
      </c>
      <c r="W49" s="32">
        <f>O37</f>
        <v>0</v>
      </c>
      <c r="X49" s="32">
        <f>O38</f>
        <v>1</v>
      </c>
      <c r="Y49" s="29">
        <f>O39</f>
        <v>0</v>
      </c>
      <c r="Z49" s="32">
        <f>O40</f>
        <v>0</v>
      </c>
      <c r="AB49" s="1">
        <v>64</v>
      </c>
      <c r="AC49" s="32">
        <f>PRODUCT(W49*100*1/W53)</f>
        <v>0</v>
      </c>
      <c r="AD49" s="32">
        <f>PRODUCT(X49*100*1/X53)</f>
        <v>25</v>
      </c>
      <c r="AE49" s="29">
        <f>PRODUCT(Y49*100*1/Y53)</f>
        <v>0</v>
      </c>
      <c r="AF49" s="32">
        <f>PRODUCT(Z49*100*1/Z53)</f>
        <v>0</v>
      </c>
      <c r="AH49" s="1">
        <v>64</v>
      </c>
      <c r="AI49" s="32">
        <f>AC37+AC38+AC39+AC40+AC41+AC42+AC43+AC44+AC45+AC46+AC47+AC48+AC49</f>
        <v>100</v>
      </c>
      <c r="AJ49" s="32">
        <f>AD37+AD38+AD39+AD40+AD41+AD42+AD43+AD44+AD45+AD46+AD47+AD48+AD49</f>
        <v>75</v>
      </c>
      <c r="AK49" s="29">
        <f>AE37+AE38+AE39+AE40+AE41+AE42+AE43+AE44+AE45+AE46+AE47+AE48+AE49</f>
        <v>100</v>
      </c>
      <c r="AL49" s="32">
        <f t="shared" ref="AL49" si="29">AF37+AF38+AF39+AF40+AF41+AF42+AF43+AF44+AF45+AF46+AF47+AF48+AF49</f>
        <v>100</v>
      </c>
      <c r="AO49" s="9"/>
      <c r="AP49" s="9"/>
      <c r="AQ49" s="9"/>
      <c r="AR49" s="9"/>
      <c r="AS49" s="9"/>
    </row>
    <row r="50" spans="22:47" s="1" customFormat="1" x14ac:dyDescent="0.25">
      <c r="V50" s="1">
        <v>128</v>
      </c>
      <c r="W50" s="32">
        <f>P37</f>
        <v>0</v>
      </c>
      <c r="X50" s="32">
        <f>P38</f>
        <v>0</v>
      </c>
      <c r="Y50" s="29">
        <f>P39</f>
        <v>0</v>
      </c>
      <c r="Z50" s="32">
        <f>P40</f>
        <v>0</v>
      </c>
      <c r="AB50" s="1">
        <v>128</v>
      </c>
      <c r="AC50" s="32">
        <f>PRODUCT(W50*100*1/W53)</f>
        <v>0</v>
      </c>
      <c r="AD50" s="32">
        <f>PRODUCT(X50*100*1/X53)</f>
        <v>0</v>
      </c>
      <c r="AE50" s="29">
        <f>PRODUCT(Y50*100*1/Y53)</f>
        <v>0</v>
      </c>
      <c r="AF50" s="32">
        <f>PRODUCT(Z50*100*1/Z53)</f>
        <v>0</v>
      </c>
      <c r="AH50" s="1">
        <v>128</v>
      </c>
      <c r="AI50" s="32">
        <f>AC37+AC38+AC39+AC40+AC41+AC42+AC43+AC44+AC45+AC46+AC47+AC48+AC49+AC50</f>
        <v>100</v>
      </c>
      <c r="AJ50" s="32">
        <f>AD37+AD38+AD39+AD40+AD41+AD42+AD43+AD44+AD45+AD46+AD47+AD48+AD49+AD50</f>
        <v>75</v>
      </c>
      <c r="AK50" s="29">
        <f>AE37+AE38+AE39+AE40+AE41+AE42+AE43+AE44+AE45+AE46+AE47+AE48+AE49+AE50</f>
        <v>100</v>
      </c>
      <c r="AL50" s="32">
        <f t="shared" ref="AL50" si="30">AF37+AF38+AF39+AF40+AF41+AF42+AF43+AF44+AF45+AF46+AF47+AF48+AF49+AF50</f>
        <v>100</v>
      </c>
      <c r="AO50" s="9"/>
      <c r="AP50" s="9"/>
      <c r="AQ50" s="9"/>
      <c r="AR50" s="9"/>
      <c r="AS50" s="9"/>
    </row>
    <row r="51" spans="22:47" s="1" customFormat="1" x14ac:dyDescent="0.25">
      <c r="V51" s="1">
        <v>256</v>
      </c>
      <c r="W51" s="32">
        <f>Q37</f>
        <v>0</v>
      </c>
      <c r="X51" s="32">
        <f>Q38</f>
        <v>0</v>
      </c>
      <c r="Y51" s="29">
        <f>Q39</f>
        <v>0</v>
      </c>
      <c r="Z51" s="32">
        <f>Q40</f>
        <v>0</v>
      </c>
      <c r="AB51" s="1">
        <v>256</v>
      </c>
      <c r="AC51" s="32">
        <f>PRODUCT(W51*100*1/W53)</f>
        <v>0</v>
      </c>
      <c r="AD51" s="32">
        <f>PRODUCT(X51*100*1/X53)</f>
        <v>0</v>
      </c>
      <c r="AE51" s="29">
        <f>PRODUCT(Y51*100*1/Y53)</f>
        <v>0</v>
      </c>
      <c r="AF51" s="32">
        <f>PRODUCT(Z51*100*1/Z53)</f>
        <v>0</v>
      </c>
      <c r="AH51" s="1">
        <v>256</v>
      </c>
      <c r="AI51" s="32">
        <f>AC37+AC38+AC39+AC40+AC41+AC42+AC43+AC44+AC45+AC46+AC47+AC48+AC49+AC50+AC51</f>
        <v>100</v>
      </c>
      <c r="AJ51" s="32">
        <f>AD37+AD38+AD39+AD40+AD41+AD42+AD43+AD44+AD45+AD46+AD47+AD48+AD49+AD50+AD51</f>
        <v>75</v>
      </c>
      <c r="AK51" s="29">
        <f>AE37+AE38+AE39+AE40+AE41+AE42+AE43+AE44+AE45+AE46+AE47+AE48+AE49+AE50+AE51</f>
        <v>100</v>
      </c>
      <c r="AL51" s="32">
        <f t="shared" ref="AL51" si="31">AF37+AF38+AF39+AF40+AF41+AF42+AF43+AF44+AF45+AF46+AF47+AF48+AF49+AF50+AF51</f>
        <v>100</v>
      </c>
      <c r="AO51" s="9"/>
      <c r="AP51" s="9"/>
      <c r="AQ51" s="9"/>
      <c r="AR51" s="9"/>
      <c r="AS51" s="9"/>
    </row>
    <row r="52" spans="22:47" s="1" customFormat="1" x14ac:dyDescent="0.25">
      <c r="V52" s="1">
        <v>512</v>
      </c>
      <c r="W52" s="32">
        <f>R37</f>
        <v>0</v>
      </c>
      <c r="X52" s="32">
        <f>R38</f>
        <v>1</v>
      </c>
      <c r="Y52" s="29">
        <f>R39</f>
        <v>0</v>
      </c>
      <c r="Z52" s="32">
        <f>R40</f>
        <v>0</v>
      </c>
      <c r="AB52" s="1">
        <v>512</v>
      </c>
      <c r="AC52" s="32">
        <f>PRODUCT(W52*100*1/W53)</f>
        <v>0</v>
      </c>
      <c r="AD52" s="32">
        <f>PRODUCT(X52*100*1/X53)</f>
        <v>25</v>
      </c>
      <c r="AE52" s="29">
        <f>PRODUCT(Y52*100*1/Y53)</f>
        <v>0</v>
      </c>
      <c r="AF52" s="32">
        <f>PRODUCT(Z52*100*1/Z53)</f>
        <v>0</v>
      </c>
      <c r="AH52" s="1">
        <v>512</v>
      </c>
      <c r="AI52" s="32">
        <f>AC37+AC38+AC39+AC40+AC41+AC42+AC43+AC44+AC45+AC46+AC47+AC48+AC49+AC50+AC51+AC52</f>
        <v>100</v>
      </c>
      <c r="AJ52" s="32">
        <f>AD37+AD38+AD39+AD40+AD41+AD42+AD43+AD44+AD45+AD46+AD47+AD48+AD49+AD50+AD51+AD52</f>
        <v>100</v>
      </c>
      <c r="AK52" s="29">
        <f>AE37+AE38+AE39+AE40+AE41+AE42+AE43+AE44+AE45+AE46+AE47+AE48+AE49+AE50+AE51+AE52</f>
        <v>100</v>
      </c>
      <c r="AL52" s="32">
        <f t="shared" ref="AL52" si="32">AF37+AF38+AF39+AF40+AF41+AF42+AF43+AF44+AF45+AF46+AF47+AF48+AF49+AF50+AF51+AF52</f>
        <v>100</v>
      </c>
      <c r="AO52" s="9"/>
      <c r="AP52" s="9"/>
      <c r="AQ52" s="9"/>
      <c r="AR52" s="9"/>
      <c r="AS52" s="9"/>
    </row>
    <row r="53" spans="22:47" s="1" customFormat="1" x14ac:dyDescent="0.25">
      <c r="V53" s="1" t="s">
        <v>1</v>
      </c>
      <c r="W53" s="1">
        <f>S37</f>
        <v>4</v>
      </c>
      <c r="X53" s="1">
        <f>S38</f>
        <v>4</v>
      </c>
      <c r="Y53" s="1">
        <f>S39</f>
        <v>4</v>
      </c>
      <c r="Z53" s="47">
        <f>S40</f>
        <v>4</v>
      </c>
      <c r="AB53" s="1" t="s">
        <v>1</v>
      </c>
      <c r="AC53" s="29">
        <f>SUM(AC37:AC52)</f>
        <v>100</v>
      </c>
      <c r="AD53" s="29">
        <f>SUM(AD37:AD52)</f>
        <v>100</v>
      </c>
      <c r="AE53" s="29">
        <f>SUM(AE37:AE52)</f>
        <v>100</v>
      </c>
      <c r="AF53" s="29">
        <f t="shared" ref="AF53" si="33">SUM(AF37:AF52)</f>
        <v>100</v>
      </c>
      <c r="AI53" s="29"/>
      <c r="AJ53" s="29"/>
      <c r="AK53" s="29"/>
      <c r="AL53" s="29"/>
      <c r="AM53" s="29"/>
      <c r="AP53" s="9"/>
      <c r="AQ53" s="9"/>
      <c r="AR53" s="9"/>
      <c r="AS53" s="9"/>
      <c r="AT53" s="9"/>
    </row>
    <row r="54" spans="22:47" s="1" customFormat="1" x14ac:dyDescent="0.25">
      <c r="AC54" s="29"/>
      <c r="AD54" s="29"/>
      <c r="AE54" s="29"/>
      <c r="AF54" s="29"/>
      <c r="AG54" s="29"/>
      <c r="AI54" s="29"/>
      <c r="AJ54" s="29"/>
      <c r="AK54" s="29"/>
      <c r="AL54" s="29"/>
      <c r="AM54" s="29"/>
      <c r="AN54" s="29"/>
      <c r="AP54" s="9"/>
      <c r="AQ54" s="9"/>
      <c r="AR54" s="9"/>
      <c r="AS54" s="9"/>
      <c r="AT54" s="9"/>
    </row>
    <row r="55" spans="22:47" s="1" customFormat="1" x14ac:dyDescent="0.25">
      <c r="AC55" s="29"/>
      <c r="AD55" s="29"/>
      <c r="AE55" s="29"/>
      <c r="AF55" s="29"/>
      <c r="AG55" s="29"/>
      <c r="AI55" s="29"/>
      <c r="AJ55" s="29"/>
      <c r="AK55" s="29"/>
      <c r="AL55" s="29"/>
      <c r="AM55" s="29"/>
      <c r="AN55" s="29"/>
      <c r="AP55" s="9"/>
      <c r="AQ55" s="9"/>
      <c r="AR55" s="9"/>
      <c r="AS55" s="9"/>
      <c r="AT55" s="9"/>
    </row>
    <row r="56" spans="22:47" s="1" customFormat="1" x14ac:dyDescent="0.25">
      <c r="AC56" s="29"/>
      <c r="AD56" s="29"/>
      <c r="AE56" s="29"/>
      <c r="AF56" s="29"/>
      <c r="AG56" s="29"/>
      <c r="AI56" s="29"/>
      <c r="AJ56" s="29"/>
      <c r="AK56" s="29"/>
      <c r="AL56" s="29"/>
      <c r="AM56" s="29"/>
      <c r="AN56" s="29"/>
      <c r="AP56" s="9"/>
      <c r="AQ56" s="9"/>
      <c r="AR56" s="9"/>
      <c r="AS56" s="9"/>
      <c r="AT56" s="9"/>
      <c r="AU56" s="9"/>
    </row>
    <row r="57" spans="22:47" s="1" customFormat="1" x14ac:dyDescent="0.25">
      <c r="AC57" s="29"/>
      <c r="AD57" s="29"/>
      <c r="AE57" s="29"/>
      <c r="AF57" s="29"/>
      <c r="AG57" s="29"/>
      <c r="AI57" s="29"/>
      <c r="AJ57" s="29"/>
      <c r="AK57" s="29"/>
      <c r="AL57" s="29"/>
      <c r="AM57" s="29"/>
      <c r="AN57" s="29"/>
      <c r="AP57" s="9"/>
      <c r="AQ57" s="9"/>
      <c r="AR57" s="9"/>
      <c r="AS57" s="9"/>
      <c r="AT57" s="9"/>
      <c r="AU57" s="9"/>
    </row>
    <row r="58" spans="22:47" s="1" customFormat="1" x14ac:dyDescent="0.25">
      <c r="AC58" s="29"/>
      <c r="AD58" s="29"/>
      <c r="AE58" s="29"/>
      <c r="AF58" s="29"/>
      <c r="AG58" s="29"/>
      <c r="AI58" s="29"/>
      <c r="AJ58" s="29"/>
      <c r="AK58" s="29"/>
      <c r="AL58" s="29"/>
      <c r="AM58" s="29"/>
      <c r="AN58" s="29"/>
      <c r="AP58" s="9"/>
      <c r="AQ58" s="9"/>
      <c r="AR58" s="9"/>
      <c r="AS58" s="9"/>
      <c r="AT58" s="9"/>
      <c r="AU58" s="9"/>
    </row>
    <row r="59" spans="22:47" s="1" customFormat="1" x14ac:dyDescent="0.25">
      <c r="AC59" s="29"/>
      <c r="AD59" s="29"/>
      <c r="AE59" s="29"/>
      <c r="AF59" s="29"/>
      <c r="AG59" s="29"/>
      <c r="AI59" s="29"/>
      <c r="AJ59" s="29"/>
      <c r="AK59" s="29"/>
      <c r="AL59" s="29"/>
      <c r="AM59" s="29"/>
      <c r="AN59" s="29"/>
      <c r="AP59" s="9"/>
      <c r="AQ59" s="9"/>
      <c r="AR59" s="9"/>
      <c r="AS59" s="9"/>
      <c r="AT59" s="9"/>
      <c r="AU59" s="9"/>
    </row>
    <row r="60" spans="22:47" s="1" customFormat="1" x14ac:dyDescent="0.25">
      <c r="AC60" s="29"/>
      <c r="AD60" s="29"/>
      <c r="AE60" s="29"/>
      <c r="AF60" s="29"/>
      <c r="AG60" s="29"/>
      <c r="AI60" s="29"/>
      <c r="AJ60" s="29"/>
      <c r="AK60" s="29"/>
      <c r="AL60" s="29"/>
      <c r="AM60" s="29"/>
      <c r="AN60" s="29"/>
      <c r="AP60" s="9"/>
      <c r="AQ60" s="9"/>
      <c r="AR60" s="9"/>
      <c r="AS60" s="9"/>
      <c r="AT60" s="9"/>
      <c r="AU60" s="9"/>
    </row>
    <row r="61" spans="22:47" s="1" customFormat="1" x14ac:dyDescent="0.25">
      <c r="AC61" s="29"/>
      <c r="AD61" s="29"/>
      <c r="AE61" s="29"/>
      <c r="AF61" s="29"/>
      <c r="AG61" s="29"/>
      <c r="AI61" s="29"/>
      <c r="AJ61" s="29"/>
      <c r="AK61" s="29"/>
      <c r="AL61" s="29"/>
      <c r="AM61" s="29"/>
      <c r="AN61" s="29"/>
      <c r="AP61" s="9"/>
      <c r="AQ61" s="9"/>
      <c r="AR61" s="9"/>
      <c r="AS61" s="9"/>
      <c r="AT61" s="9"/>
      <c r="AU61" s="9"/>
    </row>
    <row r="62" spans="22:47" s="1" customFormat="1" x14ac:dyDescent="0.25">
      <c r="AC62" s="29"/>
      <c r="AD62" s="29"/>
      <c r="AE62" s="29"/>
      <c r="AF62" s="29"/>
      <c r="AG62" s="29"/>
      <c r="AI62" s="29"/>
      <c r="AJ62" s="29"/>
      <c r="AK62" s="29"/>
      <c r="AL62" s="29"/>
      <c r="AM62" s="29"/>
      <c r="AN62" s="29"/>
      <c r="AP62" s="9"/>
      <c r="AQ62" s="9"/>
      <c r="AR62" s="9"/>
      <c r="AS62" s="9"/>
      <c r="AT62" s="9"/>
      <c r="AU62" s="9"/>
    </row>
    <row r="63" spans="22:47" s="1" customFormat="1" x14ac:dyDescent="0.25">
      <c r="AC63" s="29"/>
      <c r="AD63" s="29"/>
      <c r="AE63" s="29"/>
      <c r="AF63" s="29"/>
      <c r="AG63" s="29"/>
      <c r="AI63" s="29"/>
      <c r="AJ63" s="29"/>
      <c r="AK63" s="29"/>
      <c r="AL63" s="29"/>
      <c r="AM63" s="29"/>
      <c r="AN63" s="29"/>
      <c r="AP63" s="9"/>
      <c r="AQ63" s="9"/>
      <c r="AR63" s="9"/>
      <c r="AS63" s="9"/>
      <c r="AT63" s="9"/>
      <c r="AU63" s="9"/>
    </row>
    <row r="64" spans="22:47" s="1" customFormat="1" x14ac:dyDescent="0.25">
      <c r="AC64" s="29"/>
      <c r="AD64" s="29"/>
      <c r="AE64" s="29"/>
      <c r="AF64" s="29"/>
      <c r="AG64" s="29"/>
      <c r="AI64" s="29"/>
      <c r="AJ64" s="29"/>
      <c r="AK64" s="29"/>
      <c r="AL64" s="29"/>
      <c r="AM64" s="29"/>
      <c r="AN64" s="29"/>
      <c r="AP64" s="9"/>
      <c r="AQ64" s="9"/>
      <c r="AR64" s="9"/>
      <c r="AS64" s="9"/>
      <c r="AT64" s="9"/>
      <c r="AU64" s="9"/>
    </row>
    <row r="65" spans="1:47" s="1" customFormat="1" x14ac:dyDescent="0.25">
      <c r="AC65" s="29"/>
      <c r="AD65" s="29"/>
      <c r="AE65" s="29"/>
      <c r="AF65" s="29"/>
      <c r="AG65" s="29"/>
      <c r="AI65" s="29"/>
      <c r="AJ65" s="29"/>
      <c r="AK65" s="29"/>
      <c r="AL65" s="29"/>
      <c r="AM65" s="29"/>
      <c r="AN65" s="29"/>
      <c r="AP65" s="9"/>
      <c r="AQ65" s="9"/>
      <c r="AR65" s="9"/>
      <c r="AS65" s="9"/>
      <c r="AT65" s="9"/>
      <c r="AU65" s="9"/>
    </row>
    <row r="66" spans="1:47" s="1" customFormat="1" x14ac:dyDescent="0.25">
      <c r="AC66" s="29"/>
      <c r="AD66" s="29"/>
      <c r="AE66" s="29"/>
      <c r="AF66" s="29"/>
      <c r="AG66" s="29"/>
      <c r="AI66" s="29"/>
      <c r="AJ66" s="29"/>
      <c r="AK66" s="29"/>
      <c r="AL66" s="29"/>
      <c r="AM66" s="29"/>
      <c r="AN66" s="29"/>
      <c r="AP66" s="9"/>
      <c r="AQ66" s="9"/>
      <c r="AR66" s="9"/>
      <c r="AS66" s="9"/>
      <c r="AT66" s="9"/>
      <c r="AU66" s="9"/>
    </row>
    <row r="67" spans="1:47" s="1" customFormat="1" x14ac:dyDescent="0.25">
      <c r="AC67" s="29"/>
      <c r="AD67" s="29"/>
      <c r="AE67" s="29"/>
      <c r="AF67" s="29"/>
      <c r="AG67" s="29"/>
      <c r="AI67" s="29"/>
      <c r="AJ67" s="29"/>
      <c r="AK67" s="29"/>
      <c r="AL67" s="29"/>
      <c r="AM67" s="29"/>
      <c r="AN67" s="29"/>
      <c r="AP67" s="9"/>
      <c r="AQ67" s="9"/>
      <c r="AR67" s="9"/>
      <c r="AS67" s="9"/>
      <c r="AT67" s="9"/>
      <c r="AU67" s="9"/>
    </row>
    <row r="68" spans="1:47" s="1" customFormat="1" x14ac:dyDescent="0.25">
      <c r="B68"/>
      <c r="C68"/>
      <c r="D68"/>
      <c r="E68"/>
      <c r="F68"/>
      <c r="G68"/>
      <c r="H68"/>
      <c r="I68"/>
      <c r="J68"/>
      <c r="K68"/>
      <c r="L68"/>
      <c r="M68"/>
      <c r="N68"/>
      <c r="O68"/>
      <c r="P68"/>
      <c r="Q68"/>
      <c r="R68"/>
      <c r="S68"/>
      <c r="AC68" s="29"/>
      <c r="AD68" s="29"/>
      <c r="AE68" s="29"/>
      <c r="AF68" s="29"/>
      <c r="AG68" s="29"/>
      <c r="AI68" s="29"/>
      <c r="AJ68" s="29"/>
      <c r="AK68" s="29"/>
      <c r="AL68" s="29"/>
      <c r="AM68" s="29"/>
      <c r="AN68" s="29"/>
      <c r="AP68" s="9"/>
      <c r="AQ68" s="9"/>
      <c r="AR68" s="9"/>
      <c r="AS68" s="9"/>
      <c r="AT68" s="9"/>
      <c r="AU68" s="9"/>
    </row>
    <row r="69" spans="1:47" s="1" customFormat="1" x14ac:dyDescent="0.25">
      <c r="B69"/>
      <c r="C69"/>
      <c r="D69"/>
      <c r="E69"/>
      <c r="F69"/>
      <c r="G69"/>
      <c r="H69"/>
      <c r="I69"/>
      <c r="J69"/>
      <c r="K69"/>
      <c r="L69"/>
      <c r="M69"/>
      <c r="N69"/>
      <c r="O69"/>
      <c r="P69"/>
      <c r="Q69"/>
      <c r="R69"/>
      <c r="S69"/>
      <c r="AC69" s="29"/>
      <c r="AD69" s="29"/>
      <c r="AE69" s="29"/>
      <c r="AF69" s="29"/>
      <c r="AG69" s="29"/>
      <c r="AI69" s="29"/>
      <c r="AJ69" s="29"/>
      <c r="AK69" s="29"/>
      <c r="AL69" s="29"/>
      <c r="AM69" s="29"/>
      <c r="AN69" s="29"/>
      <c r="AP69" s="9"/>
      <c r="AQ69" s="9"/>
      <c r="AR69" s="9"/>
      <c r="AS69" s="9"/>
      <c r="AT69" s="9"/>
      <c r="AU69" s="9"/>
    </row>
    <row r="70" spans="1:47" s="1" customFormat="1" x14ac:dyDescent="0.25">
      <c r="A70"/>
      <c r="B70"/>
      <c r="C70"/>
      <c r="D70"/>
      <c r="E70"/>
      <c r="F70"/>
      <c r="G70"/>
      <c r="H70"/>
      <c r="I70"/>
      <c r="J70"/>
      <c r="K70"/>
      <c r="L70"/>
      <c r="M70"/>
      <c r="N70"/>
      <c r="O70"/>
      <c r="P70"/>
      <c r="Q70"/>
      <c r="R70"/>
      <c r="S70"/>
      <c r="V70"/>
      <c r="W70"/>
      <c r="X70"/>
      <c r="Y70"/>
      <c r="AA70"/>
      <c r="AB70"/>
      <c r="AC70"/>
      <c r="AD70"/>
      <c r="AE70"/>
      <c r="AG70"/>
      <c r="AH70"/>
      <c r="AI70"/>
      <c r="AJ70"/>
      <c r="AK70"/>
      <c r="AM70"/>
      <c r="AN70"/>
      <c r="AO70"/>
      <c r="AP70"/>
      <c r="AQ70"/>
      <c r="AR70"/>
      <c r="AS70"/>
      <c r="AT70"/>
      <c r="AU70" s="9"/>
    </row>
    <row r="71" spans="1:47" s="1" customFormat="1" x14ac:dyDescent="0.25">
      <c r="A71"/>
      <c r="B71"/>
      <c r="C71"/>
      <c r="D71"/>
      <c r="E71"/>
      <c r="F71"/>
      <c r="G71"/>
      <c r="H71"/>
      <c r="I71"/>
      <c r="J71"/>
      <c r="K71"/>
      <c r="L71"/>
      <c r="M71"/>
      <c r="N71"/>
      <c r="O71"/>
      <c r="P71"/>
      <c r="Q71"/>
      <c r="R71"/>
      <c r="S71"/>
      <c r="V71"/>
      <c r="W71"/>
      <c r="X71"/>
      <c r="Y71"/>
      <c r="AA71"/>
      <c r="AB71"/>
      <c r="AC71"/>
      <c r="AD71"/>
      <c r="AE71"/>
      <c r="AG71"/>
      <c r="AH71"/>
      <c r="AI71"/>
      <c r="AJ71"/>
      <c r="AK71"/>
      <c r="AM71"/>
      <c r="AN71"/>
      <c r="AO71"/>
      <c r="AP71"/>
      <c r="AQ71"/>
      <c r="AR71"/>
      <c r="AS71"/>
      <c r="AT71"/>
      <c r="AU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7"/>
  <sheetViews>
    <sheetView topLeftCell="A175" zoomScale="75" zoomScaleNormal="75" workbookViewId="0">
      <selection activeCell="C194" sqref="C194:S217"/>
    </sheetView>
  </sheetViews>
  <sheetFormatPr baseColWidth="10" defaultRowHeight="15" x14ac:dyDescent="0.25"/>
  <cols>
    <col min="1" max="1" width="28.5703125" style="49" customWidth="1"/>
    <col min="2" max="2" width="21.28515625" style="49" bestFit="1" customWidth="1"/>
    <col min="3" max="19" width="8.28515625" style="49" customWidth="1"/>
    <col min="20" max="22" width="11.42578125" style="49"/>
    <col min="23" max="43" width="8.28515625" style="49" customWidth="1"/>
    <col min="44" max="46" width="11.42578125" style="49"/>
    <col min="47" max="67" width="8.28515625" style="49" customWidth="1"/>
    <col min="68" max="16384" width="11.42578125" style="49"/>
  </cols>
  <sheetData>
    <row r="1" spans="1:118" x14ac:dyDescent="0.25">
      <c r="A1" s="49" t="s">
        <v>43</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9" t="str">
        <f>A3</f>
        <v>Enterobacter cloacae-complex</v>
      </c>
      <c r="AT2" s="49" t="str">
        <f>A3</f>
        <v>Enterobacter cloacae-complex</v>
      </c>
      <c r="BR2" s="49" t="str">
        <f>A3</f>
        <v>Enterobacter cloacae-complex</v>
      </c>
    </row>
    <row r="3" spans="1:118" ht="18.75" x14ac:dyDescent="0.25">
      <c r="A3" s="49" t="s">
        <v>105</v>
      </c>
      <c r="B3" s="49" t="s">
        <v>0</v>
      </c>
      <c r="C3" s="49">
        <v>1.5625E-2</v>
      </c>
      <c r="D3" s="49">
        <v>3.125E-2</v>
      </c>
      <c r="E3" s="49">
        <v>6.25E-2</v>
      </c>
      <c r="F3" s="49">
        <v>0.125</v>
      </c>
      <c r="G3" s="49">
        <v>0.25</v>
      </c>
      <c r="H3" s="49">
        <v>0.5</v>
      </c>
      <c r="I3" s="49">
        <v>1</v>
      </c>
      <c r="J3" s="49">
        <v>2</v>
      </c>
      <c r="K3" s="49">
        <v>4</v>
      </c>
      <c r="L3" s="49">
        <v>8</v>
      </c>
      <c r="M3" s="49">
        <v>16</v>
      </c>
      <c r="N3" s="49">
        <v>32</v>
      </c>
      <c r="O3" s="49">
        <v>64</v>
      </c>
      <c r="P3" s="49">
        <v>128</v>
      </c>
      <c r="Q3" s="49">
        <v>256</v>
      </c>
      <c r="R3" s="49">
        <v>512</v>
      </c>
      <c r="S3" s="49" t="s">
        <v>1</v>
      </c>
      <c r="V3" s="49" t="s">
        <v>0</v>
      </c>
      <c r="W3" s="49" t="str">
        <f>B4</f>
        <v>Ampicillin</v>
      </c>
      <c r="X3" s="49" t="str">
        <f>B5</f>
        <v>Ampicillin/ Sulbactam</v>
      </c>
      <c r="Y3" s="49" t="str">
        <f>B6</f>
        <v>Piperacillin</v>
      </c>
      <c r="Z3" s="49" t="str">
        <f>B7</f>
        <v>Piperacillin/ Tazobactam</v>
      </c>
      <c r="AA3" s="49" t="str">
        <f>B8</f>
        <v>Aztreonam</v>
      </c>
      <c r="AB3" s="49" t="str">
        <f>B9</f>
        <v>Cefotaxim</v>
      </c>
      <c r="AC3" s="49" t="str">
        <f>B10</f>
        <v>Ceftazidim</v>
      </c>
      <c r="AD3" s="49" t="str">
        <f>B11</f>
        <v>Cefuroxim</v>
      </c>
      <c r="AE3" s="49" t="str">
        <f>B12</f>
        <v>Imipenem</v>
      </c>
      <c r="AF3" s="49" t="str">
        <f>B13</f>
        <v>Meropenem</v>
      </c>
      <c r="AG3" s="49" t="str">
        <f>B14</f>
        <v>Colistin</v>
      </c>
      <c r="AH3" s="49" t="str">
        <f>B15</f>
        <v>Amikacin</v>
      </c>
      <c r="AI3" s="49" t="str">
        <f>B16</f>
        <v>Gentamicin</v>
      </c>
      <c r="AJ3" s="49" t="str">
        <f>B17</f>
        <v>Tobramycin</v>
      </c>
      <c r="AK3" s="49" t="str">
        <f>B18</f>
        <v>Fosfomycin</v>
      </c>
      <c r="AL3" s="49" t="str">
        <f>B19</f>
        <v>Cotrimoxazol</v>
      </c>
      <c r="AM3" s="49" t="str">
        <f>B20</f>
        <v>Ciprofloxacin</v>
      </c>
      <c r="AN3" s="49" t="str">
        <f>B21</f>
        <v>Levofloxacin</v>
      </c>
      <c r="AO3" s="49" t="str">
        <f>B22</f>
        <v>Moxifloxacin</v>
      </c>
      <c r="AP3" s="49" t="str">
        <f>B23</f>
        <v>Doxycyclin</v>
      </c>
      <c r="AQ3" s="49"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9" t="s">
        <v>0</v>
      </c>
      <c r="BS3" s="49" t="str">
        <f t="shared" ref="BS3:CM3" si="1">W3</f>
        <v>Ampicillin</v>
      </c>
      <c r="BT3" s="49" t="str">
        <f t="shared" si="1"/>
        <v>Ampicillin/ Sulbactam</v>
      </c>
      <c r="BU3" s="49" t="str">
        <f t="shared" si="1"/>
        <v>Piperacillin</v>
      </c>
      <c r="BV3" s="49" t="str">
        <f t="shared" si="1"/>
        <v>Piperacillin/ Tazobactam</v>
      </c>
      <c r="BW3" s="49" t="str">
        <f t="shared" si="1"/>
        <v>Aztreonam</v>
      </c>
      <c r="BX3" s="49" t="str">
        <f t="shared" si="1"/>
        <v>Cefotaxim</v>
      </c>
      <c r="BY3" s="49" t="str">
        <f t="shared" si="1"/>
        <v>Ceftazidim</v>
      </c>
      <c r="BZ3" s="49" t="str">
        <f t="shared" si="1"/>
        <v>Cefuroxim</v>
      </c>
      <c r="CA3" s="49" t="str">
        <f t="shared" si="1"/>
        <v>Imipenem</v>
      </c>
      <c r="CB3" s="49" t="str">
        <f t="shared" si="1"/>
        <v>Meropenem</v>
      </c>
      <c r="CC3" s="49" t="str">
        <f t="shared" si="1"/>
        <v>Colistin</v>
      </c>
      <c r="CD3" s="49" t="str">
        <f t="shared" si="1"/>
        <v>Amikacin</v>
      </c>
      <c r="CE3" s="49" t="str">
        <f t="shared" si="1"/>
        <v>Gentamicin</v>
      </c>
      <c r="CF3" s="49" t="str">
        <f t="shared" si="1"/>
        <v>Tobramycin</v>
      </c>
      <c r="CG3" s="49" t="str">
        <f t="shared" si="1"/>
        <v>Fosfomycin</v>
      </c>
      <c r="CH3" s="49" t="str">
        <f t="shared" si="1"/>
        <v>Cotrimoxazol</v>
      </c>
      <c r="CI3" s="49" t="str">
        <f t="shared" si="1"/>
        <v>Ciprofloxacin</v>
      </c>
      <c r="CJ3" s="49" t="str">
        <f t="shared" si="1"/>
        <v>Levofloxacin</v>
      </c>
      <c r="CK3" s="49" t="str">
        <f t="shared" si="1"/>
        <v>Moxifloxacin</v>
      </c>
      <c r="CL3" s="49" t="str">
        <f t="shared" si="1"/>
        <v>Doxycyclin</v>
      </c>
      <c r="CM3" s="49" t="str">
        <f t="shared" si="1"/>
        <v>Tigecyclin</v>
      </c>
      <c r="CQ3" s="10"/>
      <c r="CR3" s="11" t="s">
        <v>45</v>
      </c>
      <c r="CS3" s="11" t="s">
        <v>50</v>
      </c>
      <c r="CT3" s="11" t="s">
        <v>51</v>
      </c>
      <c r="CU3" s="11" t="s">
        <v>52</v>
      </c>
      <c r="CV3" s="11" t="s">
        <v>53</v>
      </c>
      <c r="CW3" s="11" t="s">
        <v>54</v>
      </c>
      <c r="CX3" s="11" t="s">
        <v>55</v>
      </c>
      <c r="CY3" s="11" t="s">
        <v>68</v>
      </c>
      <c r="CZ3" s="11" t="s">
        <v>56</v>
      </c>
      <c r="DA3" s="11" t="s">
        <v>57</v>
      </c>
      <c r="DB3" s="11" t="s">
        <v>58</v>
      </c>
      <c r="DC3" s="11" t="s">
        <v>59</v>
      </c>
      <c r="DD3" s="11" t="s">
        <v>60</v>
      </c>
      <c r="DE3" s="11" t="s">
        <v>61</v>
      </c>
      <c r="DF3" s="11" t="s">
        <v>62</v>
      </c>
      <c r="DG3" s="11" t="s">
        <v>63</v>
      </c>
      <c r="DH3" s="11" t="s">
        <v>64</v>
      </c>
      <c r="DI3" s="11" t="s">
        <v>65</v>
      </c>
      <c r="DJ3" s="11" t="s">
        <v>66</v>
      </c>
      <c r="DK3" s="11" t="s">
        <v>67</v>
      </c>
      <c r="DL3" s="11" t="s">
        <v>69</v>
      </c>
      <c r="DM3" s="9"/>
      <c r="DN3" s="9"/>
    </row>
    <row r="4" spans="1:118" ht="18.75" x14ac:dyDescent="0.25">
      <c r="B4" s="49" t="s">
        <v>2</v>
      </c>
      <c r="C4" s="2">
        <v>0</v>
      </c>
      <c r="D4" s="2">
        <v>0</v>
      </c>
      <c r="E4" s="2">
        <v>0</v>
      </c>
      <c r="F4" s="2">
        <v>0</v>
      </c>
      <c r="G4" s="2">
        <v>0</v>
      </c>
      <c r="H4" s="2">
        <v>0</v>
      </c>
      <c r="I4" s="2">
        <v>1</v>
      </c>
      <c r="J4" s="2">
        <v>2</v>
      </c>
      <c r="K4" s="2">
        <v>4</v>
      </c>
      <c r="L4" s="2">
        <v>3</v>
      </c>
      <c r="M4" s="3">
        <v>8</v>
      </c>
      <c r="N4" s="3">
        <v>16</v>
      </c>
      <c r="O4" s="3">
        <v>58</v>
      </c>
      <c r="P4" s="3">
        <v>0</v>
      </c>
      <c r="Q4" s="3">
        <v>0</v>
      </c>
      <c r="R4" s="3">
        <v>0</v>
      </c>
      <c r="S4" s="49">
        <v>92</v>
      </c>
      <c r="V4" s="49">
        <v>1.5625E-2</v>
      </c>
      <c r="W4" s="2">
        <f>C4</f>
        <v>0</v>
      </c>
      <c r="X4" s="2">
        <f>C5</f>
        <v>0</v>
      </c>
      <c r="Y4" s="2">
        <f>C6</f>
        <v>0</v>
      </c>
      <c r="Z4" s="2">
        <f>C7</f>
        <v>0</v>
      </c>
      <c r="AA4" s="2">
        <f>C8</f>
        <v>0</v>
      </c>
      <c r="AB4" s="2">
        <f>C9</f>
        <v>0</v>
      </c>
      <c r="AC4" s="2">
        <f>C10</f>
        <v>0</v>
      </c>
      <c r="AD4" s="49">
        <f>C11</f>
        <v>0</v>
      </c>
      <c r="AE4" s="2">
        <f>C12</f>
        <v>0</v>
      </c>
      <c r="AF4" s="2">
        <f>C13</f>
        <v>0</v>
      </c>
      <c r="AG4" s="2">
        <f>C14</f>
        <v>0</v>
      </c>
      <c r="AH4" s="2">
        <f>C15</f>
        <v>0</v>
      </c>
      <c r="AI4" s="2">
        <f>C16</f>
        <v>0</v>
      </c>
      <c r="AJ4" s="2">
        <f>C17</f>
        <v>0</v>
      </c>
      <c r="AK4" s="2">
        <f>C18</f>
        <v>0</v>
      </c>
      <c r="AL4" s="2">
        <f>C19</f>
        <v>0</v>
      </c>
      <c r="AM4" s="2">
        <f>C20</f>
        <v>0</v>
      </c>
      <c r="AN4" s="2">
        <f>C21</f>
        <v>0</v>
      </c>
      <c r="AO4" s="2">
        <f>C22</f>
        <v>0</v>
      </c>
      <c r="AP4" s="49">
        <f>C23</f>
        <v>0</v>
      </c>
      <c r="AQ4" s="50">
        <f>C24</f>
        <v>0</v>
      </c>
      <c r="AT4" s="49">
        <v>1.4999999999999999E-2</v>
      </c>
      <c r="AU4" s="30">
        <f t="shared" ref="AU4:BO4" si="2">PRODUCT(W4*100*1/W20)</f>
        <v>0</v>
      </c>
      <c r="AV4" s="30">
        <f t="shared" si="2"/>
        <v>0</v>
      </c>
      <c r="AW4" s="30">
        <f t="shared" si="2"/>
        <v>0</v>
      </c>
      <c r="AX4" s="30">
        <f t="shared" si="2"/>
        <v>0</v>
      </c>
      <c r="AY4" s="30">
        <f t="shared" si="2"/>
        <v>0</v>
      </c>
      <c r="AZ4" s="30">
        <f t="shared" si="2"/>
        <v>0</v>
      </c>
      <c r="BA4" s="30">
        <f t="shared" si="2"/>
        <v>0</v>
      </c>
      <c r="BB4" s="51">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0</v>
      </c>
      <c r="BL4" s="30">
        <f t="shared" si="2"/>
        <v>0</v>
      </c>
      <c r="BM4" s="30">
        <f t="shared" si="2"/>
        <v>0</v>
      </c>
      <c r="BN4" s="29">
        <f t="shared" si="2"/>
        <v>0</v>
      </c>
      <c r="BO4" s="52">
        <f t="shared" si="2"/>
        <v>0</v>
      </c>
      <c r="BR4" s="49">
        <v>1.4999999999999999E-2</v>
      </c>
      <c r="BS4" s="30">
        <f t="shared" ref="BS4:CM4" si="3">AU4</f>
        <v>0</v>
      </c>
      <c r="BT4" s="30">
        <f t="shared" si="3"/>
        <v>0</v>
      </c>
      <c r="BU4" s="30">
        <f t="shared" si="3"/>
        <v>0</v>
      </c>
      <c r="BV4" s="30">
        <f t="shared" si="3"/>
        <v>0</v>
      </c>
      <c r="BW4" s="30">
        <f t="shared" si="3"/>
        <v>0</v>
      </c>
      <c r="BX4" s="30">
        <f t="shared" si="3"/>
        <v>0</v>
      </c>
      <c r="BY4" s="30">
        <f t="shared" si="3"/>
        <v>0</v>
      </c>
      <c r="BZ4" s="51">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0</v>
      </c>
      <c r="CJ4" s="30">
        <f t="shared" si="3"/>
        <v>0</v>
      </c>
      <c r="CK4" s="30">
        <f t="shared" si="3"/>
        <v>0</v>
      </c>
      <c r="CL4" s="29">
        <f t="shared" si="3"/>
        <v>0</v>
      </c>
      <c r="CM4" s="52">
        <f t="shared" si="3"/>
        <v>0</v>
      </c>
      <c r="CN4" s="5"/>
      <c r="CQ4" s="11" t="s">
        <v>46</v>
      </c>
      <c r="CR4" s="15">
        <f>S4</f>
        <v>92</v>
      </c>
      <c r="CS4" s="15">
        <f>S5</f>
        <v>92</v>
      </c>
      <c r="CT4" s="15">
        <f>S6</f>
        <v>92</v>
      </c>
      <c r="CU4" s="15">
        <f>S7</f>
        <v>92</v>
      </c>
      <c r="CV4" s="15">
        <f>S8</f>
        <v>92</v>
      </c>
      <c r="CW4" s="15">
        <f>S9</f>
        <v>92</v>
      </c>
      <c r="CX4" s="15">
        <f>S10</f>
        <v>92</v>
      </c>
      <c r="CY4" s="15">
        <f>S11</f>
        <v>92</v>
      </c>
      <c r="CZ4" s="15">
        <f>S12</f>
        <v>92</v>
      </c>
      <c r="DA4" s="15">
        <f>S13</f>
        <v>92</v>
      </c>
      <c r="DB4" s="15">
        <f>S14</f>
        <v>92</v>
      </c>
      <c r="DC4" s="15">
        <f>S15</f>
        <v>92</v>
      </c>
      <c r="DD4" s="15">
        <f>S16</f>
        <v>92</v>
      </c>
      <c r="DE4" s="15">
        <f>S17</f>
        <v>92</v>
      </c>
      <c r="DF4" s="15">
        <f>S18</f>
        <v>92</v>
      </c>
      <c r="DG4" s="15">
        <f>S19</f>
        <v>92</v>
      </c>
      <c r="DH4" s="15">
        <f>S20</f>
        <v>92</v>
      </c>
      <c r="DI4" s="15">
        <f>S21</f>
        <v>92</v>
      </c>
      <c r="DJ4" s="15">
        <f>S22</f>
        <v>92</v>
      </c>
      <c r="DK4" s="15">
        <f>S23</f>
        <v>92</v>
      </c>
      <c r="DL4" s="15">
        <f>S24</f>
        <v>92</v>
      </c>
      <c r="DM4" s="9"/>
      <c r="DN4" s="9"/>
    </row>
    <row r="5" spans="1:118" ht="18.75" x14ac:dyDescent="0.25">
      <c r="B5" s="49" t="s">
        <v>3</v>
      </c>
      <c r="C5" s="2">
        <v>0</v>
      </c>
      <c r="D5" s="2">
        <v>0</v>
      </c>
      <c r="E5" s="2">
        <v>0</v>
      </c>
      <c r="F5" s="2">
        <v>0</v>
      </c>
      <c r="G5" s="2">
        <v>0</v>
      </c>
      <c r="H5" s="2">
        <v>1</v>
      </c>
      <c r="I5" s="2">
        <v>4</v>
      </c>
      <c r="J5" s="2">
        <v>10</v>
      </c>
      <c r="K5" s="2">
        <v>6</v>
      </c>
      <c r="L5" s="2">
        <v>12</v>
      </c>
      <c r="M5" s="3">
        <v>10</v>
      </c>
      <c r="N5" s="3">
        <v>7</v>
      </c>
      <c r="O5" s="3">
        <v>42</v>
      </c>
      <c r="P5" s="3">
        <v>0</v>
      </c>
      <c r="Q5" s="3">
        <v>0</v>
      </c>
      <c r="R5" s="3">
        <v>0</v>
      </c>
      <c r="S5" s="49">
        <v>92</v>
      </c>
      <c r="V5" s="49">
        <v>3.125E-2</v>
      </c>
      <c r="W5" s="2">
        <f>D4</f>
        <v>0</v>
      </c>
      <c r="X5" s="2">
        <f>D5</f>
        <v>0</v>
      </c>
      <c r="Y5" s="2">
        <f>D6</f>
        <v>0</v>
      </c>
      <c r="Z5" s="2">
        <f>D7</f>
        <v>0</v>
      </c>
      <c r="AA5" s="2">
        <f>D8</f>
        <v>0</v>
      </c>
      <c r="AB5" s="2">
        <f>D9</f>
        <v>10</v>
      </c>
      <c r="AC5" s="2">
        <f>D10</f>
        <v>0</v>
      </c>
      <c r="AD5" s="49">
        <f>D11</f>
        <v>0</v>
      </c>
      <c r="AE5" s="2">
        <f>D12</f>
        <v>0</v>
      </c>
      <c r="AF5" s="2">
        <f>D13</f>
        <v>0</v>
      </c>
      <c r="AG5" s="2">
        <f>D14</f>
        <v>0</v>
      </c>
      <c r="AH5" s="2">
        <f>D15</f>
        <v>0</v>
      </c>
      <c r="AI5" s="2">
        <f>D16</f>
        <v>0</v>
      </c>
      <c r="AJ5" s="2">
        <f>D17</f>
        <v>0</v>
      </c>
      <c r="AK5" s="2">
        <f>D18</f>
        <v>0</v>
      </c>
      <c r="AL5" s="2">
        <f>D19</f>
        <v>0</v>
      </c>
      <c r="AM5" s="2">
        <f>D20</f>
        <v>74</v>
      </c>
      <c r="AN5" s="2">
        <f>D21</f>
        <v>74</v>
      </c>
      <c r="AO5" s="2">
        <f>D22</f>
        <v>3</v>
      </c>
      <c r="AP5" s="49">
        <f>D23</f>
        <v>0</v>
      </c>
      <c r="AQ5" s="50">
        <f>D24</f>
        <v>1</v>
      </c>
      <c r="AT5" s="49">
        <v>3.1E-2</v>
      </c>
      <c r="AU5" s="30">
        <f t="shared" ref="AU5:BO5" si="4">PRODUCT(W5*100*1/W20)</f>
        <v>0</v>
      </c>
      <c r="AV5" s="30">
        <f t="shared" si="4"/>
        <v>0</v>
      </c>
      <c r="AW5" s="30">
        <f t="shared" si="4"/>
        <v>0</v>
      </c>
      <c r="AX5" s="30">
        <f t="shared" si="4"/>
        <v>0</v>
      </c>
      <c r="AY5" s="30">
        <f t="shared" si="4"/>
        <v>0</v>
      </c>
      <c r="AZ5" s="30">
        <f t="shared" si="4"/>
        <v>10.869565217391305</v>
      </c>
      <c r="BA5" s="30">
        <f t="shared" si="4"/>
        <v>0</v>
      </c>
      <c r="BB5" s="51">
        <f t="shared" si="4"/>
        <v>0</v>
      </c>
      <c r="BC5" s="30">
        <f t="shared" si="4"/>
        <v>0</v>
      </c>
      <c r="BD5" s="30">
        <f t="shared" si="4"/>
        <v>0</v>
      </c>
      <c r="BE5" s="30">
        <f t="shared" si="4"/>
        <v>0</v>
      </c>
      <c r="BF5" s="30">
        <f t="shared" si="4"/>
        <v>0</v>
      </c>
      <c r="BG5" s="30">
        <f t="shared" si="4"/>
        <v>0</v>
      </c>
      <c r="BH5" s="30">
        <f t="shared" si="4"/>
        <v>0</v>
      </c>
      <c r="BI5" s="30">
        <f t="shared" si="4"/>
        <v>0</v>
      </c>
      <c r="BJ5" s="30">
        <f t="shared" si="4"/>
        <v>0</v>
      </c>
      <c r="BK5" s="30">
        <f t="shared" si="4"/>
        <v>80.434782608695656</v>
      </c>
      <c r="BL5" s="30">
        <f t="shared" si="4"/>
        <v>80.434782608695656</v>
      </c>
      <c r="BM5" s="30">
        <f t="shared" si="4"/>
        <v>3.2608695652173911</v>
      </c>
      <c r="BN5" s="29">
        <f t="shared" si="4"/>
        <v>0</v>
      </c>
      <c r="BO5" s="52">
        <f t="shared" si="4"/>
        <v>1.0869565217391304</v>
      </c>
      <c r="BR5" s="49">
        <v>3.1E-2</v>
      </c>
      <c r="BS5" s="30">
        <f t="shared" ref="BS5:CM5" si="5">AU4+AU5</f>
        <v>0</v>
      </c>
      <c r="BT5" s="30">
        <f t="shared" si="5"/>
        <v>0</v>
      </c>
      <c r="BU5" s="30">
        <f t="shared" si="5"/>
        <v>0</v>
      </c>
      <c r="BV5" s="30">
        <f t="shared" si="5"/>
        <v>0</v>
      </c>
      <c r="BW5" s="30">
        <f t="shared" si="5"/>
        <v>0</v>
      </c>
      <c r="BX5" s="30">
        <f t="shared" si="5"/>
        <v>10.869565217391305</v>
      </c>
      <c r="BY5" s="30">
        <f t="shared" si="5"/>
        <v>0</v>
      </c>
      <c r="BZ5" s="51">
        <f t="shared" si="5"/>
        <v>0</v>
      </c>
      <c r="CA5" s="30">
        <f t="shared" si="5"/>
        <v>0</v>
      </c>
      <c r="CB5" s="30">
        <f t="shared" si="5"/>
        <v>0</v>
      </c>
      <c r="CC5" s="30">
        <f t="shared" si="5"/>
        <v>0</v>
      </c>
      <c r="CD5" s="30">
        <f t="shared" si="5"/>
        <v>0</v>
      </c>
      <c r="CE5" s="30">
        <f t="shared" si="5"/>
        <v>0</v>
      </c>
      <c r="CF5" s="30">
        <f t="shared" si="5"/>
        <v>0</v>
      </c>
      <c r="CG5" s="30">
        <f t="shared" si="5"/>
        <v>0</v>
      </c>
      <c r="CH5" s="30">
        <f t="shared" si="5"/>
        <v>0</v>
      </c>
      <c r="CI5" s="30">
        <f t="shared" si="5"/>
        <v>80.434782608695656</v>
      </c>
      <c r="CJ5" s="30">
        <f t="shared" si="5"/>
        <v>80.434782608695656</v>
      </c>
      <c r="CK5" s="30">
        <f t="shared" si="5"/>
        <v>3.2608695652173911</v>
      </c>
      <c r="CL5" s="29">
        <f t="shared" si="5"/>
        <v>0</v>
      </c>
      <c r="CM5" s="52">
        <f t="shared" si="5"/>
        <v>1.0869565217391304</v>
      </c>
      <c r="CN5" s="5"/>
      <c r="CQ5" s="11" t="s">
        <v>47</v>
      </c>
      <c r="CR5" s="12">
        <f>BS13</f>
        <v>10.869565217391303</v>
      </c>
      <c r="CS5" s="12">
        <f>BT13</f>
        <v>35.869565217391305</v>
      </c>
      <c r="CT5" s="12">
        <f>BU13</f>
        <v>66.304347826086968</v>
      </c>
      <c r="CU5" s="12">
        <f>BV13</f>
        <v>77.173913043478265</v>
      </c>
      <c r="CV5" s="12">
        <f>BW10</f>
        <v>67.391304347826079</v>
      </c>
      <c r="CW5" s="12">
        <f>BX10</f>
        <v>66.304347826086953</v>
      </c>
      <c r="CX5" s="12">
        <f>BY10</f>
        <v>67.391304347826093</v>
      </c>
      <c r="CY5" s="12"/>
      <c r="CZ5" s="12">
        <f>CA11</f>
        <v>97.826086956521735</v>
      </c>
      <c r="DA5" s="12">
        <f>CB11</f>
        <v>99.999999999999986</v>
      </c>
      <c r="DB5" s="12">
        <f>CC11</f>
        <v>89.130434782608702</v>
      </c>
      <c r="DC5" s="12">
        <f>CD13</f>
        <v>98.91304347826086</v>
      </c>
      <c r="DD5" s="12">
        <f>CE11</f>
        <v>96.739130434782609</v>
      </c>
      <c r="DE5" s="12">
        <f>CF11</f>
        <v>96.739130434782595</v>
      </c>
      <c r="DF5" s="12">
        <f>CG15</f>
        <v>64.130434782608688</v>
      </c>
      <c r="DG5" s="12">
        <f>CH11</f>
        <v>92.391304347826079</v>
      </c>
      <c r="DH5" s="12">
        <f>CI8</f>
        <v>97.826086956521735</v>
      </c>
      <c r="DI5" s="12">
        <f>CJ9</f>
        <v>98.913043478260875</v>
      </c>
      <c r="DJ5" s="12">
        <f>CK8</f>
        <v>91.304347826086953</v>
      </c>
      <c r="DK5" s="12"/>
      <c r="DL5" s="12"/>
      <c r="DM5" s="9"/>
      <c r="DN5" s="9"/>
    </row>
    <row r="6" spans="1:118" ht="18.75" x14ac:dyDescent="0.25">
      <c r="B6" s="49" t="s">
        <v>4</v>
      </c>
      <c r="C6" s="2">
        <v>0</v>
      </c>
      <c r="D6" s="2">
        <v>0</v>
      </c>
      <c r="E6" s="2">
        <v>0</v>
      </c>
      <c r="F6" s="2">
        <v>0</v>
      </c>
      <c r="G6" s="2">
        <v>3</v>
      </c>
      <c r="H6" s="2">
        <v>0</v>
      </c>
      <c r="I6" s="2">
        <v>20</v>
      </c>
      <c r="J6" s="2">
        <v>25</v>
      </c>
      <c r="K6" s="2">
        <v>11</v>
      </c>
      <c r="L6" s="2">
        <v>2</v>
      </c>
      <c r="M6" s="3">
        <v>1</v>
      </c>
      <c r="N6" s="3">
        <v>4</v>
      </c>
      <c r="O6" s="3">
        <v>5</v>
      </c>
      <c r="P6" s="3">
        <v>21</v>
      </c>
      <c r="Q6" s="3">
        <v>0</v>
      </c>
      <c r="R6" s="3">
        <v>0</v>
      </c>
      <c r="S6" s="49">
        <v>92</v>
      </c>
      <c r="V6" s="49">
        <v>6.25E-2</v>
      </c>
      <c r="W6" s="2">
        <f>E4</f>
        <v>0</v>
      </c>
      <c r="X6" s="2">
        <f>E5</f>
        <v>0</v>
      </c>
      <c r="Y6" s="2">
        <f>E6</f>
        <v>0</v>
      </c>
      <c r="Z6" s="2">
        <f>E7</f>
        <v>0</v>
      </c>
      <c r="AA6" s="2">
        <f>E8</f>
        <v>0</v>
      </c>
      <c r="AB6" s="2">
        <f>E9</f>
        <v>0</v>
      </c>
      <c r="AC6" s="2">
        <f>E10</f>
        <v>0</v>
      </c>
      <c r="AD6" s="49">
        <f>E11</f>
        <v>0</v>
      </c>
      <c r="AE6" s="2">
        <f>E12</f>
        <v>8</v>
      </c>
      <c r="AF6" s="2">
        <f>E13</f>
        <v>90</v>
      </c>
      <c r="AG6" s="2">
        <f>E14</f>
        <v>0</v>
      </c>
      <c r="AH6" s="2">
        <f>E15</f>
        <v>0</v>
      </c>
      <c r="AI6" s="2">
        <f>E16</f>
        <v>4</v>
      </c>
      <c r="AJ6" s="2">
        <f>E17</f>
        <v>2</v>
      </c>
      <c r="AK6" s="2">
        <f>E18</f>
        <v>0</v>
      </c>
      <c r="AL6" s="2">
        <f>E19</f>
        <v>75</v>
      </c>
      <c r="AM6" s="2">
        <f>E20</f>
        <v>6</v>
      </c>
      <c r="AN6" s="2">
        <f>E21</f>
        <v>0</v>
      </c>
      <c r="AO6" s="2">
        <f>E22</f>
        <v>26</v>
      </c>
      <c r="AP6" s="49">
        <f>E23</f>
        <v>0</v>
      </c>
      <c r="AQ6" s="50">
        <f>E24</f>
        <v>0</v>
      </c>
      <c r="AT6" s="49">
        <v>6.2E-2</v>
      </c>
      <c r="AU6" s="30">
        <f t="shared" ref="AU6:BO6" si="6">PRODUCT(W6*100*1/W20)</f>
        <v>0</v>
      </c>
      <c r="AV6" s="30">
        <f t="shared" si="6"/>
        <v>0</v>
      </c>
      <c r="AW6" s="30">
        <f t="shared" si="6"/>
        <v>0</v>
      </c>
      <c r="AX6" s="30">
        <f t="shared" si="6"/>
        <v>0</v>
      </c>
      <c r="AY6" s="30">
        <f t="shared" si="6"/>
        <v>0</v>
      </c>
      <c r="AZ6" s="30">
        <f t="shared" si="6"/>
        <v>0</v>
      </c>
      <c r="BA6" s="30">
        <f t="shared" si="6"/>
        <v>0</v>
      </c>
      <c r="BB6" s="51">
        <f t="shared" si="6"/>
        <v>0</v>
      </c>
      <c r="BC6" s="30">
        <f t="shared" si="6"/>
        <v>8.695652173913043</v>
      </c>
      <c r="BD6" s="30">
        <f t="shared" si="6"/>
        <v>97.826086956521735</v>
      </c>
      <c r="BE6" s="30">
        <f t="shared" si="6"/>
        <v>0</v>
      </c>
      <c r="BF6" s="30">
        <f t="shared" si="6"/>
        <v>0</v>
      </c>
      <c r="BG6" s="30">
        <f t="shared" si="6"/>
        <v>4.3478260869565215</v>
      </c>
      <c r="BH6" s="30">
        <f t="shared" si="6"/>
        <v>2.1739130434782608</v>
      </c>
      <c r="BI6" s="30">
        <f t="shared" si="6"/>
        <v>0</v>
      </c>
      <c r="BJ6" s="30">
        <f t="shared" si="6"/>
        <v>81.521739130434781</v>
      </c>
      <c r="BK6" s="30">
        <f t="shared" si="6"/>
        <v>6.5217391304347823</v>
      </c>
      <c r="BL6" s="30">
        <f t="shared" si="6"/>
        <v>0</v>
      </c>
      <c r="BM6" s="30">
        <f t="shared" si="6"/>
        <v>28.260869565217391</v>
      </c>
      <c r="BN6" s="29">
        <f t="shared" si="6"/>
        <v>0</v>
      </c>
      <c r="BO6" s="52">
        <f t="shared" si="6"/>
        <v>0</v>
      </c>
      <c r="BR6" s="49">
        <v>6.2E-2</v>
      </c>
      <c r="BS6" s="30">
        <f t="shared" ref="BS6:CM6" si="7">AU4+AU5+AU6</f>
        <v>0</v>
      </c>
      <c r="BT6" s="30">
        <f t="shared" si="7"/>
        <v>0</v>
      </c>
      <c r="BU6" s="30">
        <f t="shared" si="7"/>
        <v>0</v>
      </c>
      <c r="BV6" s="30">
        <f t="shared" si="7"/>
        <v>0</v>
      </c>
      <c r="BW6" s="30">
        <f t="shared" si="7"/>
        <v>0</v>
      </c>
      <c r="BX6" s="30">
        <f t="shared" si="7"/>
        <v>10.869565217391305</v>
      </c>
      <c r="BY6" s="30">
        <f t="shared" si="7"/>
        <v>0</v>
      </c>
      <c r="BZ6" s="51">
        <f t="shared" si="7"/>
        <v>0</v>
      </c>
      <c r="CA6" s="30">
        <f t="shared" si="7"/>
        <v>8.695652173913043</v>
      </c>
      <c r="CB6" s="30">
        <f t="shared" si="7"/>
        <v>97.826086956521735</v>
      </c>
      <c r="CC6" s="30">
        <f t="shared" si="7"/>
        <v>0</v>
      </c>
      <c r="CD6" s="30">
        <f t="shared" si="7"/>
        <v>0</v>
      </c>
      <c r="CE6" s="30">
        <f t="shared" si="7"/>
        <v>4.3478260869565215</v>
      </c>
      <c r="CF6" s="30">
        <f t="shared" si="7"/>
        <v>2.1739130434782608</v>
      </c>
      <c r="CG6" s="30">
        <f t="shared" si="7"/>
        <v>0</v>
      </c>
      <c r="CH6" s="30">
        <f t="shared" si="7"/>
        <v>81.521739130434781</v>
      </c>
      <c r="CI6" s="30">
        <f t="shared" si="7"/>
        <v>86.956521739130437</v>
      </c>
      <c r="CJ6" s="30">
        <f t="shared" si="7"/>
        <v>80.434782608695656</v>
      </c>
      <c r="CK6" s="30">
        <f t="shared" si="7"/>
        <v>31.521739130434781</v>
      </c>
      <c r="CL6" s="29">
        <f t="shared" si="7"/>
        <v>0</v>
      </c>
      <c r="CM6" s="52">
        <f t="shared" si="7"/>
        <v>1.0869565217391304</v>
      </c>
      <c r="CN6" s="5"/>
      <c r="CQ6" s="11" t="s">
        <v>48</v>
      </c>
      <c r="CR6" s="12"/>
      <c r="CS6" s="12"/>
      <c r="CT6" s="12"/>
      <c r="CU6" s="12"/>
      <c r="CV6" s="12">
        <f>BW12-BW10</f>
        <v>2.1739130434782652</v>
      </c>
      <c r="CW6" s="12">
        <f>SUM(BX11,-BX10)</f>
        <v>1.0869565217391255</v>
      </c>
      <c r="CX6" s="13">
        <f>SUM(BY11-BY10)</f>
        <v>0</v>
      </c>
      <c r="CY6" s="12"/>
      <c r="CZ6" s="12">
        <f>CA12-CA11</f>
        <v>2.1739130434782652</v>
      </c>
      <c r="DA6" s="12">
        <f>CB13-CB11</f>
        <v>0</v>
      </c>
      <c r="DB6" s="12"/>
      <c r="DC6" s="12"/>
      <c r="DD6" s="12"/>
      <c r="DE6" s="12"/>
      <c r="DF6" s="12"/>
      <c r="DG6" s="12">
        <f>CH12-CH11</f>
        <v>0</v>
      </c>
      <c r="DH6" s="12">
        <f>CI9-CI8</f>
        <v>1.0869565217391255</v>
      </c>
      <c r="DI6" s="12">
        <f>CJ10-CJ9</f>
        <v>1.0869565217391255</v>
      </c>
      <c r="DJ6" s="12"/>
      <c r="DK6" s="12"/>
      <c r="DL6" s="12"/>
      <c r="DM6" s="9"/>
      <c r="DN6" s="9"/>
    </row>
    <row r="7" spans="1:118" ht="18.75" x14ac:dyDescent="0.25">
      <c r="B7" s="49" t="s">
        <v>5</v>
      </c>
      <c r="C7" s="2">
        <v>0</v>
      </c>
      <c r="D7" s="2">
        <v>0</v>
      </c>
      <c r="E7" s="2">
        <v>0</v>
      </c>
      <c r="F7" s="2">
        <v>0</v>
      </c>
      <c r="G7" s="2">
        <v>5</v>
      </c>
      <c r="H7" s="2">
        <v>0</v>
      </c>
      <c r="I7" s="2">
        <v>30</v>
      </c>
      <c r="J7" s="2">
        <v>27</v>
      </c>
      <c r="K7" s="2">
        <v>6</v>
      </c>
      <c r="L7" s="2">
        <v>3</v>
      </c>
      <c r="M7" s="3">
        <v>0</v>
      </c>
      <c r="N7" s="3">
        <v>9</v>
      </c>
      <c r="O7" s="3">
        <v>6</v>
      </c>
      <c r="P7" s="3">
        <v>6</v>
      </c>
      <c r="Q7" s="3">
        <v>0</v>
      </c>
      <c r="R7" s="3">
        <v>0</v>
      </c>
      <c r="S7" s="49">
        <v>92</v>
      </c>
      <c r="V7" s="49">
        <v>0.125</v>
      </c>
      <c r="W7" s="2">
        <f>F4</f>
        <v>0</v>
      </c>
      <c r="X7" s="2">
        <f>F5</f>
        <v>0</v>
      </c>
      <c r="Y7" s="2">
        <f>F6</f>
        <v>0</v>
      </c>
      <c r="Z7" s="2">
        <f>F7</f>
        <v>0</v>
      </c>
      <c r="AA7" s="2">
        <f>F8</f>
        <v>61</v>
      </c>
      <c r="AB7" s="2">
        <f>F9</f>
        <v>20</v>
      </c>
      <c r="AC7" s="2">
        <f>F10</f>
        <v>44</v>
      </c>
      <c r="AD7" s="49">
        <f>F11</f>
        <v>0</v>
      </c>
      <c r="AE7" s="2">
        <f>F12</f>
        <v>0</v>
      </c>
      <c r="AF7" s="2">
        <f>F13</f>
        <v>0</v>
      </c>
      <c r="AG7" s="2">
        <f>F14</f>
        <v>5</v>
      </c>
      <c r="AH7" s="2">
        <f>F15</f>
        <v>0</v>
      </c>
      <c r="AI7" s="2">
        <f>F16</f>
        <v>0</v>
      </c>
      <c r="AJ7" s="2">
        <f>F17</f>
        <v>0</v>
      </c>
      <c r="AK7" s="2">
        <f>F18</f>
        <v>0</v>
      </c>
      <c r="AL7" s="2">
        <f>F19</f>
        <v>0</v>
      </c>
      <c r="AM7" s="2">
        <f>F20</f>
        <v>7</v>
      </c>
      <c r="AN7" s="2">
        <f>F21</f>
        <v>7</v>
      </c>
      <c r="AO7" s="2">
        <f>F22</f>
        <v>47</v>
      </c>
      <c r="AP7" s="49">
        <f>F23</f>
        <v>0</v>
      </c>
      <c r="AQ7" s="50">
        <f>F24</f>
        <v>40</v>
      </c>
      <c r="AT7" s="49">
        <v>0.125</v>
      </c>
      <c r="AU7" s="30">
        <f t="shared" ref="AU7:BO7" si="8">PRODUCT(W7*100*1/W20)</f>
        <v>0</v>
      </c>
      <c r="AV7" s="30">
        <f t="shared" si="8"/>
        <v>0</v>
      </c>
      <c r="AW7" s="30">
        <f t="shared" si="8"/>
        <v>0</v>
      </c>
      <c r="AX7" s="30">
        <f t="shared" si="8"/>
        <v>0</v>
      </c>
      <c r="AY7" s="30">
        <f t="shared" si="8"/>
        <v>66.304347826086953</v>
      </c>
      <c r="AZ7" s="30">
        <f t="shared" si="8"/>
        <v>21.739130434782609</v>
      </c>
      <c r="BA7" s="30">
        <f t="shared" si="8"/>
        <v>47.826086956521742</v>
      </c>
      <c r="BB7" s="51">
        <f t="shared" si="8"/>
        <v>0</v>
      </c>
      <c r="BC7" s="30">
        <f t="shared" si="8"/>
        <v>0</v>
      </c>
      <c r="BD7" s="30">
        <f t="shared" si="8"/>
        <v>0</v>
      </c>
      <c r="BE7" s="30">
        <f t="shared" si="8"/>
        <v>5.4347826086956523</v>
      </c>
      <c r="BF7" s="30">
        <f t="shared" si="8"/>
        <v>0</v>
      </c>
      <c r="BG7" s="30">
        <f t="shared" si="8"/>
        <v>0</v>
      </c>
      <c r="BH7" s="30">
        <f t="shared" si="8"/>
        <v>0</v>
      </c>
      <c r="BI7" s="30">
        <f t="shared" si="8"/>
        <v>0</v>
      </c>
      <c r="BJ7" s="30">
        <f t="shared" si="8"/>
        <v>0</v>
      </c>
      <c r="BK7" s="30">
        <f t="shared" si="8"/>
        <v>7.6086956521739131</v>
      </c>
      <c r="BL7" s="30">
        <f t="shared" si="8"/>
        <v>7.6086956521739131</v>
      </c>
      <c r="BM7" s="30">
        <f t="shared" si="8"/>
        <v>51.086956521739133</v>
      </c>
      <c r="BN7" s="29">
        <f t="shared" si="8"/>
        <v>0</v>
      </c>
      <c r="BO7" s="52">
        <f t="shared" si="8"/>
        <v>43.478260869565219</v>
      </c>
      <c r="BR7" s="49">
        <v>0.125</v>
      </c>
      <c r="BS7" s="30">
        <f t="shared" ref="BS7:CM7" si="9">AU4+AU5+AU6+AU7</f>
        <v>0</v>
      </c>
      <c r="BT7" s="30">
        <f t="shared" si="9"/>
        <v>0</v>
      </c>
      <c r="BU7" s="30">
        <f t="shared" si="9"/>
        <v>0</v>
      </c>
      <c r="BV7" s="30">
        <f t="shared" si="9"/>
        <v>0</v>
      </c>
      <c r="BW7" s="30">
        <f t="shared" si="9"/>
        <v>66.304347826086953</v>
      </c>
      <c r="BX7" s="30">
        <f t="shared" si="9"/>
        <v>32.608695652173914</v>
      </c>
      <c r="BY7" s="30">
        <f t="shared" si="9"/>
        <v>47.826086956521742</v>
      </c>
      <c r="BZ7" s="51">
        <f t="shared" si="9"/>
        <v>0</v>
      </c>
      <c r="CA7" s="30">
        <f t="shared" si="9"/>
        <v>8.695652173913043</v>
      </c>
      <c r="CB7" s="30">
        <f t="shared" si="9"/>
        <v>97.826086956521735</v>
      </c>
      <c r="CC7" s="30">
        <f t="shared" si="9"/>
        <v>5.4347826086956523</v>
      </c>
      <c r="CD7" s="30">
        <f t="shared" si="9"/>
        <v>0</v>
      </c>
      <c r="CE7" s="30">
        <f t="shared" si="9"/>
        <v>4.3478260869565215</v>
      </c>
      <c r="CF7" s="30">
        <f t="shared" si="9"/>
        <v>2.1739130434782608</v>
      </c>
      <c r="CG7" s="30">
        <f t="shared" si="9"/>
        <v>0</v>
      </c>
      <c r="CH7" s="30">
        <f t="shared" si="9"/>
        <v>81.521739130434781</v>
      </c>
      <c r="CI7" s="30">
        <f t="shared" si="9"/>
        <v>94.565217391304344</v>
      </c>
      <c r="CJ7" s="30">
        <f t="shared" si="9"/>
        <v>88.043478260869563</v>
      </c>
      <c r="CK7" s="30">
        <f t="shared" si="9"/>
        <v>82.608695652173907</v>
      </c>
      <c r="CL7" s="29">
        <f t="shared" si="9"/>
        <v>0</v>
      </c>
      <c r="CM7" s="52">
        <f t="shared" si="9"/>
        <v>44.565217391304351</v>
      </c>
      <c r="CN7" s="5"/>
      <c r="CQ7" s="11" t="s">
        <v>49</v>
      </c>
      <c r="CR7" s="12">
        <f>BS19-CR5</f>
        <v>89.130434782608702</v>
      </c>
      <c r="CS7" s="12">
        <f>BT19-CS5</f>
        <v>64.130434782608688</v>
      </c>
      <c r="CT7" s="12">
        <f>BU19-BU13</f>
        <v>33.695652173913032</v>
      </c>
      <c r="CU7" s="12">
        <f>BV19-BV13</f>
        <v>22.826086956521735</v>
      </c>
      <c r="CV7" s="12">
        <f>BW19-CV6-CV5</f>
        <v>30.434782608695656</v>
      </c>
      <c r="CW7" s="12">
        <f>BX19-BX11</f>
        <v>32.608695652173907</v>
      </c>
      <c r="CX7" s="12">
        <f>BY19-BY11</f>
        <v>32.608695652173907</v>
      </c>
      <c r="CY7" s="12"/>
      <c r="CZ7" s="12">
        <f>CA19-CA12</f>
        <v>0</v>
      </c>
      <c r="DA7" s="12">
        <f>CB19-CB13</f>
        <v>0</v>
      </c>
      <c r="DB7" s="12">
        <f>CC19-CC11</f>
        <v>10.869565217391298</v>
      </c>
      <c r="DC7" s="12">
        <f>CD19-CD13</f>
        <v>1.0869565217391255</v>
      </c>
      <c r="DD7" s="12">
        <f>CE19-CE11</f>
        <v>3.2608695652173907</v>
      </c>
      <c r="DE7" s="12">
        <f>CF19-CF11</f>
        <v>3.2608695652173907</v>
      </c>
      <c r="DF7" s="12">
        <f>CG19-CG15</f>
        <v>35.869565217391298</v>
      </c>
      <c r="DG7" s="12">
        <f>CH19-CH12</f>
        <v>7.6086956521739069</v>
      </c>
      <c r="DH7" s="12">
        <f>CI19-CI9</f>
        <v>1.0869565217391255</v>
      </c>
      <c r="DI7" s="12">
        <f>CJ19-CJ10</f>
        <v>0</v>
      </c>
      <c r="DJ7" s="12">
        <f>CK19-CK8</f>
        <v>8.6956521739130324</v>
      </c>
      <c r="DK7" s="12"/>
      <c r="DL7" s="12"/>
      <c r="DM7" s="9"/>
      <c r="DN7" s="9"/>
    </row>
    <row r="8" spans="1:118" x14ac:dyDescent="0.25">
      <c r="B8" s="49" t="s">
        <v>6</v>
      </c>
      <c r="C8" s="2">
        <v>0</v>
      </c>
      <c r="D8" s="2">
        <v>0</v>
      </c>
      <c r="E8" s="2">
        <v>0</v>
      </c>
      <c r="F8" s="2">
        <v>61</v>
      </c>
      <c r="G8" s="2">
        <v>0</v>
      </c>
      <c r="H8" s="2">
        <v>1</v>
      </c>
      <c r="I8" s="2">
        <v>0</v>
      </c>
      <c r="J8" s="4">
        <v>0</v>
      </c>
      <c r="K8" s="4">
        <v>2</v>
      </c>
      <c r="L8" s="3">
        <v>3</v>
      </c>
      <c r="M8" s="3">
        <v>6</v>
      </c>
      <c r="N8" s="3">
        <v>19</v>
      </c>
      <c r="O8" s="3">
        <v>0</v>
      </c>
      <c r="P8" s="3">
        <v>0</v>
      </c>
      <c r="Q8" s="3">
        <v>0</v>
      </c>
      <c r="R8" s="3">
        <v>0</v>
      </c>
      <c r="S8" s="49">
        <v>92</v>
      </c>
      <c r="V8" s="49">
        <v>0.25</v>
      </c>
      <c r="W8" s="2">
        <f>G4</f>
        <v>0</v>
      </c>
      <c r="X8" s="2">
        <f>G5</f>
        <v>0</v>
      </c>
      <c r="Y8" s="2">
        <f>G6</f>
        <v>3</v>
      </c>
      <c r="Z8" s="2">
        <f>G7</f>
        <v>5</v>
      </c>
      <c r="AA8" s="2">
        <f>G8</f>
        <v>0</v>
      </c>
      <c r="AB8" s="2">
        <f>G9</f>
        <v>22</v>
      </c>
      <c r="AC8" s="2">
        <f>G10</f>
        <v>0</v>
      </c>
      <c r="AD8" s="49">
        <f>G11</f>
        <v>0</v>
      </c>
      <c r="AE8" s="2">
        <f>G12</f>
        <v>45</v>
      </c>
      <c r="AF8" s="2">
        <f>G13</f>
        <v>1</v>
      </c>
      <c r="AG8" s="2">
        <f>G14</f>
        <v>33</v>
      </c>
      <c r="AH8" s="2">
        <f>G15</f>
        <v>6</v>
      </c>
      <c r="AI8" s="2">
        <f>G16</f>
        <v>71</v>
      </c>
      <c r="AJ8" s="2">
        <f>G17</f>
        <v>55</v>
      </c>
      <c r="AK8" s="2">
        <f>G18</f>
        <v>0</v>
      </c>
      <c r="AL8" s="2">
        <f>G19</f>
        <v>8</v>
      </c>
      <c r="AM8" s="2">
        <f>G20</f>
        <v>3</v>
      </c>
      <c r="AN8" s="2">
        <f>G21</f>
        <v>8</v>
      </c>
      <c r="AO8" s="2">
        <f>G22</f>
        <v>8</v>
      </c>
      <c r="AP8" s="49">
        <f>G23</f>
        <v>0</v>
      </c>
      <c r="AQ8" s="50">
        <f>G24</f>
        <v>45</v>
      </c>
      <c r="AT8" s="49">
        <v>0.25</v>
      </c>
      <c r="AU8" s="30">
        <f t="shared" ref="AU8:BO8" si="10">PRODUCT(W8*100*1/W20)</f>
        <v>0</v>
      </c>
      <c r="AV8" s="30">
        <f t="shared" si="10"/>
        <v>0</v>
      </c>
      <c r="AW8" s="30">
        <f t="shared" si="10"/>
        <v>3.2608695652173911</v>
      </c>
      <c r="AX8" s="30">
        <f t="shared" si="10"/>
        <v>5.4347826086956523</v>
      </c>
      <c r="AY8" s="30">
        <f t="shared" si="10"/>
        <v>0</v>
      </c>
      <c r="AZ8" s="30">
        <f t="shared" si="10"/>
        <v>23.913043478260871</v>
      </c>
      <c r="BA8" s="30">
        <f t="shared" si="10"/>
        <v>0</v>
      </c>
      <c r="BB8" s="51">
        <f t="shared" si="10"/>
        <v>0</v>
      </c>
      <c r="BC8" s="30">
        <f t="shared" si="10"/>
        <v>48.913043478260867</v>
      </c>
      <c r="BD8" s="30">
        <f t="shared" si="10"/>
        <v>1.0869565217391304</v>
      </c>
      <c r="BE8" s="30">
        <f t="shared" si="10"/>
        <v>35.869565217391305</v>
      </c>
      <c r="BF8" s="30">
        <f t="shared" si="10"/>
        <v>6.5217391304347823</v>
      </c>
      <c r="BG8" s="30">
        <f t="shared" si="10"/>
        <v>77.173913043478265</v>
      </c>
      <c r="BH8" s="30">
        <f t="shared" si="10"/>
        <v>59.782608695652172</v>
      </c>
      <c r="BI8" s="30">
        <f t="shared" si="10"/>
        <v>0</v>
      </c>
      <c r="BJ8" s="30">
        <f t="shared" si="10"/>
        <v>8.695652173913043</v>
      </c>
      <c r="BK8" s="30">
        <f t="shared" si="10"/>
        <v>3.2608695652173911</v>
      </c>
      <c r="BL8" s="30">
        <f t="shared" si="10"/>
        <v>8.695652173913043</v>
      </c>
      <c r="BM8" s="30">
        <f t="shared" si="10"/>
        <v>8.695652173913043</v>
      </c>
      <c r="BN8" s="29">
        <f t="shared" si="10"/>
        <v>0</v>
      </c>
      <c r="BO8" s="52">
        <f t="shared" si="10"/>
        <v>48.913043478260867</v>
      </c>
      <c r="BR8" s="49">
        <v>0.25</v>
      </c>
      <c r="BS8" s="30">
        <f t="shared" ref="BS8:CM8" si="11">AU4+AU5+AU6+AU7+AU8</f>
        <v>0</v>
      </c>
      <c r="BT8" s="30">
        <f t="shared" si="11"/>
        <v>0</v>
      </c>
      <c r="BU8" s="30">
        <f t="shared" si="11"/>
        <v>3.2608695652173911</v>
      </c>
      <c r="BV8" s="30">
        <f t="shared" si="11"/>
        <v>5.4347826086956523</v>
      </c>
      <c r="BW8" s="30">
        <f t="shared" si="11"/>
        <v>66.304347826086953</v>
      </c>
      <c r="BX8" s="30">
        <f t="shared" si="11"/>
        <v>56.521739130434781</v>
      </c>
      <c r="BY8" s="30">
        <f t="shared" si="11"/>
        <v>47.826086956521742</v>
      </c>
      <c r="BZ8" s="51">
        <f t="shared" si="11"/>
        <v>0</v>
      </c>
      <c r="CA8" s="30">
        <f t="shared" si="11"/>
        <v>57.608695652173907</v>
      </c>
      <c r="CB8" s="30">
        <f t="shared" si="11"/>
        <v>98.91304347826086</v>
      </c>
      <c r="CC8" s="30">
        <f t="shared" si="11"/>
        <v>41.304347826086953</v>
      </c>
      <c r="CD8" s="30">
        <f t="shared" si="11"/>
        <v>6.5217391304347823</v>
      </c>
      <c r="CE8" s="30">
        <f t="shared" si="11"/>
        <v>81.521739130434781</v>
      </c>
      <c r="CF8" s="30">
        <f t="shared" si="11"/>
        <v>61.95652173913043</v>
      </c>
      <c r="CG8" s="30">
        <f t="shared" si="11"/>
        <v>0</v>
      </c>
      <c r="CH8" s="30">
        <f t="shared" si="11"/>
        <v>90.217391304347828</v>
      </c>
      <c r="CI8" s="30">
        <f t="shared" si="11"/>
        <v>97.826086956521735</v>
      </c>
      <c r="CJ8" s="30">
        <f t="shared" si="11"/>
        <v>96.739130434782609</v>
      </c>
      <c r="CK8" s="30">
        <f t="shared" si="11"/>
        <v>91.304347826086953</v>
      </c>
      <c r="CL8" s="29">
        <f t="shared" si="11"/>
        <v>0</v>
      </c>
      <c r="CM8" s="52">
        <f t="shared" si="11"/>
        <v>93.478260869565219</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9" t="s">
        <v>7</v>
      </c>
      <c r="C9" s="2">
        <v>0</v>
      </c>
      <c r="D9" s="2">
        <v>10</v>
      </c>
      <c r="E9" s="2">
        <v>0</v>
      </c>
      <c r="F9" s="2">
        <v>20</v>
      </c>
      <c r="G9" s="2">
        <v>22</v>
      </c>
      <c r="H9" s="2">
        <v>8</v>
      </c>
      <c r="I9" s="2">
        <v>1</v>
      </c>
      <c r="J9" s="4">
        <v>1</v>
      </c>
      <c r="K9" s="3">
        <v>1</v>
      </c>
      <c r="L9" s="3">
        <v>3</v>
      </c>
      <c r="M9" s="3">
        <v>26</v>
      </c>
      <c r="N9" s="3">
        <v>0</v>
      </c>
      <c r="O9" s="3">
        <v>0</v>
      </c>
      <c r="P9" s="3">
        <v>0</v>
      </c>
      <c r="Q9" s="3">
        <v>0</v>
      </c>
      <c r="R9" s="3">
        <v>0</v>
      </c>
      <c r="S9" s="49">
        <v>92</v>
      </c>
      <c r="V9" s="49">
        <v>0.5</v>
      </c>
      <c r="W9" s="2">
        <f>H4</f>
        <v>0</v>
      </c>
      <c r="X9" s="2">
        <f>H5</f>
        <v>1</v>
      </c>
      <c r="Y9" s="2">
        <f>H6</f>
        <v>0</v>
      </c>
      <c r="Z9" s="2">
        <f>H7</f>
        <v>0</v>
      </c>
      <c r="AA9" s="2">
        <f>H8</f>
        <v>1</v>
      </c>
      <c r="AB9" s="2">
        <f>H9</f>
        <v>8</v>
      </c>
      <c r="AC9" s="2">
        <f>H10</f>
        <v>14</v>
      </c>
      <c r="AD9" s="49">
        <f>H11</f>
        <v>1</v>
      </c>
      <c r="AE9" s="2">
        <f>H12</f>
        <v>27</v>
      </c>
      <c r="AF9" s="2">
        <f>H13</f>
        <v>1</v>
      </c>
      <c r="AG9" s="2">
        <f>H14</f>
        <v>36</v>
      </c>
      <c r="AH9" s="2">
        <f>H15</f>
        <v>0</v>
      </c>
      <c r="AI9" s="2">
        <f>H16</f>
        <v>12</v>
      </c>
      <c r="AJ9" s="2">
        <f>H17</f>
        <v>31</v>
      </c>
      <c r="AK9" s="2">
        <f>H18</f>
        <v>2</v>
      </c>
      <c r="AL9" s="2">
        <f>H19</f>
        <v>0</v>
      </c>
      <c r="AM9" s="4">
        <f>H20</f>
        <v>1</v>
      </c>
      <c r="AN9" s="2">
        <f>H21</f>
        <v>2</v>
      </c>
      <c r="AO9" s="3">
        <f>H22</f>
        <v>6</v>
      </c>
      <c r="AP9" s="49">
        <f>H23</f>
        <v>3</v>
      </c>
      <c r="AQ9" s="50">
        <f>H24</f>
        <v>3</v>
      </c>
      <c r="AT9" s="49">
        <v>0.5</v>
      </c>
      <c r="AU9" s="30">
        <f t="shared" ref="AU9:BO9" si="12">PRODUCT(W9*100*1/W20)</f>
        <v>0</v>
      </c>
      <c r="AV9" s="30">
        <f t="shared" si="12"/>
        <v>1.0869565217391304</v>
      </c>
      <c r="AW9" s="30">
        <f t="shared" si="12"/>
        <v>0</v>
      </c>
      <c r="AX9" s="30">
        <f t="shared" si="12"/>
        <v>0</v>
      </c>
      <c r="AY9" s="30">
        <f t="shared" si="12"/>
        <v>1.0869565217391304</v>
      </c>
      <c r="AZ9" s="30">
        <f t="shared" si="12"/>
        <v>8.695652173913043</v>
      </c>
      <c r="BA9" s="30">
        <f t="shared" si="12"/>
        <v>15.217391304347826</v>
      </c>
      <c r="BB9" s="51">
        <f t="shared" si="12"/>
        <v>1.0869565217391304</v>
      </c>
      <c r="BC9" s="30">
        <f t="shared" si="12"/>
        <v>29.347826086956523</v>
      </c>
      <c r="BD9" s="30">
        <f t="shared" si="12"/>
        <v>1.0869565217391304</v>
      </c>
      <c r="BE9" s="30">
        <f t="shared" si="12"/>
        <v>39.130434782608695</v>
      </c>
      <c r="BF9" s="30">
        <f t="shared" si="12"/>
        <v>0</v>
      </c>
      <c r="BG9" s="30">
        <f t="shared" si="12"/>
        <v>13.043478260869565</v>
      </c>
      <c r="BH9" s="30">
        <f t="shared" si="12"/>
        <v>33.695652173913047</v>
      </c>
      <c r="BI9" s="30">
        <f t="shared" si="12"/>
        <v>2.1739130434782608</v>
      </c>
      <c r="BJ9" s="30">
        <f t="shared" si="12"/>
        <v>0</v>
      </c>
      <c r="BK9" s="31">
        <f t="shared" si="12"/>
        <v>1.0869565217391304</v>
      </c>
      <c r="BL9" s="30">
        <f t="shared" si="12"/>
        <v>2.1739130434782608</v>
      </c>
      <c r="BM9" s="32">
        <f t="shared" si="12"/>
        <v>6.5217391304347823</v>
      </c>
      <c r="BN9" s="29">
        <f t="shared" si="12"/>
        <v>3.2608695652173911</v>
      </c>
      <c r="BO9" s="52">
        <f t="shared" si="12"/>
        <v>3.2608695652173911</v>
      </c>
      <c r="BR9" s="49">
        <v>0.5</v>
      </c>
      <c r="BS9" s="30">
        <f t="shared" ref="BS9:CM9" si="13">AU4+AU5+AU6+AU7+AU8+AU9</f>
        <v>0</v>
      </c>
      <c r="BT9" s="30">
        <f t="shared" si="13"/>
        <v>1.0869565217391304</v>
      </c>
      <c r="BU9" s="30">
        <f t="shared" si="13"/>
        <v>3.2608695652173911</v>
      </c>
      <c r="BV9" s="30">
        <f t="shared" si="13"/>
        <v>5.4347826086956523</v>
      </c>
      <c r="BW9" s="30">
        <f t="shared" si="13"/>
        <v>67.391304347826079</v>
      </c>
      <c r="BX9" s="30">
        <f t="shared" si="13"/>
        <v>65.217391304347828</v>
      </c>
      <c r="BY9" s="30">
        <f t="shared" si="13"/>
        <v>63.04347826086957</v>
      </c>
      <c r="BZ9" s="51">
        <f t="shared" si="13"/>
        <v>1.0869565217391304</v>
      </c>
      <c r="CA9" s="30">
        <f t="shared" si="13"/>
        <v>86.956521739130437</v>
      </c>
      <c r="CB9" s="30">
        <f t="shared" si="13"/>
        <v>99.999999999999986</v>
      </c>
      <c r="CC9" s="30">
        <f t="shared" si="13"/>
        <v>80.434782608695656</v>
      </c>
      <c r="CD9" s="30">
        <f t="shared" si="13"/>
        <v>6.5217391304347823</v>
      </c>
      <c r="CE9" s="30">
        <f t="shared" si="13"/>
        <v>94.565217391304344</v>
      </c>
      <c r="CF9" s="30">
        <f t="shared" si="13"/>
        <v>95.65217391304347</v>
      </c>
      <c r="CG9" s="30">
        <f t="shared" si="13"/>
        <v>2.1739130434782608</v>
      </c>
      <c r="CH9" s="30">
        <f t="shared" si="13"/>
        <v>90.217391304347828</v>
      </c>
      <c r="CI9" s="31">
        <f t="shared" si="13"/>
        <v>98.91304347826086</v>
      </c>
      <c r="CJ9" s="30">
        <f t="shared" si="13"/>
        <v>98.913043478260875</v>
      </c>
      <c r="CK9" s="32">
        <f t="shared" si="13"/>
        <v>97.826086956521735</v>
      </c>
      <c r="CL9" s="29">
        <f t="shared" si="13"/>
        <v>3.2608695652173911</v>
      </c>
      <c r="CM9" s="52">
        <f t="shared" si="13"/>
        <v>96.739130434782609</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9" t="s">
        <v>8</v>
      </c>
      <c r="C10" s="2">
        <v>0</v>
      </c>
      <c r="D10" s="2">
        <v>0</v>
      </c>
      <c r="E10" s="2">
        <v>0</v>
      </c>
      <c r="F10" s="2">
        <v>44</v>
      </c>
      <c r="G10" s="2">
        <v>0</v>
      </c>
      <c r="H10" s="2">
        <v>14</v>
      </c>
      <c r="I10" s="2">
        <v>4</v>
      </c>
      <c r="J10" s="4">
        <v>0</v>
      </c>
      <c r="K10" s="4">
        <v>4</v>
      </c>
      <c r="L10" s="3">
        <v>1</v>
      </c>
      <c r="M10" s="3">
        <v>2</v>
      </c>
      <c r="N10" s="3">
        <v>8</v>
      </c>
      <c r="O10" s="3">
        <v>15</v>
      </c>
      <c r="P10" s="3">
        <v>0</v>
      </c>
      <c r="Q10" s="3">
        <v>0</v>
      </c>
      <c r="R10" s="3">
        <v>0</v>
      </c>
      <c r="S10" s="49">
        <v>92</v>
      </c>
      <c r="V10" s="49">
        <v>1</v>
      </c>
      <c r="W10" s="2">
        <f>I4</f>
        <v>1</v>
      </c>
      <c r="X10" s="2">
        <f>I5</f>
        <v>4</v>
      </c>
      <c r="Y10" s="2">
        <f>I6</f>
        <v>20</v>
      </c>
      <c r="Z10" s="2">
        <f>I7</f>
        <v>30</v>
      </c>
      <c r="AA10" s="2">
        <f>I8</f>
        <v>0</v>
      </c>
      <c r="AB10" s="2">
        <f>I9</f>
        <v>1</v>
      </c>
      <c r="AC10" s="2">
        <f>I10</f>
        <v>4</v>
      </c>
      <c r="AD10" s="49">
        <f>I11</f>
        <v>1</v>
      </c>
      <c r="AE10" s="2">
        <f>I12</f>
        <v>7</v>
      </c>
      <c r="AF10" s="2">
        <f>I13</f>
        <v>0</v>
      </c>
      <c r="AG10" s="2">
        <f>I14</f>
        <v>6</v>
      </c>
      <c r="AH10" s="2">
        <f>I15</f>
        <v>60</v>
      </c>
      <c r="AI10" s="2">
        <f>I16</f>
        <v>2</v>
      </c>
      <c r="AJ10" s="2">
        <f>I17</f>
        <v>0</v>
      </c>
      <c r="AK10" s="2">
        <f>I18</f>
        <v>0</v>
      </c>
      <c r="AL10" s="2">
        <f>I19</f>
        <v>1</v>
      </c>
      <c r="AM10" s="3">
        <f>I20</f>
        <v>0</v>
      </c>
      <c r="AN10" s="4">
        <f>I21</f>
        <v>1</v>
      </c>
      <c r="AO10" s="3">
        <f>I22</f>
        <v>0</v>
      </c>
      <c r="AP10" s="49">
        <f>I23</f>
        <v>18</v>
      </c>
      <c r="AQ10" s="53">
        <f>I24</f>
        <v>2</v>
      </c>
      <c r="AT10" s="49">
        <v>1</v>
      </c>
      <c r="AU10" s="30">
        <f t="shared" ref="AU10:BO10" si="14">PRODUCT(W10*100*1/W20)</f>
        <v>1.0869565217391304</v>
      </c>
      <c r="AV10" s="30">
        <f t="shared" si="14"/>
        <v>4.3478260869565215</v>
      </c>
      <c r="AW10" s="30">
        <f t="shared" si="14"/>
        <v>21.739130434782609</v>
      </c>
      <c r="AX10" s="30">
        <f t="shared" si="14"/>
        <v>32.608695652173914</v>
      </c>
      <c r="AY10" s="30">
        <f t="shared" si="14"/>
        <v>0</v>
      </c>
      <c r="AZ10" s="30">
        <f t="shared" si="14"/>
        <v>1.0869565217391304</v>
      </c>
      <c r="BA10" s="30">
        <f t="shared" si="14"/>
        <v>4.3478260869565215</v>
      </c>
      <c r="BB10" s="51">
        <f t="shared" si="14"/>
        <v>1.0869565217391304</v>
      </c>
      <c r="BC10" s="30">
        <f t="shared" si="14"/>
        <v>7.6086956521739131</v>
      </c>
      <c r="BD10" s="30">
        <f t="shared" si="14"/>
        <v>0</v>
      </c>
      <c r="BE10" s="30">
        <f t="shared" si="14"/>
        <v>6.5217391304347823</v>
      </c>
      <c r="BF10" s="30">
        <f t="shared" si="14"/>
        <v>65.217391304347828</v>
      </c>
      <c r="BG10" s="30">
        <f t="shared" si="14"/>
        <v>2.1739130434782608</v>
      </c>
      <c r="BH10" s="30">
        <f t="shared" si="14"/>
        <v>0</v>
      </c>
      <c r="BI10" s="30">
        <f t="shared" si="14"/>
        <v>0</v>
      </c>
      <c r="BJ10" s="30">
        <f t="shared" si="14"/>
        <v>1.0869565217391304</v>
      </c>
      <c r="BK10" s="32">
        <f t="shared" si="14"/>
        <v>0</v>
      </c>
      <c r="BL10" s="31">
        <f t="shared" si="14"/>
        <v>1.0869565217391304</v>
      </c>
      <c r="BM10" s="32">
        <f t="shared" si="14"/>
        <v>0</v>
      </c>
      <c r="BN10" s="29">
        <f t="shared" si="14"/>
        <v>19.565217391304348</v>
      </c>
      <c r="BO10" s="54">
        <f t="shared" si="14"/>
        <v>2.1739130434782608</v>
      </c>
      <c r="BR10" s="49">
        <v>1</v>
      </c>
      <c r="BS10" s="30">
        <f t="shared" ref="BS10:CM10" si="15">AU4+AU5+AU6+AU7+AU8+AU9+AU10</f>
        <v>1.0869565217391304</v>
      </c>
      <c r="BT10" s="30">
        <f t="shared" si="15"/>
        <v>5.4347826086956523</v>
      </c>
      <c r="BU10" s="30">
        <f t="shared" si="15"/>
        <v>25</v>
      </c>
      <c r="BV10" s="30">
        <f t="shared" si="15"/>
        <v>38.043478260869563</v>
      </c>
      <c r="BW10" s="30">
        <f t="shared" si="15"/>
        <v>67.391304347826079</v>
      </c>
      <c r="BX10" s="30">
        <f t="shared" si="15"/>
        <v>66.304347826086953</v>
      </c>
      <c r="BY10" s="30">
        <f t="shared" si="15"/>
        <v>67.391304347826093</v>
      </c>
      <c r="BZ10" s="51">
        <f t="shared" si="15"/>
        <v>2.1739130434782608</v>
      </c>
      <c r="CA10" s="30">
        <f t="shared" si="15"/>
        <v>94.565217391304344</v>
      </c>
      <c r="CB10" s="30">
        <f t="shared" si="15"/>
        <v>99.999999999999986</v>
      </c>
      <c r="CC10" s="30">
        <f t="shared" si="15"/>
        <v>86.956521739130437</v>
      </c>
      <c r="CD10" s="30">
        <f t="shared" si="15"/>
        <v>71.739130434782609</v>
      </c>
      <c r="CE10" s="30">
        <f t="shared" si="15"/>
        <v>96.739130434782609</v>
      </c>
      <c r="CF10" s="30">
        <f t="shared" si="15"/>
        <v>95.65217391304347</v>
      </c>
      <c r="CG10" s="30">
        <f t="shared" si="15"/>
        <v>2.1739130434782608</v>
      </c>
      <c r="CH10" s="30">
        <f t="shared" si="15"/>
        <v>91.304347826086953</v>
      </c>
      <c r="CI10" s="32">
        <f t="shared" si="15"/>
        <v>98.91304347826086</v>
      </c>
      <c r="CJ10" s="31">
        <f t="shared" si="15"/>
        <v>100</v>
      </c>
      <c r="CK10" s="32">
        <f t="shared" si="15"/>
        <v>97.826086956521735</v>
      </c>
      <c r="CL10" s="29">
        <f t="shared" si="15"/>
        <v>22.826086956521738</v>
      </c>
      <c r="CM10" s="54">
        <f t="shared" si="15"/>
        <v>98.913043478260875</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9" t="s">
        <v>9</v>
      </c>
      <c r="C11" s="49">
        <v>0</v>
      </c>
      <c r="D11" s="49">
        <v>0</v>
      </c>
      <c r="E11" s="49">
        <v>0</v>
      </c>
      <c r="F11" s="49">
        <v>0</v>
      </c>
      <c r="G11" s="49">
        <v>0</v>
      </c>
      <c r="H11" s="49">
        <v>1</v>
      </c>
      <c r="I11" s="49">
        <v>1</v>
      </c>
      <c r="J11" s="49">
        <v>5</v>
      </c>
      <c r="K11" s="49">
        <v>12</v>
      </c>
      <c r="L11" s="49">
        <v>21</v>
      </c>
      <c r="M11" s="49">
        <v>11</v>
      </c>
      <c r="N11" s="49">
        <v>8</v>
      </c>
      <c r="O11" s="49">
        <v>33</v>
      </c>
      <c r="P11" s="49">
        <v>0</v>
      </c>
      <c r="Q11" s="49">
        <v>0</v>
      </c>
      <c r="R11" s="49">
        <v>0</v>
      </c>
      <c r="S11" s="49">
        <v>92</v>
      </c>
      <c r="V11" s="49">
        <v>2</v>
      </c>
      <c r="W11" s="2">
        <f>J4</f>
        <v>2</v>
      </c>
      <c r="X11" s="2">
        <f>J5</f>
        <v>10</v>
      </c>
      <c r="Y11" s="2">
        <f>J6</f>
        <v>25</v>
      </c>
      <c r="Z11" s="2">
        <f>J7</f>
        <v>27</v>
      </c>
      <c r="AA11" s="4">
        <f>J8</f>
        <v>0</v>
      </c>
      <c r="AB11" s="4">
        <f>J9</f>
        <v>1</v>
      </c>
      <c r="AC11" s="4">
        <f>J10</f>
        <v>0</v>
      </c>
      <c r="AD11" s="49">
        <f>J11</f>
        <v>5</v>
      </c>
      <c r="AE11" s="2">
        <f>J12</f>
        <v>3</v>
      </c>
      <c r="AF11" s="2">
        <f>J13</f>
        <v>0</v>
      </c>
      <c r="AG11" s="2">
        <f>J14</f>
        <v>2</v>
      </c>
      <c r="AH11" s="2">
        <f>J15</f>
        <v>24</v>
      </c>
      <c r="AI11" s="2">
        <f>J16</f>
        <v>0</v>
      </c>
      <c r="AJ11" s="2">
        <f>J17</f>
        <v>1</v>
      </c>
      <c r="AK11" s="2">
        <f>J18</f>
        <v>5</v>
      </c>
      <c r="AL11" s="2">
        <f>J19</f>
        <v>1</v>
      </c>
      <c r="AM11" s="3">
        <f>J20</f>
        <v>1</v>
      </c>
      <c r="AN11" s="3">
        <f>J21</f>
        <v>0</v>
      </c>
      <c r="AO11" s="3">
        <f>J22</f>
        <v>1</v>
      </c>
      <c r="AP11" s="49">
        <f>J23</f>
        <v>60</v>
      </c>
      <c r="AQ11" s="53">
        <f>J24</f>
        <v>0</v>
      </c>
      <c r="AT11" s="49">
        <v>2</v>
      </c>
      <c r="AU11" s="30">
        <f t="shared" ref="AU11:BO11" si="16">PRODUCT(W11*100*1/W20)</f>
        <v>2.1739130434782608</v>
      </c>
      <c r="AV11" s="30">
        <f t="shared" si="16"/>
        <v>10.869565217391305</v>
      </c>
      <c r="AW11" s="30">
        <f t="shared" si="16"/>
        <v>27.173913043478262</v>
      </c>
      <c r="AX11" s="30">
        <f t="shared" si="16"/>
        <v>29.347826086956523</v>
      </c>
      <c r="AY11" s="31">
        <f t="shared" si="16"/>
        <v>0</v>
      </c>
      <c r="AZ11" s="31">
        <f t="shared" si="16"/>
        <v>1.0869565217391304</v>
      </c>
      <c r="BA11" s="31">
        <f t="shared" si="16"/>
        <v>0</v>
      </c>
      <c r="BB11" s="51">
        <f t="shared" si="16"/>
        <v>5.4347826086956523</v>
      </c>
      <c r="BC11" s="30">
        <f t="shared" si="16"/>
        <v>3.2608695652173911</v>
      </c>
      <c r="BD11" s="30">
        <f t="shared" si="16"/>
        <v>0</v>
      </c>
      <c r="BE11" s="30">
        <f t="shared" si="16"/>
        <v>2.1739130434782608</v>
      </c>
      <c r="BF11" s="30">
        <f t="shared" si="16"/>
        <v>26.086956521739129</v>
      </c>
      <c r="BG11" s="30">
        <f t="shared" si="16"/>
        <v>0</v>
      </c>
      <c r="BH11" s="30">
        <f t="shared" si="16"/>
        <v>1.0869565217391304</v>
      </c>
      <c r="BI11" s="30">
        <f t="shared" si="16"/>
        <v>5.4347826086956523</v>
      </c>
      <c r="BJ11" s="30">
        <f t="shared" si="16"/>
        <v>1.0869565217391304</v>
      </c>
      <c r="BK11" s="32">
        <f t="shared" si="16"/>
        <v>1.0869565217391304</v>
      </c>
      <c r="BL11" s="32">
        <f t="shared" si="16"/>
        <v>0</v>
      </c>
      <c r="BM11" s="32">
        <f t="shared" si="16"/>
        <v>1.0869565217391304</v>
      </c>
      <c r="BN11" s="29">
        <f t="shared" si="16"/>
        <v>65.217391304347828</v>
      </c>
      <c r="BO11" s="54">
        <f t="shared" si="16"/>
        <v>0</v>
      </c>
      <c r="BR11" s="49">
        <v>2</v>
      </c>
      <c r="BS11" s="30">
        <f t="shared" ref="BS11:CM11" si="17">AU4+AU5+AU6+AU7+AU8+AU9+AU10+AU11</f>
        <v>3.2608695652173911</v>
      </c>
      <c r="BT11" s="30">
        <f t="shared" si="17"/>
        <v>16.304347826086957</v>
      </c>
      <c r="BU11" s="30">
        <f t="shared" si="17"/>
        <v>52.173913043478265</v>
      </c>
      <c r="BV11" s="30">
        <f t="shared" si="17"/>
        <v>67.391304347826093</v>
      </c>
      <c r="BW11" s="31">
        <f t="shared" si="17"/>
        <v>67.391304347826079</v>
      </c>
      <c r="BX11" s="31">
        <f t="shared" si="17"/>
        <v>67.391304347826079</v>
      </c>
      <c r="BY11" s="31">
        <f t="shared" si="17"/>
        <v>67.391304347826093</v>
      </c>
      <c r="BZ11" s="51">
        <f t="shared" si="17"/>
        <v>7.6086956521739131</v>
      </c>
      <c r="CA11" s="30">
        <f t="shared" si="17"/>
        <v>97.826086956521735</v>
      </c>
      <c r="CB11" s="30">
        <f t="shared" si="17"/>
        <v>99.999999999999986</v>
      </c>
      <c r="CC11" s="30">
        <f t="shared" si="17"/>
        <v>89.130434782608702</v>
      </c>
      <c r="CD11" s="30">
        <f t="shared" si="17"/>
        <v>97.826086956521735</v>
      </c>
      <c r="CE11" s="30">
        <f t="shared" si="17"/>
        <v>96.739130434782609</v>
      </c>
      <c r="CF11" s="30">
        <f t="shared" si="17"/>
        <v>96.739130434782595</v>
      </c>
      <c r="CG11" s="30">
        <f t="shared" si="17"/>
        <v>7.6086956521739131</v>
      </c>
      <c r="CH11" s="30">
        <f t="shared" si="17"/>
        <v>92.391304347826079</v>
      </c>
      <c r="CI11" s="32">
        <f t="shared" si="17"/>
        <v>99.999999999999986</v>
      </c>
      <c r="CJ11" s="32">
        <f t="shared" si="17"/>
        <v>100</v>
      </c>
      <c r="CK11" s="32">
        <f t="shared" si="17"/>
        <v>98.91304347826086</v>
      </c>
      <c r="CL11" s="29">
        <f t="shared" si="17"/>
        <v>88.043478260869563</v>
      </c>
      <c r="CM11" s="54">
        <f t="shared" si="17"/>
        <v>98.913043478260875</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9" t="s">
        <v>10</v>
      </c>
      <c r="C12" s="2">
        <v>0</v>
      </c>
      <c r="D12" s="2">
        <v>0</v>
      </c>
      <c r="E12" s="2">
        <v>8</v>
      </c>
      <c r="F12" s="2">
        <v>0</v>
      </c>
      <c r="G12" s="2">
        <v>45</v>
      </c>
      <c r="H12" s="2">
        <v>27</v>
      </c>
      <c r="I12" s="2">
        <v>7</v>
      </c>
      <c r="J12" s="2">
        <v>3</v>
      </c>
      <c r="K12" s="4">
        <v>2</v>
      </c>
      <c r="L12" s="3">
        <v>0</v>
      </c>
      <c r="M12" s="3">
        <v>0</v>
      </c>
      <c r="N12" s="3">
        <v>0</v>
      </c>
      <c r="O12" s="3">
        <v>0</v>
      </c>
      <c r="P12" s="3">
        <v>0</v>
      </c>
      <c r="Q12" s="3">
        <v>0</v>
      </c>
      <c r="R12" s="3">
        <v>0</v>
      </c>
      <c r="S12" s="49">
        <v>92</v>
      </c>
      <c r="V12" s="49">
        <v>4</v>
      </c>
      <c r="W12" s="2">
        <f>K4</f>
        <v>4</v>
      </c>
      <c r="X12" s="2">
        <f>K5</f>
        <v>6</v>
      </c>
      <c r="Y12" s="2">
        <f>K6</f>
        <v>11</v>
      </c>
      <c r="Z12" s="2">
        <f>K7</f>
        <v>6</v>
      </c>
      <c r="AA12" s="4">
        <f>K8</f>
        <v>2</v>
      </c>
      <c r="AB12" s="3">
        <f>K9</f>
        <v>1</v>
      </c>
      <c r="AC12" s="4">
        <f>K10</f>
        <v>4</v>
      </c>
      <c r="AD12" s="49">
        <f>K11</f>
        <v>12</v>
      </c>
      <c r="AE12" s="4">
        <f>K12</f>
        <v>2</v>
      </c>
      <c r="AF12" s="4">
        <f>K13</f>
        <v>0</v>
      </c>
      <c r="AG12" s="3">
        <f>K14</f>
        <v>1</v>
      </c>
      <c r="AH12" s="2">
        <f>K15</f>
        <v>1</v>
      </c>
      <c r="AI12" s="3">
        <f>K16</f>
        <v>0</v>
      </c>
      <c r="AJ12" s="3">
        <f>K17</f>
        <v>0</v>
      </c>
      <c r="AK12" s="2">
        <f>K18</f>
        <v>6</v>
      </c>
      <c r="AL12" s="4">
        <f>K19</f>
        <v>0</v>
      </c>
      <c r="AM12" s="3">
        <f>K20</f>
        <v>0</v>
      </c>
      <c r="AN12" s="3">
        <f>K21</f>
        <v>0</v>
      </c>
      <c r="AO12" s="3">
        <f>K22</f>
        <v>1</v>
      </c>
      <c r="AP12" s="49">
        <f>K23</f>
        <v>5</v>
      </c>
      <c r="AQ12" s="53">
        <f>K24</f>
        <v>0</v>
      </c>
      <c r="AT12" s="49">
        <v>4</v>
      </c>
      <c r="AU12" s="30">
        <f t="shared" ref="AU12:BO12" si="18">PRODUCT(W12*100*1/W20)</f>
        <v>4.3478260869565215</v>
      </c>
      <c r="AV12" s="30">
        <f t="shared" si="18"/>
        <v>6.5217391304347823</v>
      </c>
      <c r="AW12" s="30">
        <f t="shared" si="18"/>
        <v>11.956521739130435</v>
      </c>
      <c r="AX12" s="30">
        <f t="shared" si="18"/>
        <v>6.5217391304347823</v>
      </c>
      <c r="AY12" s="31">
        <f t="shared" si="18"/>
        <v>2.1739130434782608</v>
      </c>
      <c r="AZ12" s="32">
        <f t="shared" si="18"/>
        <v>1.0869565217391304</v>
      </c>
      <c r="BA12" s="31">
        <f t="shared" si="18"/>
        <v>4.3478260869565215</v>
      </c>
      <c r="BB12" s="51">
        <f t="shared" si="18"/>
        <v>13.043478260869565</v>
      </c>
      <c r="BC12" s="31">
        <f t="shared" si="18"/>
        <v>2.1739130434782608</v>
      </c>
      <c r="BD12" s="31">
        <f t="shared" si="18"/>
        <v>0</v>
      </c>
      <c r="BE12" s="32">
        <f t="shared" si="18"/>
        <v>1.0869565217391304</v>
      </c>
      <c r="BF12" s="2">
        <f t="shared" si="18"/>
        <v>1.0869565217391304</v>
      </c>
      <c r="BG12" s="32">
        <f t="shared" si="18"/>
        <v>0</v>
      </c>
      <c r="BH12" s="32">
        <f t="shared" si="18"/>
        <v>0</v>
      </c>
      <c r="BI12" s="30">
        <f t="shared" si="18"/>
        <v>6.5217391304347823</v>
      </c>
      <c r="BJ12" s="31">
        <f t="shared" si="18"/>
        <v>0</v>
      </c>
      <c r="BK12" s="32">
        <f t="shared" si="18"/>
        <v>0</v>
      </c>
      <c r="BL12" s="32">
        <f t="shared" si="18"/>
        <v>0</v>
      </c>
      <c r="BM12" s="32">
        <f t="shared" si="18"/>
        <v>1.0869565217391304</v>
      </c>
      <c r="BN12" s="29">
        <f t="shared" si="18"/>
        <v>5.4347826086956523</v>
      </c>
      <c r="BO12" s="54">
        <f t="shared" si="18"/>
        <v>0</v>
      </c>
      <c r="BR12" s="49">
        <v>4</v>
      </c>
      <c r="BS12" s="30">
        <f t="shared" ref="BS12:CM12" si="19">AU4+AU5+AU6+AU7+AU8+AU9+AU10+AU11+AU12</f>
        <v>7.6086956521739122</v>
      </c>
      <c r="BT12" s="30">
        <f t="shared" si="19"/>
        <v>22.826086956521738</v>
      </c>
      <c r="BU12" s="30">
        <f t="shared" si="19"/>
        <v>64.130434782608702</v>
      </c>
      <c r="BV12" s="30">
        <f t="shared" si="19"/>
        <v>73.913043478260875</v>
      </c>
      <c r="BW12" s="31">
        <f t="shared" si="19"/>
        <v>69.565217391304344</v>
      </c>
      <c r="BX12" s="32">
        <f t="shared" si="19"/>
        <v>68.478260869565204</v>
      </c>
      <c r="BY12" s="31">
        <f t="shared" si="19"/>
        <v>71.739130434782609</v>
      </c>
      <c r="BZ12" s="51">
        <f t="shared" si="19"/>
        <v>20.652173913043477</v>
      </c>
      <c r="CA12" s="31">
        <f t="shared" si="19"/>
        <v>100</v>
      </c>
      <c r="CB12" s="31">
        <f t="shared" si="19"/>
        <v>99.999999999999986</v>
      </c>
      <c r="CC12" s="32">
        <f t="shared" si="19"/>
        <v>90.217391304347828</v>
      </c>
      <c r="CD12" s="30">
        <f t="shared" si="19"/>
        <v>98.91304347826086</v>
      </c>
      <c r="CE12" s="30">
        <f t="shared" si="19"/>
        <v>96.739130434782609</v>
      </c>
      <c r="CF12" s="30">
        <f t="shared" si="19"/>
        <v>96.739130434782595</v>
      </c>
      <c r="CG12" s="30">
        <f t="shared" si="19"/>
        <v>14.130434782608695</v>
      </c>
      <c r="CH12" s="31">
        <f t="shared" si="19"/>
        <v>92.391304347826079</v>
      </c>
      <c r="CI12" s="32">
        <f t="shared" si="19"/>
        <v>99.999999999999986</v>
      </c>
      <c r="CJ12" s="32">
        <f t="shared" si="19"/>
        <v>100</v>
      </c>
      <c r="CK12" s="32">
        <f t="shared" si="19"/>
        <v>99.999999999999986</v>
      </c>
      <c r="CL12" s="29">
        <f t="shared" si="19"/>
        <v>93.478260869565219</v>
      </c>
      <c r="CM12" s="54">
        <f t="shared" si="19"/>
        <v>98.913043478260875</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9" t="s">
        <v>11</v>
      </c>
      <c r="C13" s="2">
        <v>0</v>
      </c>
      <c r="D13" s="2">
        <v>0</v>
      </c>
      <c r="E13" s="2">
        <v>90</v>
      </c>
      <c r="F13" s="2">
        <v>0</v>
      </c>
      <c r="G13" s="2">
        <v>1</v>
      </c>
      <c r="H13" s="2">
        <v>1</v>
      </c>
      <c r="I13" s="2">
        <v>0</v>
      </c>
      <c r="J13" s="2">
        <v>0</v>
      </c>
      <c r="K13" s="4">
        <v>0</v>
      </c>
      <c r="L13" s="4">
        <v>0</v>
      </c>
      <c r="M13" s="3">
        <v>0</v>
      </c>
      <c r="N13" s="3">
        <v>0</v>
      </c>
      <c r="O13" s="3">
        <v>0</v>
      </c>
      <c r="P13" s="3">
        <v>0</v>
      </c>
      <c r="Q13" s="3">
        <v>0</v>
      </c>
      <c r="R13" s="3">
        <v>0</v>
      </c>
      <c r="S13" s="49">
        <v>92</v>
      </c>
      <c r="V13" s="49">
        <v>8</v>
      </c>
      <c r="W13" s="2">
        <f>L4</f>
        <v>3</v>
      </c>
      <c r="X13" s="2">
        <f>L5</f>
        <v>12</v>
      </c>
      <c r="Y13" s="2">
        <f>L6</f>
        <v>2</v>
      </c>
      <c r="Z13" s="2">
        <f>L7</f>
        <v>3</v>
      </c>
      <c r="AA13" s="3">
        <f>L8</f>
        <v>3</v>
      </c>
      <c r="AB13" s="3">
        <f>L9</f>
        <v>3</v>
      </c>
      <c r="AC13" s="3">
        <f>L10</f>
        <v>1</v>
      </c>
      <c r="AD13" s="49">
        <f>L11</f>
        <v>21</v>
      </c>
      <c r="AE13" s="3">
        <f>L12</f>
        <v>0</v>
      </c>
      <c r="AF13" s="4">
        <f>L13</f>
        <v>0</v>
      </c>
      <c r="AG13" s="3">
        <f>L14</f>
        <v>0</v>
      </c>
      <c r="AH13" s="2">
        <f>L15</f>
        <v>0</v>
      </c>
      <c r="AI13" s="3">
        <f>L16</f>
        <v>2</v>
      </c>
      <c r="AJ13" s="3">
        <f>L17</f>
        <v>2</v>
      </c>
      <c r="AK13" s="2">
        <f>L18</f>
        <v>10</v>
      </c>
      <c r="AL13" s="3">
        <f>L19</f>
        <v>0</v>
      </c>
      <c r="AM13" s="3">
        <f>L20</f>
        <v>0</v>
      </c>
      <c r="AN13" s="3">
        <f>L21</f>
        <v>0</v>
      </c>
      <c r="AO13" s="3">
        <f>L22</f>
        <v>0</v>
      </c>
      <c r="AP13" s="49">
        <f>L23</f>
        <v>2</v>
      </c>
      <c r="AQ13" s="53">
        <f>L24</f>
        <v>1</v>
      </c>
      <c r="AT13" s="49">
        <v>8</v>
      </c>
      <c r="AU13" s="30">
        <f t="shared" ref="AU13:BO13" si="20">PRODUCT(W13*100*1/W20)</f>
        <v>3.2608695652173911</v>
      </c>
      <c r="AV13" s="30">
        <f t="shared" si="20"/>
        <v>13.043478260869565</v>
      </c>
      <c r="AW13" s="30">
        <f t="shared" si="20"/>
        <v>2.1739130434782608</v>
      </c>
      <c r="AX13" s="30">
        <f t="shared" si="20"/>
        <v>3.2608695652173911</v>
      </c>
      <c r="AY13" s="32">
        <f t="shared" si="20"/>
        <v>3.2608695652173911</v>
      </c>
      <c r="AZ13" s="32">
        <f t="shared" si="20"/>
        <v>3.2608695652173911</v>
      </c>
      <c r="BA13" s="32">
        <f t="shared" si="20"/>
        <v>1.0869565217391304</v>
      </c>
      <c r="BB13" s="51">
        <f t="shared" si="20"/>
        <v>22.826086956521738</v>
      </c>
      <c r="BC13" s="32">
        <f t="shared" si="20"/>
        <v>0</v>
      </c>
      <c r="BD13" s="31">
        <f t="shared" si="20"/>
        <v>0</v>
      </c>
      <c r="BE13" s="32">
        <f t="shared" si="20"/>
        <v>0</v>
      </c>
      <c r="BF13" s="2">
        <f t="shared" si="20"/>
        <v>0</v>
      </c>
      <c r="BG13" s="3">
        <f t="shared" si="20"/>
        <v>2.1739130434782608</v>
      </c>
      <c r="BH13" s="32">
        <f t="shared" si="20"/>
        <v>2.1739130434782608</v>
      </c>
      <c r="BI13" s="30">
        <f t="shared" si="20"/>
        <v>10.869565217391305</v>
      </c>
      <c r="BJ13" s="32">
        <f t="shared" si="20"/>
        <v>0</v>
      </c>
      <c r="BK13" s="32">
        <f t="shared" si="20"/>
        <v>0</v>
      </c>
      <c r="BL13" s="32">
        <f t="shared" si="20"/>
        <v>0</v>
      </c>
      <c r="BM13" s="32">
        <f t="shared" si="20"/>
        <v>0</v>
      </c>
      <c r="BN13" s="29">
        <f t="shared" si="20"/>
        <v>2.1739130434782608</v>
      </c>
      <c r="BO13" s="54">
        <f t="shared" si="20"/>
        <v>1.0869565217391304</v>
      </c>
      <c r="BR13" s="49">
        <v>8</v>
      </c>
      <c r="BS13" s="30">
        <f t="shared" ref="BS13:CM13" si="21">AU4+AU5+AU6+AU7+AU8+AU9+AU10+AU11+AU12+AU13</f>
        <v>10.869565217391303</v>
      </c>
      <c r="BT13" s="30">
        <f t="shared" si="21"/>
        <v>35.869565217391305</v>
      </c>
      <c r="BU13" s="30">
        <f t="shared" si="21"/>
        <v>66.304347826086968</v>
      </c>
      <c r="BV13" s="30">
        <f t="shared" si="21"/>
        <v>77.173913043478265</v>
      </c>
      <c r="BW13" s="32">
        <f t="shared" si="21"/>
        <v>72.826086956521735</v>
      </c>
      <c r="BX13" s="32">
        <f t="shared" si="21"/>
        <v>71.739130434782595</v>
      </c>
      <c r="BY13" s="32">
        <f t="shared" si="21"/>
        <v>72.826086956521735</v>
      </c>
      <c r="BZ13" s="51">
        <f t="shared" si="21"/>
        <v>43.478260869565219</v>
      </c>
      <c r="CA13" s="32">
        <f t="shared" si="21"/>
        <v>100</v>
      </c>
      <c r="CB13" s="31">
        <f t="shared" si="21"/>
        <v>99.999999999999986</v>
      </c>
      <c r="CC13" s="32">
        <f t="shared" si="21"/>
        <v>90.217391304347828</v>
      </c>
      <c r="CD13" s="30">
        <f t="shared" si="21"/>
        <v>98.91304347826086</v>
      </c>
      <c r="CE13" s="32">
        <f t="shared" si="21"/>
        <v>98.913043478260875</v>
      </c>
      <c r="CF13" s="32">
        <f t="shared" si="21"/>
        <v>98.91304347826086</v>
      </c>
      <c r="CG13" s="30">
        <f t="shared" si="21"/>
        <v>25</v>
      </c>
      <c r="CH13" s="32">
        <f t="shared" si="21"/>
        <v>92.391304347826079</v>
      </c>
      <c r="CI13" s="32">
        <f t="shared" si="21"/>
        <v>99.999999999999986</v>
      </c>
      <c r="CJ13" s="32">
        <f t="shared" si="21"/>
        <v>100</v>
      </c>
      <c r="CK13" s="32">
        <f t="shared" si="21"/>
        <v>99.999999999999986</v>
      </c>
      <c r="CL13" s="29">
        <f t="shared" si="21"/>
        <v>95.652173913043484</v>
      </c>
      <c r="CM13" s="54">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9" t="s">
        <v>12</v>
      </c>
      <c r="C14" s="2">
        <v>0</v>
      </c>
      <c r="D14" s="2">
        <v>0</v>
      </c>
      <c r="E14" s="2">
        <v>0</v>
      </c>
      <c r="F14" s="2">
        <v>5</v>
      </c>
      <c r="G14" s="2">
        <v>33</v>
      </c>
      <c r="H14" s="2">
        <v>36</v>
      </c>
      <c r="I14" s="2">
        <v>6</v>
      </c>
      <c r="J14" s="2">
        <v>2</v>
      </c>
      <c r="K14" s="3">
        <v>1</v>
      </c>
      <c r="L14" s="3">
        <v>0</v>
      </c>
      <c r="M14" s="3">
        <v>9</v>
      </c>
      <c r="N14" s="3">
        <v>0</v>
      </c>
      <c r="O14" s="3">
        <v>0</v>
      </c>
      <c r="P14" s="3">
        <v>0</v>
      </c>
      <c r="Q14" s="3">
        <v>0</v>
      </c>
      <c r="R14" s="3">
        <v>0</v>
      </c>
      <c r="S14" s="49">
        <v>92</v>
      </c>
      <c r="V14" s="49">
        <v>16</v>
      </c>
      <c r="W14" s="3">
        <f>M4</f>
        <v>8</v>
      </c>
      <c r="X14" s="3">
        <f>M5</f>
        <v>10</v>
      </c>
      <c r="Y14" s="3">
        <f>M6</f>
        <v>1</v>
      </c>
      <c r="Z14" s="3">
        <f>M7</f>
        <v>0</v>
      </c>
      <c r="AA14" s="3">
        <f>M8</f>
        <v>6</v>
      </c>
      <c r="AB14" s="3">
        <f>M9</f>
        <v>26</v>
      </c>
      <c r="AC14" s="3">
        <f>M10</f>
        <v>2</v>
      </c>
      <c r="AD14" s="49">
        <f>M11</f>
        <v>11</v>
      </c>
      <c r="AE14" s="3">
        <f>M12</f>
        <v>0</v>
      </c>
      <c r="AF14" s="3">
        <f>M13</f>
        <v>0</v>
      </c>
      <c r="AG14" s="3">
        <f>M14</f>
        <v>9</v>
      </c>
      <c r="AH14" s="3">
        <f>M15</f>
        <v>1</v>
      </c>
      <c r="AI14" s="3">
        <f>M16</f>
        <v>1</v>
      </c>
      <c r="AJ14" s="3">
        <f>M17</f>
        <v>1</v>
      </c>
      <c r="AK14" s="2">
        <f>M18</f>
        <v>16</v>
      </c>
      <c r="AL14" s="3">
        <f>M19</f>
        <v>0</v>
      </c>
      <c r="AM14" s="3">
        <f>M20</f>
        <v>0</v>
      </c>
      <c r="AN14" s="3">
        <f>M21</f>
        <v>0</v>
      </c>
      <c r="AO14" s="3">
        <f>M22</f>
        <v>0</v>
      </c>
      <c r="AP14" s="49">
        <f>M23</f>
        <v>4</v>
      </c>
      <c r="AQ14" s="53">
        <f>M24</f>
        <v>0</v>
      </c>
      <c r="AT14" s="49">
        <v>16</v>
      </c>
      <c r="AU14" s="32">
        <f t="shared" ref="AU14:BO14" si="22">PRODUCT(W14*100*1/W20)</f>
        <v>8.695652173913043</v>
      </c>
      <c r="AV14" s="32">
        <f t="shared" si="22"/>
        <v>10.869565217391305</v>
      </c>
      <c r="AW14" s="32">
        <f t="shared" si="22"/>
        <v>1.0869565217391304</v>
      </c>
      <c r="AX14" s="32">
        <f t="shared" si="22"/>
        <v>0</v>
      </c>
      <c r="AY14" s="32">
        <f t="shared" si="22"/>
        <v>6.5217391304347823</v>
      </c>
      <c r="AZ14" s="32">
        <f t="shared" si="22"/>
        <v>28.260869565217391</v>
      </c>
      <c r="BA14" s="32">
        <f t="shared" si="22"/>
        <v>2.1739130434782608</v>
      </c>
      <c r="BB14" s="54">
        <f t="shared" si="22"/>
        <v>11.956521739130435</v>
      </c>
      <c r="BC14" s="32">
        <f t="shared" si="22"/>
        <v>0</v>
      </c>
      <c r="BD14" s="32">
        <f t="shared" si="22"/>
        <v>0</v>
      </c>
      <c r="BE14" s="32">
        <f t="shared" si="22"/>
        <v>9.7826086956521738</v>
      </c>
      <c r="BF14" s="32">
        <f t="shared" si="22"/>
        <v>1.0869565217391304</v>
      </c>
      <c r="BG14" s="3">
        <f t="shared" si="22"/>
        <v>1.0869565217391304</v>
      </c>
      <c r="BH14" s="32">
        <f t="shared" si="22"/>
        <v>1.0869565217391304</v>
      </c>
      <c r="BI14" s="30">
        <f t="shared" si="22"/>
        <v>17.391304347826086</v>
      </c>
      <c r="BJ14" s="32">
        <f t="shared" si="22"/>
        <v>0</v>
      </c>
      <c r="BK14" s="32">
        <f t="shared" si="22"/>
        <v>0</v>
      </c>
      <c r="BL14" s="32">
        <f t="shared" si="22"/>
        <v>0</v>
      </c>
      <c r="BM14" s="32">
        <f t="shared" si="22"/>
        <v>0</v>
      </c>
      <c r="BN14" s="29">
        <f t="shared" si="22"/>
        <v>4.3478260869565215</v>
      </c>
      <c r="BO14" s="54">
        <f t="shared" si="22"/>
        <v>0</v>
      </c>
      <c r="BR14" s="49">
        <v>16</v>
      </c>
      <c r="BS14" s="32">
        <f t="shared" ref="BS14:CM14" si="23">AU4+AU5+AU6+AU7+AU8+AU9+AU10+AU11+AU12+AU13+AU14</f>
        <v>19.565217391304344</v>
      </c>
      <c r="BT14" s="32">
        <f t="shared" si="23"/>
        <v>46.739130434782609</v>
      </c>
      <c r="BU14" s="30">
        <f t="shared" si="23"/>
        <v>67.391304347826093</v>
      </c>
      <c r="BV14" s="30">
        <f t="shared" si="23"/>
        <v>77.173913043478265</v>
      </c>
      <c r="BW14" s="32">
        <f t="shared" si="23"/>
        <v>79.347826086956516</v>
      </c>
      <c r="BX14" s="32">
        <f t="shared" si="23"/>
        <v>99.999999999999986</v>
      </c>
      <c r="BY14" s="32">
        <f t="shared" si="23"/>
        <v>75</v>
      </c>
      <c r="BZ14" s="54">
        <f t="shared" si="23"/>
        <v>55.434782608695656</v>
      </c>
      <c r="CA14" s="32">
        <f t="shared" si="23"/>
        <v>100</v>
      </c>
      <c r="CB14" s="32">
        <f t="shared" si="23"/>
        <v>99.999999999999986</v>
      </c>
      <c r="CC14" s="32">
        <f t="shared" si="23"/>
        <v>100</v>
      </c>
      <c r="CD14" s="30">
        <f t="shared" si="23"/>
        <v>99.999999999999986</v>
      </c>
      <c r="CE14" s="32">
        <f t="shared" si="23"/>
        <v>100</v>
      </c>
      <c r="CF14" s="32">
        <f t="shared" si="23"/>
        <v>99.999999999999986</v>
      </c>
      <c r="CG14" s="30">
        <f t="shared" si="23"/>
        <v>42.391304347826086</v>
      </c>
      <c r="CH14" s="32">
        <f t="shared" si="23"/>
        <v>92.391304347826079</v>
      </c>
      <c r="CI14" s="32">
        <f t="shared" si="23"/>
        <v>99.999999999999986</v>
      </c>
      <c r="CJ14" s="32">
        <f t="shared" si="23"/>
        <v>100</v>
      </c>
      <c r="CK14" s="32">
        <f t="shared" si="23"/>
        <v>99.999999999999986</v>
      </c>
      <c r="CL14" s="29">
        <f t="shared" si="23"/>
        <v>100</v>
      </c>
      <c r="CM14" s="54">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9" t="s">
        <v>13</v>
      </c>
      <c r="C15" s="2">
        <v>0</v>
      </c>
      <c r="D15" s="2">
        <v>0</v>
      </c>
      <c r="E15" s="2">
        <v>0</v>
      </c>
      <c r="F15" s="2">
        <v>0</v>
      </c>
      <c r="G15" s="2">
        <v>6</v>
      </c>
      <c r="H15" s="2">
        <v>0</v>
      </c>
      <c r="I15" s="2">
        <v>60</v>
      </c>
      <c r="J15" s="2">
        <v>24</v>
      </c>
      <c r="K15" s="2">
        <v>1</v>
      </c>
      <c r="L15" s="2">
        <v>0</v>
      </c>
      <c r="M15" s="3">
        <v>1</v>
      </c>
      <c r="N15" s="3">
        <v>0</v>
      </c>
      <c r="O15" s="3">
        <v>0</v>
      </c>
      <c r="P15" s="3">
        <v>0</v>
      </c>
      <c r="Q15" s="3">
        <v>0</v>
      </c>
      <c r="R15" s="3">
        <v>0</v>
      </c>
      <c r="S15" s="49">
        <v>92</v>
      </c>
      <c r="V15" s="49">
        <v>32</v>
      </c>
      <c r="W15" s="3">
        <f>N4</f>
        <v>16</v>
      </c>
      <c r="X15" s="3">
        <f>N5</f>
        <v>7</v>
      </c>
      <c r="Y15" s="3">
        <f>N6</f>
        <v>4</v>
      </c>
      <c r="Z15" s="3">
        <f>N7</f>
        <v>9</v>
      </c>
      <c r="AA15" s="3">
        <f>N8</f>
        <v>19</v>
      </c>
      <c r="AB15" s="3">
        <f>N9</f>
        <v>0</v>
      </c>
      <c r="AC15" s="3">
        <f>N10</f>
        <v>8</v>
      </c>
      <c r="AD15" s="49">
        <f>N11</f>
        <v>8</v>
      </c>
      <c r="AE15" s="3">
        <f>N12</f>
        <v>0</v>
      </c>
      <c r="AF15" s="3">
        <f>N13</f>
        <v>0</v>
      </c>
      <c r="AG15" s="3">
        <f>N14</f>
        <v>0</v>
      </c>
      <c r="AH15" s="3">
        <f>N15</f>
        <v>0</v>
      </c>
      <c r="AI15" s="3">
        <f>N16</f>
        <v>0</v>
      </c>
      <c r="AJ15" s="3">
        <f>N17</f>
        <v>0</v>
      </c>
      <c r="AK15" s="2">
        <f>N18</f>
        <v>20</v>
      </c>
      <c r="AL15" s="3">
        <f>N19</f>
        <v>7</v>
      </c>
      <c r="AM15" s="3">
        <f>N20</f>
        <v>0</v>
      </c>
      <c r="AN15" s="3">
        <f>N21</f>
        <v>0</v>
      </c>
      <c r="AO15" s="3">
        <f>N22</f>
        <v>0</v>
      </c>
      <c r="AP15" s="49">
        <f>N23</f>
        <v>0</v>
      </c>
      <c r="AQ15" s="53">
        <f>N24</f>
        <v>0</v>
      </c>
      <c r="AT15" s="49">
        <v>32</v>
      </c>
      <c r="AU15" s="32">
        <f t="shared" ref="AU15:BO15" si="24">PRODUCT(W15*100*1/W20)</f>
        <v>17.391304347826086</v>
      </c>
      <c r="AV15" s="32">
        <f t="shared" si="24"/>
        <v>7.6086956521739131</v>
      </c>
      <c r="AW15" s="32">
        <f t="shared" si="24"/>
        <v>4.3478260869565215</v>
      </c>
      <c r="AX15" s="32">
        <f t="shared" si="24"/>
        <v>9.7826086956521738</v>
      </c>
      <c r="AY15" s="32">
        <f t="shared" si="24"/>
        <v>20.652173913043477</v>
      </c>
      <c r="AZ15" s="32">
        <f t="shared" si="24"/>
        <v>0</v>
      </c>
      <c r="BA15" s="32">
        <f t="shared" si="24"/>
        <v>8.695652173913043</v>
      </c>
      <c r="BB15" s="54">
        <f t="shared" si="24"/>
        <v>8.695652173913043</v>
      </c>
      <c r="BC15" s="32">
        <f t="shared" si="24"/>
        <v>0</v>
      </c>
      <c r="BD15" s="32">
        <f t="shared" si="24"/>
        <v>0</v>
      </c>
      <c r="BE15" s="32">
        <f t="shared" si="24"/>
        <v>0</v>
      </c>
      <c r="BF15" s="32">
        <f t="shared" si="24"/>
        <v>0</v>
      </c>
      <c r="BG15" s="32">
        <f t="shared" si="24"/>
        <v>0</v>
      </c>
      <c r="BH15" s="32">
        <f t="shared" si="24"/>
        <v>0</v>
      </c>
      <c r="BI15" s="30">
        <f t="shared" si="24"/>
        <v>21.739130434782609</v>
      </c>
      <c r="BJ15" s="32">
        <f t="shared" si="24"/>
        <v>7.6086956521739131</v>
      </c>
      <c r="BK15" s="32">
        <f t="shared" si="24"/>
        <v>0</v>
      </c>
      <c r="BL15" s="32">
        <f t="shared" si="24"/>
        <v>0</v>
      </c>
      <c r="BM15" s="32">
        <f t="shared" si="24"/>
        <v>0</v>
      </c>
      <c r="BN15" s="29">
        <f t="shared" si="24"/>
        <v>0</v>
      </c>
      <c r="BO15" s="54">
        <f t="shared" si="24"/>
        <v>0</v>
      </c>
      <c r="BR15" s="49">
        <v>32</v>
      </c>
      <c r="BS15" s="32">
        <f t="shared" ref="BS15:CM15" si="25">AU4+AU5+AU6+AU7+AU8+AU9+AU10+AU11+AU12+AU13+AU14+AU15</f>
        <v>36.95652173913043</v>
      </c>
      <c r="BT15" s="32">
        <f t="shared" si="25"/>
        <v>54.347826086956523</v>
      </c>
      <c r="BU15" s="32">
        <f t="shared" si="25"/>
        <v>71.739130434782609</v>
      </c>
      <c r="BV15" s="32">
        <f t="shared" si="25"/>
        <v>86.956521739130437</v>
      </c>
      <c r="BW15" s="32">
        <f t="shared" si="25"/>
        <v>100</v>
      </c>
      <c r="BX15" s="32">
        <f t="shared" si="25"/>
        <v>99.999999999999986</v>
      </c>
      <c r="BY15" s="32">
        <f t="shared" si="25"/>
        <v>83.695652173913047</v>
      </c>
      <c r="BZ15" s="54">
        <f t="shared" si="25"/>
        <v>64.130434782608702</v>
      </c>
      <c r="CA15" s="32">
        <f t="shared" si="25"/>
        <v>100</v>
      </c>
      <c r="CB15" s="32">
        <f t="shared" si="25"/>
        <v>99.999999999999986</v>
      </c>
      <c r="CC15" s="32">
        <f t="shared" si="25"/>
        <v>100</v>
      </c>
      <c r="CD15" s="32">
        <f t="shared" si="25"/>
        <v>99.999999999999986</v>
      </c>
      <c r="CE15" s="32">
        <f t="shared" si="25"/>
        <v>100</v>
      </c>
      <c r="CF15" s="32">
        <f t="shared" si="25"/>
        <v>99.999999999999986</v>
      </c>
      <c r="CG15" s="30">
        <f t="shared" si="25"/>
        <v>64.130434782608688</v>
      </c>
      <c r="CH15" s="32">
        <f t="shared" si="25"/>
        <v>99.999999999999986</v>
      </c>
      <c r="CI15" s="32">
        <f t="shared" si="25"/>
        <v>99.999999999999986</v>
      </c>
      <c r="CJ15" s="32">
        <f t="shared" si="25"/>
        <v>100</v>
      </c>
      <c r="CK15" s="32">
        <f t="shared" si="25"/>
        <v>99.999999999999986</v>
      </c>
      <c r="CL15" s="29">
        <f t="shared" si="25"/>
        <v>100</v>
      </c>
      <c r="CM15" s="54">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9" t="s">
        <v>14</v>
      </c>
      <c r="C16" s="2">
        <v>0</v>
      </c>
      <c r="D16" s="2">
        <v>0</v>
      </c>
      <c r="E16" s="2">
        <v>4</v>
      </c>
      <c r="F16" s="2">
        <v>0</v>
      </c>
      <c r="G16" s="2">
        <v>71</v>
      </c>
      <c r="H16" s="2">
        <v>12</v>
      </c>
      <c r="I16" s="2">
        <v>2</v>
      </c>
      <c r="J16" s="2">
        <v>0</v>
      </c>
      <c r="K16" s="3">
        <v>0</v>
      </c>
      <c r="L16" s="3">
        <v>2</v>
      </c>
      <c r="M16" s="3">
        <v>1</v>
      </c>
      <c r="N16" s="3">
        <v>0</v>
      </c>
      <c r="O16" s="3">
        <v>0</v>
      </c>
      <c r="P16" s="3">
        <v>0</v>
      </c>
      <c r="Q16" s="3">
        <v>0</v>
      </c>
      <c r="R16" s="3">
        <v>0</v>
      </c>
      <c r="S16" s="49">
        <v>92</v>
      </c>
      <c r="V16" s="49">
        <v>64</v>
      </c>
      <c r="W16" s="3">
        <f>O4</f>
        <v>58</v>
      </c>
      <c r="X16" s="3">
        <f>O5</f>
        <v>42</v>
      </c>
      <c r="Y16" s="3">
        <f>O6</f>
        <v>5</v>
      </c>
      <c r="Z16" s="3">
        <f>O7</f>
        <v>6</v>
      </c>
      <c r="AA16" s="3">
        <f>O8</f>
        <v>0</v>
      </c>
      <c r="AB16" s="3">
        <f>O9</f>
        <v>0</v>
      </c>
      <c r="AC16" s="3">
        <f>O10</f>
        <v>15</v>
      </c>
      <c r="AD16" s="49">
        <f>O11</f>
        <v>33</v>
      </c>
      <c r="AE16" s="3">
        <f>O12</f>
        <v>0</v>
      </c>
      <c r="AF16" s="3">
        <f>O13</f>
        <v>0</v>
      </c>
      <c r="AG16" s="3">
        <f>O14</f>
        <v>0</v>
      </c>
      <c r="AH16" s="3">
        <f>O15</f>
        <v>0</v>
      </c>
      <c r="AI16" s="3">
        <f>O16</f>
        <v>0</v>
      </c>
      <c r="AJ16" s="3">
        <f>O17</f>
        <v>0</v>
      </c>
      <c r="AK16" s="3">
        <f>O18</f>
        <v>12</v>
      </c>
      <c r="AL16" s="3">
        <f>O19</f>
        <v>0</v>
      </c>
      <c r="AM16" s="3">
        <f>O20</f>
        <v>0</v>
      </c>
      <c r="AN16" s="3">
        <f>O21</f>
        <v>0</v>
      </c>
      <c r="AO16" s="3">
        <f>O22</f>
        <v>0</v>
      </c>
      <c r="AP16" s="49">
        <f>O23</f>
        <v>0</v>
      </c>
      <c r="AQ16" s="53">
        <f>O24</f>
        <v>0</v>
      </c>
      <c r="AT16" s="49">
        <v>64</v>
      </c>
      <c r="AU16" s="32">
        <f t="shared" ref="AU16:BO16" si="26">PRODUCT(W16*100*1/W20)</f>
        <v>63.043478260869563</v>
      </c>
      <c r="AV16" s="32">
        <f t="shared" si="26"/>
        <v>45.652173913043477</v>
      </c>
      <c r="AW16" s="32">
        <f t="shared" si="26"/>
        <v>5.4347826086956523</v>
      </c>
      <c r="AX16" s="32">
        <f t="shared" si="26"/>
        <v>6.5217391304347823</v>
      </c>
      <c r="AY16" s="32">
        <f t="shared" si="26"/>
        <v>0</v>
      </c>
      <c r="AZ16" s="32">
        <f t="shared" si="26"/>
        <v>0</v>
      </c>
      <c r="BA16" s="32">
        <f t="shared" si="26"/>
        <v>16.304347826086957</v>
      </c>
      <c r="BB16" s="54">
        <f t="shared" si="26"/>
        <v>35.869565217391305</v>
      </c>
      <c r="BC16" s="32">
        <f t="shared" si="26"/>
        <v>0</v>
      </c>
      <c r="BD16" s="32">
        <f t="shared" si="26"/>
        <v>0</v>
      </c>
      <c r="BE16" s="32">
        <f t="shared" si="26"/>
        <v>0</v>
      </c>
      <c r="BF16" s="32">
        <f t="shared" si="26"/>
        <v>0</v>
      </c>
      <c r="BG16" s="32">
        <f t="shared" si="26"/>
        <v>0</v>
      </c>
      <c r="BH16" s="32">
        <f t="shared" si="26"/>
        <v>0</v>
      </c>
      <c r="BI16" s="32">
        <f t="shared" si="26"/>
        <v>13.043478260869565</v>
      </c>
      <c r="BJ16" s="32">
        <f t="shared" si="26"/>
        <v>0</v>
      </c>
      <c r="BK16" s="32">
        <f t="shared" si="26"/>
        <v>0</v>
      </c>
      <c r="BL16" s="32">
        <f t="shared" si="26"/>
        <v>0</v>
      </c>
      <c r="BM16" s="32">
        <f t="shared" si="26"/>
        <v>0</v>
      </c>
      <c r="BN16" s="29">
        <f t="shared" si="26"/>
        <v>0</v>
      </c>
      <c r="BO16" s="54">
        <f t="shared" si="26"/>
        <v>0</v>
      </c>
      <c r="BR16" s="49">
        <v>64</v>
      </c>
      <c r="BS16" s="32">
        <f t="shared" ref="BS16:CM16" si="27">AU4+AU5+AU6+AU7+AU8+AU9+AU10+AU11+AU12+AU13+AU14+AU15+AU16</f>
        <v>100</v>
      </c>
      <c r="BT16" s="32">
        <f t="shared" si="27"/>
        <v>100</v>
      </c>
      <c r="BU16" s="32">
        <f t="shared" si="27"/>
        <v>77.173913043478265</v>
      </c>
      <c r="BV16" s="32">
        <f t="shared" si="27"/>
        <v>93.478260869565219</v>
      </c>
      <c r="BW16" s="32">
        <f t="shared" si="27"/>
        <v>100</v>
      </c>
      <c r="BX16" s="32">
        <f t="shared" si="27"/>
        <v>99.999999999999986</v>
      </c>
      <c r="BY16" s="32">
        <f t="shared" si="27"/>
        <v>100</v>
      </c>
      <c r="BZ16" s="54">
        <f t="shared" si="27"/>
        <v>100</v>
      </c>
      <c r="CA16" s="32">
        <f t="shared" si="27"/>
        <v>100</v>
      </c>
      <c r="CB16" s="32">
        <f t="shared" si="27"/>
        <v>99.999999999999986</v>
      </c>
      <c r="CC16" s="32">
        <f t="shared" si="27"/>
        <v>100</v>
      </c>
      <c r="CD16" s="32">
        <f t="shared" si="27"/>
        <v>99.999999999999986</v>
      </c>
      <c r="CE16" s="32">
        <f t="shared" si="27"/>
        <v>100</v>
      </c>
      <c r="CF16" s="32">
        <f t="shared" si="27"/>
        <v>99.999999999999986</v>
      </c>
      <c r="CG16" s="32">
        <f t="shared" si="27"/>
        <v>77.173913043478251</v>
      </c>
      <c r="CH16" s="32">
        <f t="shared" si="27"/>
        <v>99.999999999999986</v>
      </c>
      <c r="CI16" s="32">
        <f t="shared" si="27"/>
        <v>99.999999999999986</v>
      </c>
      <c r="CJ16" s="32">
        <f t="shared" si="27"/>
        <v>100</v>
      </c>
      <c r="CK16" s="32">
        <f t="shared" si="27"/>
        <v>99.999999999999986</v>
      </c>
      <c r="CL16" s="29">
        <f t="shared" si="27"/>
        <v>100</v>
      </c>
      <c r="CM16" s="54">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9" t="s">
        <v>15</v>
      </c>
      <c r="C17" s="2">
        <v>0</v>
      </c>
      <c r="D17" s="2">
        <v>0</v>
      </c>
      <c r="E17" s="2">
        <v>2</v>
      </c>
      <c r="F17" s="2">
        <v>0</v>
      </c>
      <c r="G17" s="2">
        <v>55</v>
      </c>
      <c r="H17" s="2">
        <v>31</v>
      </c>
      <c r="I17" s="2">
        <v>0</v>
      </c>
      <c r="J17" s="2">
        <v>1</v>
      </c>
      <c r="K17" s="3">
        <v>0</v>
      </c>
      <c r="L17" s="3">
        <v>2</v>
      </c>
      <c r="M17" s="3">
        <v>1</v>
      </c>
      <c r="N17" s="3">
        <v>0</v>
      </c>
      <c r="O17" s="3">
        <v>0</v>
      </c>
      <c r="P17" s="3">
        <v>0</v>
      </c>
      <c r="Q17" s="3">
        <v>0</v>
      </c>
      <c r="R17" s="3">
        <v>0</v>
      </c>
      <c r="S17" s="49">
        <v>92</v>
      </c>
      <c r="V17" s="49">
        <v>128</v>
      </c>
      <c r="W17" s="3">
        <f>P4</f>
        <v>0</v>
      </c>
      <c r="X17" s="3">
        <f>P5</f>
        <v>0</v>
      </c>
      <c r="Y17" s="3">
        <f>P6</f>
        <v>21</v>
      </c>
      <c r="Z17" s="3">
        <f>P7</f>
        <v>6</v>
      </c>
      <c r="AA17" s="3">
        <f>P8</f>
        <v>0</v>
      </c>
      <c r="AB17" s="3">
        <f>P9</f>
        <v>0</v>
      </c>
      <c r="AC17" s="3">
        <f>P10</f>
        <v>0</v>
      </c>
      <c r="AD17" s="49">
        <f>P11</f>
        <v>0</v>
      </c>
      <c r="AE17" s="3">
        <f>P12</f>
        <v>0</v>
      </c>
      <c r="AF17" s="3">
        <f>P13</f>
        <v>0</v>
      </c>
      <c r="AG17" s="3">
        <f>P14</f>
        <v>0</v>
      </c>
      <c r="AH17" s="3">
        <f>P15</f>
        <v>0</v>
      </c>
      <c r="AI17" s="3">
        <f>P16</f>
        <v>0</v>
      </c>
      <c r="AJ17" s="3">
        <f>P17</f>
        <v>0</v>
      </c>
      <c r="AK17" s="3">
        <f>P18</f>
        <v>9</v>
      </c>
      <c r="AL17" s="3">
        <f>P19</f>
        <v>0</v>
      </c>
      <c r="AM17" s="3">
        <f>P20</f>
        <v>0</v>
      </c>
      <c r="AN17" s="3">
        <f>P21</f>
        <v>0</v>
      </c>
      <c r="AO17" s="3">
        <f>P22</f>
        <v>0</v>
      </c>
      <c r="AP17" s="49">
        <f>P23</f>
        <v>0</v>
      </c>
      <c r="AQ17" s="53">
        <f>P24</f>
        <v>0</v>
      </c>
      <c r="AT17" s="49">
        <v>128</v>
      </c>
      <c r="AU17" s="32">
        <f t="shared" ref="AU17:BO17" si="28">PRODUCT(W17*100*1/W20)</f>
        <v>0</v>
      </c>
      <c r="AV17" s="32">
        <f t="shared" si="28"/>
        <v>0</v>
      </c>
      <c r="AW17" s="32">
        <f t="shared" si="28"/>
        <v>22.826086956521738</v>
      </c>
      <c r="AX17" s="32">
        <f t="shared" si="28"/>
        <v>6.5217391304347823</v>
      </c>
      <c r="AY17" s="32">
        <f t="shared" si="28"/>
        <v>0</v>
      </c>
      <c r="AZ17" s="32">
        <f t="shared" si="28"/>
        <v>0</v>
      </c>
      <c r="BA17" s="32">
        <f t="shared" si="28"/>
        <v>0</v>
      </c>
      <c r="BB17" s="54">
        <f t="shared" si="28"/>
        <v>0</v>
      </c>
      <c r="BC17" s="32">
        <f t="shared" si="28"/>
        <v>0</v>
      </c>
      <c r="BD17" s="32">
        <f t="shared" si="28"/>
        <v>0</v>
      </c>
      <c r="BE17" s="32">
        <f t="shared" si="28"/>
        <v>0</v>
      </c>
      <c r="BF17" s="32">
        <f t="shared" si="28"/>
        <v>0</v>
      </c>
      <c r="BG17" s="32">
        <f t="shared" si="28"/>
        <v>0</v>
      </c>
      <c r="BH17" s="32">
        <f t="shared" si="28"/>
        <v>0</v>
      </c>
      <c r="BI17" s="32">
        <f t="shared" si="28"/>
        <v>9.7826086956521738</v>
      </c>
      <c r="BJ17" s="32">
        <f t="shared" si="28"/>
        <v>0</v>
      </c>
      <c r="BK17" s="32">
        <f t="shared" si="28"/>
        <v>0</v>
      </c>
      <c r="BL17" s="32">
        <f t="shared" si="28"/>
        <v>0</v>
      </c>
      <c r="BM17" s="32">
        <f t="shared" si="28"/>
        <v>0</v>
      </c>
      <c r="BN17" s="29">
        <f t="shared" si="28"/>
        <v>0</v>
      </c>
      <c r="BO17" s="54">
        <f t="shared" si="28"/>
        <v>0</v>
      </c>
      <c r="BR17" s="49">
        <v>128</v>
      </c>
      <c r="BS17" s="32">
        <f t="shared" ref="BS17:CM17" si="29">AU4+AU5+AU6+AU7+AU8+AU9+AU10+AU11+AU12+AU13+AU14+AU15+AU16+AU17</f>
        <v>100</v>
      </c>
      <c r="BT17" s="32">
        <f t="shared" si="29"/>
        <v>100</v>
      </c>
      <c r="BU17" s="32">
        <f t="shared" si="29"/>
        <v>100</v>
      </c>
      <c r="BV17" s="32">
        <f t="shared" si="29"/>
        <v>100</v>
      </c>
      <c r="BW17" s="32">
        <f t="shared" si="29"/>
        <v>100</v>
      </c>
      <c r="BX17" s="32">
        <f t="shared" si="29"/>
        <v>99.999999999999986</v>
      </c>
      <c r="BY17" s="32">
        <f t="shared" si="29"/>
        <v>100</v>
      </c>
      <c r="BZ17" s="54">
        <f t="shared" si="29"/>
        <v>100</v>
      </c>
      <c r="CA17" s="32">
        <f t="shared" si="29"/>
        <v>100</v>
      </c>
      <c r="CB17" s="32">
        <f t="shared" si="29"/>
        <v>99.999999999999986</v>
      </c>
      <c r="CC17" s="32">
        <f t="shared" si="29"/>
        <v>100</v>
      </c>
      <c r="CD17" s="32">
        <f t="shared" si="29"/>
        <v>99.999999999999986</v>
      </c>
      <c r="CE17" s="32">
        <f t="shared" si="29"/>
        <v>100</v>
      </c>
      <c r="CF17" s="32">
        <f t="shared" si="29"/>
        <v>99.999999999999986</v>
      </c>
      <c r="CG17" s="32">
        <f t="shared" si="29"/>
        <v>86.956521739130423</v>
      </c>
      <c r="CH17" s="32">
        <f t="shared" si="29"/>
        <v>99.999999999999986</v>
      </c>
      <c r="CI17" s="32">
        <f t="shared" si="29"/>
        <v>99.999999999999986</v>
      </c>
      <c r="CJ17" s="32">
        <f t="shared" si="29"/>
        <v>100</v>
      </c>
      <c r="CK17" s="32">
        <f t="shared" si="29"/>
        <v>99.999999999999986</v>
      </c>
      <c r="CL17" s="29">
        <f t="shared" si="29"/>
        <v>100</v>
      </c>
      <c r="CM17" s="54">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9" t="s">
        <v>16</v>
      </c>
      <c r="C18" s="2">
        <v>0</v>
      </c>
      <c r="D18" s="2">
        <v>0</v>
      </c>
      <c r="E18" s="2">
        <v>0</v>
      </c>
      <c r="F18" s="2">
        <v>0</v>
      </c>
      <c r="G18" s="2">
        <v>0</v>
      </c>
      <c r="H18" s="2">
        <v>2</v>
      </c>
      <c r="I18" s="2">
        <v>0</v>
      </c>
      <c r="J18" s="2">
        <v>5</v>
      </c>
      <c r="K18" s="2">
        <v>6</v>
      </c>
      <c r="L18" s="2">
        <v>10</v>
      </c>
      <c r="M18" s="2">
        <v>16</v>
      </c>
      <c r="N18" s="2">
        <v>20</v>
      </c>
      <c r="O18" s="3">
        <v>12</v>
      </c>
      <c r="P18" s="3">
        <v>9</v>
      </c>
      <c r="Q18" s="3">
        <v>12</v>
      </c>
      <c r="R18" s="3">
        <v>0</v>
      </c>
      <c r="S18" s="49">
        <v>92</v>
      </c>
      <c r="V18" s="49">
        <v>256</v>
      </c>
      <c r="W18" s="3">
        <f>Q4</f>
        <v>0</v>
      </c>
      <c r="X18" s="3">
        <f>Q5</f>
        <v>0</v>
      </c>
      <c r="Y18" s="3">
        <f>Q6</f>
        <v>0</v>
      </c>
      <c r="Z18" s="3">
        <f>Q7</f>
        <v>0</v>
      </c>
      <c r="AA18" s="3">
        <f>Q8</f>
        <v>0</v>
      </c>
      <c r="AB18" s="3">
        <f>Q9</f>
        <v>0</v>
      </c>
      <c r="AC18" s="3">
        <f>Q10</f>
        <v>0</v>
      </c>
      <c r="AD18" s="49">
        <f>Q11</f>
        <v>0</v>
      </c>
      <c r="AE18" s="3">
        <f>Q12</f>
        <v>0</v>
      </c>
      <c r="AF18" s="3">
        <f>Q13</f>
        <v>0</v>
      </c>
      <c r="AG18" s="3">
        <f>Q14</f>
        <v>0</v>
      </c>
      <c r="AH18" s="3">
        <f>Q15</f>
        <v>0</v>
      </c>
      <c r="AI18" s="3">
        <f>Q16</f>
        <v>0</v>
      </c>
      <c r="AJ18" s="3">
        <f>Q17</f>
        <v>0</v>
      </c>
      <c r="AK18" s="3">
        <f>Q18</f>
        <v>12</v>
      </c>
      <c r="AL18" s="3">
        <f>Q19</f>
        <v>0</v>
      </c>
      <c r="AM18" s="3">
        <f>Q20</f>
        <v>0</v>
      </c>
      <c r="AN18" s="3">
        <f>Q21</f>
        <v>0</v>
      </c>
      <c r="AO18" s="3">
        <f>Q22</f>
        <v>0</v>
      </c>
      <c r="AP18" s="49">
        <f>Q23</f>
        <v>0</v>
      </c>
      <c r="AQ18" s="53">
        <f>Q24</f>
        <v>0</v>
      </c>
      <c r="AT18" s="49">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4">
        <f t="shared" si="30"/>
        <v>0</v>
      </c>
      <c r="BC18" s="32">
        <f t="shared" si="30"/>
        <v>0</v>
      </c>
      <c r="BD18" s="32">
        <f t="shared" si="30"/>
        <v>0</v>
      </c>
      <c r="BE18" s="32">
        <f t="shared" si="30"/>
        <v>0</v>
      </c>
      <c r="BF18" s="32">
        <f t="shared" si="30"/>
        <v>0</v>
      </c>
      <c r="BG18" s="32">
        <f t="shared" si="30"/>
        <v>0</v>
      </c>
      <c r="BH18" s="32">
        <f t="shared" si="30"/>
        <v>0</v>
      </c>
      <c r="BI18" s="32">
        <f t="shared" si="30"/>
        <v>13.043478260869565</v>
      </c>
      <c r="BJ18" s="32">
        <f t="shared" si="30"/>
        <v>0</v>
      </c>
      <c r="BK18" s="32">
        <f t="shared" si="30"/>
        <v>0</v>
      </c>
      <c r="BL18" s="32">
        <f t="shared" si="30"/>
        <v>0</v>
      </c>
      <c r="BM18" s="32">
        <f t="shared" si="30"/>
        <v>0</v>
      </c>
      <c r="BN18" s="29">
        <f t="shared" si="30"/>
        <v>0</v>
      </c>
      <c r="BO18" s="54">
        <f t="shared" si="30"/>
        <v>0</v>
      </c>
      <c r="BR18" s="49">
        <v>256</v>
      </c>
      <c r="BS18" s="32">
        <f t="shared" ref="BS18:CM18" si="31">AU4+AU5+AU6+AU7+AU8+AU9+AU10+AU11+AU12+AU13+AU14+AU15+AU16+AU17+AU18</f>
        <v>100</v>
      </c>
      <c r="BT18" s="32">
        <f t="shared" si="31"/>
        <v>100</v>
      </c>
      <c r="BU18" s="32">
        <f t="shared" si="31"/>
        <v>100</v>
      </c>
      <c r="BV18" s="32">
        <f t="shared" si="31"/>
        <v>100</v>
      </c>
      <c r="BW18" s="32">
        <f t="shared" si="31"/>
        <v>100</v>
      </c>
      <c r="BX18" s="32">
        <f t="shared" si="31"/>
        <v>99.999999999999986</v>
      </c>
      <c r="BY18" s="32">
        <f t="shared" si="31"/>
        <v>100</v>
      </c>
      <c r="BZ18" s="54">
        <f t="shared" si="31"/>
        <v>100</v>
      </c>
      <c r="CA18" s="32">
        <f t="shared" si="31"/>
        <v>100</v>
      </c>
      <c r="CB18" s="32">
        <f t="shared" si="31"/>
        <v>99.999999999999986</v>
      </c>
      <c r="CC18" s="32">
        <f t="shared" si="31"/>
        <v>100</v>
      </c>
      <c r="CD18" s="32">
        <f t="shared" si="31"/>
        <v>99.999999999999986</v>
      </c>
      <c r="CE18" s="32">
        <f t="shared" si="31"/>
        <v>100</v>
      </c>
      <c r="CF18" s="32">
        <f t="shared" si="31"/>
        <v>99.999999999999986</v>
      </c>
      <c r="CG18" s="32">
        <f t="shared" si="31"/>
        <v>99.999999999999986</v>
      </c>
      <c r="CH18" s="32">
        <f t="shared" si="31"/>
        <v>99.999999999999986</v>
      </c>
      <c r="CI18" s="32">
        <f t="shared" si="31"/>
        <v>99.999999999999986</v>
      </c>
      <c r="CJ18" s="32">
        <f t="shared" si="31"/>
        <v>100</v>
      </c>
      <c r="CK18" s="32">
        <f t="shared" si="31"/>
        <v>99.999999999999986</v>
      </c>
      <c r="CL18" s="29">
        <f t="shared" si="31"/>
        <v>100</v>
      </c>
      <c r="CM18" s="54">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9" t="s">
        <v>17</v>
      </c>
      <c r="C19" s="2">
        <v>0</v>
      </c>
      <c r="D19" s="2">
        <v>0</v>
      </c>
      <c r="E19" s="2">
        <v>75</v>
      </c>
      <c r="F19" s="2">
        <v>0</v>
      </c>
      <c r="G19" s="2">
        <v>8</v>
      </c>
      <c r="H19" s="2">
        <v>0</v>
      </c>
      <c r="I19" s="2">
        <v>1</v>
      </c>
      <c r="J19" s="2">
        <v>1</v>
      </c>
      <c r="K19" s="4">
        <v>0</v>
      </c>
      <c r="L19" s="3">
        <v>0</v>
      </c>
      <c r="M19" s="3">
        <v>0</v>
      </c>
      <c r="N19" s="3">
        <v>7</v>
      </c>
      <c r="O19" s="3">
        <v>0</v>
      </c>
      <c r="P19" s="3">
        <v>0</v>
      </c>
      <c r="Q19" s="3">
        <v>0</v>
      </c>
      <c r="R19" s="3">
        <v>0</v>
      </c>
      <c r="S19" s="49">
        <v>92</v>
      </c>
      <c r="V19" s="49">
        <v>512</v>
      </c>
      <c r="W19" s="3">
        <f>R4</f>
        <v>0</v>
      </c>
      <c r="X19" s="3">
        <f>R5</f>
        <v>0</v>
      </c>
      <c r="Y19" s="3">
        <f>R6</f>
        <v>0</v>
      </c>
      <c r="Z19" s="3">
        <f>R7</f>
        <v>0</v>
      </c>
      <c r="AA19" s="3">
        <f>R8</f>
        <v>0</v>
      </c>
      <c r="AB19" s="3">
        <f>R9</f>
        <v>0</v>
      </c>
      <c r="AC19" s="3">
        <f>R10</f>
        <v>0</v>
      </c>
      <c r="AD19" s="49">
        <f>R11</f>
        <v>0</v>
      </c>
      <c r="AE19" s="3">
        <f>R12</f>
        <v>0</v>
      </c>
      <c r="AF19" s="3">
        <f>R13</f>
        <v>0</v>
      </c>
      <c r="AG19" s="3">
        <f>R14</f>
        <v>0</v>
      </c>
      <c r="AH19" s="3">
        <f>R15</f>
        <v>0</v>
      </c>
      <c r="AI19" s="3">
        <f>R16</f>
        <v>0</v>
      </c>
      <c r="AJ19" s="3">
        <f>R17</f>
        <v>0</v>
      </c>
      <c r="AK19" s="3">
        <f>R18</f>
        <v>0</v>
      </c>
      <c r="AL19" s="3">
        <f>R19</f>
        <v>0</v>
      </c>
      <c r="AM19" s="3">
        <f>R20</f>
        <v>0</v>
      </c>
      <c r="AN19" s="3">
        <f>R21</f>
        <v>0</v>
      </c>
      <c r="AO19" s="3">
        <f>R22</f>
        <v>0</v>
      </c>
      <c r="AP19" s="49">
        <f>R23</f>
        <v>0</v>
      </c>
      <c r="AQ19" s="53">
        <f>R24</f>
        <v>0</v>
      </c>
      <c r="AT19" s="49">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4">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4">
        <f t="shared" si="32"/>
        <v>0</v>
      </c>
      <c r="BR19" s="49">
        <v>512</v>
      </c>
      <c r="BS19" s="32">
        <f t="shared" ref="BS19:CM19" si="33">AU4+AU5+AU6+AU7+AU8+AU9+AU10+AU11+AU12+AU13+AU14+AU15+AU16+AU17+AU18+AU19</f>
        <v>100</v>
      </c>
      <c r="BT19" s="32">
        <f t="shared" si="33"/>
        <v>100</v>
      </c>
      <c r="BU19" s="32">
        <f t="shared" si="33"/>
        <v>100</v>
      </c>
      <c r="BV19" s="32">
        <f t="shared" si="33"/>
        <v>100</v>
      </c>
      <c r="BW19" s="32">
        <f t="shared" si="33"/>
        <v>100</v>
      </c>
      <c r="BX19" s="32">
        <f t="shared" si="33"/>
        <v>99.999999999999986</v>
      </c>
      <c r="BY19" s="32">
        <f t="shared" si="33"/>
        <v>100</v>
      </c>
      <c r="BZ19" s="54">
        <f t="shared" si="33"/>
        <v>100</v>
      </c>
      <c r="CA19" s="32">
        <f t="shared" si="33"/>
        <v>100</v>
      </c>
      <c r="CB19" s="32">
        <f t="shared" si="33"/>
        <v>99.999999999999986</v>
      </c>
      <c r="CC19" s="32">
        <f t="shared" si="33"/>
        <v>100</v>
      </c>
      <c r="CD19" s="32">
        <f t="shared" si="33"/>
        <v>99.999999999999986</v>
      </c>
      <c r="CE19" s="32">
        <f t="shared" si="33"/>
        <v>100</v>
      </c>
      <c r="CF19" s="32">
        <f t="shared" si="33"/>
        <v>99.999999999999986</v>
      </c>
      <c r="CG19" s="32">
        <f t="shared" si="33"/>
        <v>99.999999999999986</v>
      </c>
      <c r="CH19" s="32">
        <f t="shared" si="33"/>
        <v>99.999999999999986</v>
      </c>
      <c r="CI19" s="32">
        <f t="shared" si="33"/>
        <v>99.999999999999986</v>
      </c>
      <c r="CJ19" s="32">
        <f t="shared" si="33"/>
        <v>100</v>
      </c>
      <c r="CK19" s="32">
        <f t="shared" si="33"/>
        <v>99.999999999999986</v>
      </c>
      <c r="CL19" s="29">
        <f t="shared" si="33"/>
        <v>100</v>
      </c>
      <c r="CM19" s="54">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9" t="s">
        <v>18</v>
      </c>
      <c r="C20" s="2">
        <v>0</v>
      </c>
      <c r="D20" s="2">
        <v>74</v>
      </c>
      <c r="E20" s="2">
        <v>6</v>
      </c>
      <c r="F20" s="2">
        <v>7</v>
      </c>
      <c r="G20" s="2">
        <v>3</v>
      </c>
      <c r="H20" s="4">
        <v>1</v>
      </c>
      <c r="I20" s="3">
        <v>0</v>
      </c>
      <c r="J20" s="3">
        <v>1</v>
      </c>
      <c r="K20" s="3">
        <v>0</v>
      </c>
      <c r="L20" s="3">
        <v>0</v>
      </c>
      <c r="M20" s="3">
        <v>0</v>
      </c>
      <c r="N20" s="3">
        <v>0</v>
      </c>
      <c r="O20" s="3">
        <v>0</v>
      </c>
      <c r="P20" s="3">
        <v>0</v>
      </c>
      <c r="Q20" s="3">
        <v>0</v>
      </c>
      <c r="R20" s="3">
        <v>0</v>
      </c>
      <c r="S20" s="49">
        <v>92</v>
      </c>
      <c r="V20" s="49" t="s">
        <v>1</v>
      </c>
      <c r="W20" s="49">
        <f>S4</f>
        <v>92</v>
      </c>
      <c r="X20" s="49">
        <f>S5</f>
        <v>92</v>
      </c>
      <c r="Y20" s="49">
        <f>S6</f>
        <v>92</v>
      </c>
      <c r="Z20" s="49">
        <f>S7</f>
        <v>92</v>
      </c>
      <c r="AA20" s="49">
        <f>S8</f>
        <v>92</v>
      </c>
      <c r="AB20" s="49">
        <f>S9</f>
        <v>92</v>
      </c>
      <c r="AC20" s="49">
        <f>S10</f>
        <v>92</v>
      </c>
      <c r="AD20" s="49">
        <f>S11</f>
        <v>92</v>
      </c>
      <c r="AE20" s="49">
        <f>S12</f>
        <v>92</v>
      </c>
      <c r="AF20" s="49">
        <f>S13</f>
        <v>92</v>
      </c>
      <c r="AG20" s="49">
        <f>S14</f>
        <v>92</v>
      </c>
      <c r="AH20" s="49">
        <f>S15</f>
        <v>92</v>
      </c>
      <c r="AI20" s="49">
        <f>S16</f>
        <v>92</v>
      </c>
      <c r="AJ20" s="49">
        <f>S17</f>
        <v>92</v>
      </c>
      <c r="AK20" s="49">
        <f>S18</f>
        <v>92</v>
      </c>
      <c r="AL20" s="49">
        <f>S19</f>
        <v>92</v>
      </c>
      <c r="AM20" s="49">
        <f>S20</f>
        <v>92</v>
      </c>
      <c r="AN20" s="49">
        <f>S21</f>
        <v>92</v>
      </c>
      <c r="AO20" s="49">
        <f>S22</f>
        <v>92</v>
      </c>
      <c r="AP20" s="49">
        <f>S23</f>
        <v>92</v>
      </c>
      <c r="AQ20" s="49">
        <f>S24</f>
        <v>92</v>
      </c>
      <c r="AT20" s="49" t="s">
        <v>44</v>
      </c>
      <c r="AU20" s="29">
        <f t="shared" ref="AU20:BO20" si="34">SUM(AU4:AU19)</f>
        <v>100</v>
      </c>
      <c r="AV20" s="29">
        <f t="shared" si="34"/>
        <v>100</v>
      </c>
      <c r="AW20" s="29">
        <f t="shared" si="34"/>
        <v>100</v>
      </c>
      <c r="AX20" s="29">
        <f t="shared" si="34"/>
        <v>100</v>
      </c>
      <c r="AY20" s="29">
        <f t="shared" si="34"/>
        <v>100</v>
      </c>
      <c r="AZ20" s="29">
        <f t="shared" si="34"/>
        <v>99.999999999999986</v>
      </c>
      <c r="BA20" s="29">
        <f t="shared" si="34"/>
        <v>100</v>
      </c>
      <c r="BB20" s="29">
        <f t="shared" si="34"/>
        <v>100</v>
      </c>
      <c r="BC20" s="29">
        <f t="shared" si="34"/>
        <v>100</v>
      </c>
      <c r="BD20" s="29">
        <f t="shared" si="34"/>
        <v>99.999999999999986</v>
      </c>
      <c r="BE20" s="29">
        <f t="shared" si="34"/>
        <v>100</v>
      </c>
      <c r="BF20" s="29">
        <f t="shared" si="34"/>
        <v>99.999999999999986</v>
      </c>
      <c r="BG20" s="29">
        <f t="shared" si="34"/>
        <v>100</v>
      </c>
      <c r="BH20" s="29">
        <f t="shared" si="34"/>
        <v>99.999999999999986</v>
      </c>
      <c r="BI20" s="29">
        <f t="shared" si="34"/>
        <v>99.999999999999986</v>
      </c>
      <c r="BJ20" s="29">
        <f t="shared" si="34"/>
        <v>99.999999999999986</v>
      </c>
      <c r="BK20" s="29">
        <f t="shared" si="34"/>
        <v>99.999999999999986</v>
      </c>
      <c r="BL20" s="29">
        <f t="shared" si="34"/>
        <v>100</v>
      </c>
      <c r="BM20" s="29">
        <f t="shared" si="34"/>
        <v>99.999999999999986</v>
      </c>
      <c r="BN20" s="29">
        <f t="shared" si="34"/>
        <v>100</v>
      </c>
      <c r="BO20" s="29">
        <f t="shared" si="34"/>
        <v>100</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9" t="s">
        <v>19</v>
      </c>
      <c r="C21" s="2">
        <v>0</v>
      </c>
      <c r="D21" s="2">
        <v>74</v>
      </c>
      <c r="E21" s="2">
        <v>0</v>
      </c>
      <c r="F21" s="2">
        <v>7</v>
      </c>
      <c r="G21" s="2">
        <v>8</v>
      </c>
      <c r="H21" s="2">
        <v>2</v>
      </c>
      <c r="I21" s="4">
        <v>1</v>
      </c>
      <c r="J21" s="3">
        <v>0</v>
      </c>
      <c r="K21" s="3">
        <v>0</v>
      </c>
      <c r="L21" s="3">
        <v>0</v>
      </c>
      <c r="M21" s="3">
        <v>0</v>
      </c>
      <c r="N21" s="3">
        <v>0</v>
      </c>
      <c r="O21" s="3">
        <v>0</v>
      </c>
      <c r="P21" s="3">
        <v>0</v>
      </c>
      <c r="Q21" s="3">
        <v>0</v>
      </c>
      <c r="R21" s="3">
        <v>0</v>
      </c>
      <c r="S21" s="49">
        <v>92</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9" t="s">
        <v>20</v>
      </c>
      <c r="C22" s="2">
        <v>0</v>
      </c>
      <c r="D22" s="2">
        <v>3</v>
      </c>
      <c r="E22" s="2">
        <v>26</v>
      </c>
      <c r="F22" s="2">
        <v>47</v>
      </c>
      <c r="G22" s="2">
        <v>8</v>
      </c>
      <c r="H22" s="3">
        <v>6</v>
      </c>
      <c r="I22" s="3">
        <v>0</v>
      </c>
      <c r="J22" s="3">
        <v>1</v>
      </c>
      <c r="K22" s="3">
        <v>1</v>
      </c>
      <c r="L22" s="3">
        <v>0</v>
      </c>
      <c r="M22" s="3">
        <v>0</v>
      </c>
      <c r="N22" s="3">
        <v>0</v>
      </c>
      <c r="O22" s="3">
        <v>0</v>
      </c>
      <c r="P22" s="3">
        <v>0</v>
      </c>
      <c r="Q22" s="3">
        <v>0</v>
      </c>
      <c r="R22" s="3">
        <v>0</v>
      </c>
      <c r="S22" s="49">
        <v>92</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9" t="s">
        <v>21</v>
      </c>
      <c r="C23" s="49">
        <v>0</v>
      </c>
      <c r="D23" s="49">
        <v>0</v>
      </c>
      <c r="E23" s="49">
        <v>0</v>
      </c>
      <c r="F23" s="49">
        <v>0</v>
      </c>
      <c r="G23" s="49">
        <v>0</v>
      </c>
      <c r="H23" s="49">
        <v>3</v>
      </c>
      <c r="I23" s="49">
        <v>18</v>
      </c>
      <c r="J23" s="49">
        <v>60</v>
      </c>
      <c r="K23" s="49">
        <v>5</v>
      </c>
      <c r="L23" s="49">
        <v>2</v>
      </c>
      <c r="M23" s="49">
        <v>4</v>
      </c>
      <c r="N23" s="49">
        <v>0</v>
      </c>
      <c r="O23" s="49">
        <v>0</v>
      </c>
      <c r="P23" s="49">
        <v>0</v>
      </c>
      <c r="Q23" s="49">
        <v>0</v>
      </c>
      <c r="R23" s="49">
        <v>0</v>
      </c>
      <c r="S23" s="49">
        <v>92</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9" t="s">
        <v>22</v>
      </c>
      <c r="C24" s="49">
        <v>0</v>
      </c>
      <c r="D24" s="49">
        <v>1</v>
      </c>
      <c r="E24" s="49">
        <v>0</v>
      </c>
      <c r="F24" s="49">
        <v>40</v>
      </c>
      <c r="G24" s="49">
        <v>45</v>
      </c>
      <c r="H24" s="49">
        <v>3</v>
      </c>
      <c r="I24" s="49">
        <v>2</v>
      </c>
      <c r="J24" s="49">
        <v>0</v>
      </c>
      <c r="K24" s="49">
        <v>0</v>
      </c>
      <c r="L24" s="49">
        <v>1</v>
      </c>
      <c r="M24" s="49">
        <v>0</v>
      </c>
      <c r="N24" s="49">
        <v>0</v>
      </c>
      <c r="O24" s="49">
        <v>0</v>
      </c>
      <c r="P24" s="49">
        <v>0</v>
      </c>
      <c r="Q24" s="49">
        <v>0</v>
      </c>
      <c r="R24" s="49">
        <v>0</v>
      </c>
      <c r="S24" s="49">
        <v>92</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9" t="s">
        <v>84</v>
      </c>
      <c r="C25" s="49">
        <v>0</v>
      </c>
      <c r="D25" s="49">
        <v>0</v>
      </c>
      <c r="E25" s="49">
        <v>0</v>
      </c>
      <c r="F25" s="49">
        <v>0</v>
      </c>
      <c r="G25" s="49">
        <v>0</v>
      </c>
      <c r="H25" s="49">
        <v>0</v>
      </c>
      <c r="I25" s="49">
        <v>0</v>
      </c>
      <c r="J25" s="49">
        <v>2</v>
      </c>
      <c r="K25" s="49">
        <v>12</v>
      </c>
      <c r="L25" s="49">
        <v>71</v>
      </c>
      <c r="M25" s="49">
        <v>7</v>
      </c>
      <c r="N25" s="49">
        <v>0</v>
      </c>
      <c r="O25" s="49">
        <v>0</v>
      </c>
      <c r="P25" s="49">
        <v>0</v>
      </c>
      <c r="Q25" s="49">
        <v>0</v>
      </c>
      <c r="R25" s="49">
        <v>0</v>
      </c>
      <c r="S25" s="49">
        <v>92</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9" t="s">
        <v>104</v>
      </c>
      <c r="C26" s="49">
        <v>0</v>
      </c>
      <c r="D26" s="49">
        <v>0</v>
      </c>
      <c r="E26" s="49">
        <v>4</v>
      </c>
      <c r="F26" s="49">
        <v>5</v>
      </c>
      <c r="G26" s="49">
        <v>21</v>
      </c>
      <c r="H26" s="49">
        <v>23</v>
      </c>
      <c r="I26" s="49">
        <v>15</v>
      </c>
      <c r="J26" s="49">
        <v>3</v>
      </c>
      <c r="K26" s="49">
        <v>0</v>
      </c>
      <c r="L26" s="49">
        <v>2</v>
      </c>
      <c r="M26" s="49">
        <v>12</v>
      </c>
      <c r="N26" s="49">
        <v>1</v>
      </c>
      <c r="O26" s="49">
        <v>0</v>
      </c>
      <c r="P26" s="49">
        <v>0</v>
      </c>
      <c r="Q26" s="49">
        <v>0</v>
      </c>
      <c r="R26" s="49">
        <v>0</v>
      </c>
      <c r="S26" s="49">
        <v>86</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9" t="s">
        <v>89</v>
      </c>
      <c r="C27" s="49">
        <v>0</v>
      </c>
      <c r="D27" s="49">
        <v>0</v>
      </c>
      <c r="E27" s="49">
        <v>0</v>
      </c>
      <c r="F27" s="49">
        <v>60</v>
      </c>
      <c r="G27" s="49">
        <v>0</v>
      </c>
      <c r="H27" s="49">
        <v>24</v>
      </c>
      <c r="I27" s="49">
        <v>6</v>
      </c>
      <c r="J27" s="49">
        <v>2</v>
      </c>
      <c r="K27" s="49">
        <v>0</v>
      </c>
      <c r="L27" s="49">
        <v>0</v>
      </c>
      <c r="M27" s="49">
        <v>0</v>
      </c>
      <c r="N27" s="49">
        <v>0</v>
      </c>
      <c r="O27" s="49">
        <v>0</v>
      </c>
      <c r="P27" s="49">
        <v>0</v>
      </c>
      <c r="Q27" s="49">
        <v>0</v>
      </c>
      <c r="R27" s="49">
        <v>0</v>
      </c>
      <c r="S27" s="49">
        <v>92</v>
      </c>
    </row>
    <row r="35" spans="1:118" x14ac:dyDescent="0.25">
      <c r="V35" s="49" t="str">
        <f>A36</f>
        <v xml:space="preserve">Escherichia coli </v>
      </c>
      <c r="AT35" s="49" t="str">
        <f>A36</f>
        <v xml:space="preserve">Escherichia coli </v>
      </c>
      <c r="BR35" s="49" t="str">
        <f>A36</f>
        <v xml:space="preserve">Escherichia coli </v>
      </c>
    </row>
    <row r="36" spans="1:118" ht="18.75" x14ac:dyDescent="0.25">
      <c r="A36" s="49" t="s">
        <v>94</v>
      </c>
      <c r="B36" s="49" t="s">
        <v>0</v>
      </c>
      <c r="C36" s="49">
        <v>1.5625E-2</v>
      </c>
      <c r="D36" s="49">
        <v>3.125E-2</v>
      </c>
      <c r="E36" s="49">
        <v>6.25E-2</v>
      </c>
      <c r="F36" s="49">
        <v>0.125</v>
      </c>
      <c r="G36" s="49">
        <v>0.25</v>
      </c>
      <c r="H36" s="49">
        <v>0.5</v>
      </c>
      <c r="I36" s="49">
        <v>1</v>
      </c>
      <c r="J36" s="49">
        <v>2</v>
      </c>
      <c r="K36" s="49">
        <v>4</v>
      </c>
      <c r="L36" s="49">
        <v>8</v>
      </c>
      <c r="M36" s="49">
        <v>16</v>
      </c>
      <c r="N36" s="49">
        <v>32</v>
      </c>
      <c r="O36" s="49">
        <v>64</v>
      </c>
      <c r="P36" s="49">
        <v>128</v>
      </c>
      <c r="Q36" s="49">
        <v>256</v>
      </c>
      <c r="R36" s="49">
        <v>512</v>
      </c>
      <c r="S36" s="49" t="s">
        <v>1</v>
      </c>
      <c r="V36" s="49" t="s">
        <v>0</v>
      </c>
      <c r="W36" s="49" t="str">
        <f>B37</f>
        <v>Ampicillin</v>
      </c>
      <c r="X36" s="49" t="str">
        <f>B38</f>
        <v>Ampicillin/ Sulbactam</v>
      </c>
      <c r="Y36" s="49" t="str">
        <f>B39</f>
        <v>Piperacillin</v>
      </c>
      <c r="Z36" s="49" t="str">
        <f>B40</f>
        <v>Piperacillin/ Tazobactam</v>
      </c>
      <c r="AA36" s="49" t="str">
        <f>B41</f>
        <v>Aztreonam</v>
      </c>
      <c r="AB36" s="49" t="str">
        <f>B42</f>
        <v>Cefotaxim</v>
      </c>
      <c r="AC36" s="49" t="str">
        <f>B43</f>
        <v>Ceftazidim</v>
      </c>
      <c r="AD36" s="49" t="str">
        <f>B44</f>
        <v>Cefuroxim</v>
      </c>
      <c r="AE36" s="49" t="str">
        <f>B45</f>
        <v>Imipenem</v>
      </c>
      <c r="AF36" s="49" t="str">
        <f>B46</f>
        <v>Meropenem</v>
      </c>
      <c r="AG36" s="49" t="str">
        <f>B47</f>
        <v>Colistin</v>
      </c>
      <c r="AH36" s="49" t="str">
        <f>B48</f>
        <v>Amikacin</v>
      </c>
      <c r="AI36" s="49" t="str">
        <f>B49</f>
        <v>Gentamicin</v>
      </c>
      <c r="AJ36" s="49" t="str">
        <f>B50</f>
        <v>Tobramycin</v>
      </c>
      <c r="AK36" s="49" t="str">
        <f>B51</f>
        <v>Fosfomycin</v>
      </c>
      <c r="AL36" s="49" t="str">
        <f>B52</f>
        <v>Cotrimoxazol</v>
      </c>
      <c r="AM36" s="49" t="str">
        <f>B53</f>
        <v>Ciprofloxacin</v>
      </c>
      <c r="AN36" s="49" t="str">
        <f>B54</f>
        <v>Levofloxacin</v>
      </c>
      <c r="AO36" s="49" t="str">
        <f>B55</f>
        <v>Moxifloxacin</v>
      </c>
      <c r="AP36" s="49" t="str">
        <f>B56</f>
        <v>Doxycyclin</v>
      </c>
      <c r="AQ36" s="49" t="str">
        <f>B57</f>
        <v>Tigecyclin</v>
      </c>
      <c r="AT36" s="49"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9" t="s">
        <v>0</v>
      </c>
      <c r="BS36" s="49" t="str">
        <f t="shared" ref="BS36:CM36" si="36">W36</f>
        <v>Ampicillin</v>
      </c>
      <c r="BT36" s="49" t="str">
        <f t="shared" si="36"/>
        <v>Ampicillin/ Sulbactam</v>
      </c>
      <c r="BU36" s="49" t="str">
        <f t="shared" si="36"/>
        <v>Piperacillin</v>
      </c>
      <c r="BV36" s="49" t="str">
        <f t="shared" si="36"/>
        <v>Piperacillin/ Tazobactam</v>
      </c>
      <c r="BW36" s="49" t="str">
        <f t="shared" si="36"/>
        <v>Aztreonam</v>
      </c>
      <c r="BX36" s="49" t="str">
        <f t="shared" si="36"/>
        <v>Cefotaxim</v>
      </c>
      <c r="BY36" s="49" t="str">
        <f t="shared" si="36"/>
        <v>Ceftazidim</v>
      </c>
      <c r="BZ36" s="49" t="str">
        <f t="shared" si="36"/>
        <v>Cefuroxim</v>
      </c>
      <c r="CA36" s="49" t="str">
        <f t="shared" si="36"/>
        <v>Imipenem</v>
      </c>
      <c r="CB36" s="49" t="str">
        <f t="shared" si="36"/>
        <v>Meropenem</v>
      </c>
      <c r="CC36" s="49" t="str">
        <f t="shared" si="36"/>
        <v>Colistin</v>
      </c>
      <c r="CD36" s="49" t="str">
        <f t="shared" si="36"/>
        <v>Amikacin</v>
      </c>
      <c r="CE36" s="49" t="str">
        <f t="shared" si="36"/>
        <v>Gentamicin</v>
      </c>
      <c r="CF36" s="49" t="str">
        <f t="shared" si="36"/>
        <v>Tobramycin</v>
      </c>
      <c r="CG36" s="49" t="str">
        <f t="shared" si="36"/>
        <v>Fosfomycin</v>
      </c>
      <c r="CH36" s="49" t="str">
        <f t="shared" si="36"/>
        <v>Cotrimoxazol</v>
      </c>
      <c r="CI36" s="49" t="str">
        <f t="shared" si="36"/>
        <v>Ciprofloxacin</v>
      </c>
      <c r="CJ36" s="49" t="str">
        <f t="shared" si="36"/>
        <v>Levofloxacin</v>
      </c>
      <c r="CK36" s="49" t="str">
        <f t="shared" si="36"/>
        <v>Moxifloxacin</v>
      </c>
      <c r="CL36" s="49" t="str">
        <f t="shared" si="36"/>
        <v>Doxycyclin</v>
      </c>
      <c r="CM36" s="49" t="str">
        <f t="shared" si="36"/>
        <v>Tigecyclin</v>
      </c>
      <c r="CQ36" s="10"/>
      <c r="CR36" s="11" t="s">
        <v>45</v>
      </c>
      <c r="CS36" s="11" t="s">
        <v>50</v>
      </c>
      <c r="CT36" s="11" t="s">
        <v>51</v>
      </c>
      <c r="CU36" s="11" t="s">
        <v>52</v>
      </c>
      <c r="CV36" s="11" t="s">
        <v>53</v>
      </c>
      <c r="CW36" s="11" t="s">
        <v>54</v>
      </c>
      <c r="CX36" s="11" t="s">
        <v>55</v>
      </c>
      <c r="CY36" s="11" t="s">
        <v>68</v>
      </c>
      <c r="CZ36" s="11" t="s">
        <v>56</v>
      </c>
      <c r="DA36" s="11" t="s">
        <v>57</v>
      </c>
      <c r="DB36" s="11" t="s">
        <v>58</v>
      </c>
      <c r="DC36" s="11" t="s">
        <v>59</v>
      </c>
      <c r="DD36" s="11" t="s">
        <v>60</v>
      </c>
      <c r="DE36" s="11" t="s">
        <v>61</v>
      </c>
      <c r="DF36" s="11" t="s">
        <v>62</v>
      </c>
      <c r="DG36" s="11" t="s">
        <v>63</v>
      </c>
      <c r="DH36" s="11" t="s">
        <v>64</v>
      </c>
      <c r="DI36" s="11" t="s">
        <v>65</v>
      </c>
      <c r="DJ36" s="11" t="s">
        <v>66</v>
      </c>
      <c r="DK36" s="11" t="s">
        <v>67</v>
      </c>
      <c r="DL36" s="11" t="s">
        <v>69</v>
      </c>
      <c r="DM36" s="9"/>
      <c r="DN36" s="9"/>
    </row>
    <row r="37" spans="1:118" ht="18.75" x14ac:dyDescent="0.25">
      <c r="B37" s="49" t="s">
        <v>2</v>
      </c>
      <c r="C37" s="2">
        <v>0</v>
      </c>
      <c r="D37" s="2">
        <v>0</v>
      </c>
      <c r="E37" s="2">
        <v>0</v>
      </c>
      <c r="F37" s="2">
        <v>1</v>
      </c>
      <c r="G37" s="2">
        <v>0</v>
      </c>
      <c r="H37" s="2">
        <v>6</v>
      </c>
      <c r="I37" s="2">
        <v>25</v>
      </c>
      <c r="J37" s="2">
        <v>169</v>
      </c>
      <c r="K37" s="2">
        <v>91</v>
      </c>
      <c r="L37" s="2">
        <v>8</v>
      </c>
      <c r="M37" s="3">
        <v>7</v>
      </c>
      <c r="N37" s="3">
        <v>3</v>
      </c>
      <c r="O37" s="3">
        <v>281</v>
      </c>
      <c r="P37" s="3">
        <v>0</v>
      </c>
      <c r="Q37" s="3">
        <v>0</v>
      </c>
      <c r="R37" s="3">
        <v>0</v>
      </c>
      <c r="S37" s="49">
        <v>591</v>
      </c>
      <c r="V37" s="49">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9">
        <f>C56</f>
        <v>0</v>
      </c>
      <c r="AQ37" s="2">
        <f>C57</f>
        <v>0</v>
      </c>
      <c r="AT37" s="49">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v>
      </c>
      <c r="BL37" s="30">
        <f t="shared" si="37"/>
        <v>0</v>
      </c>
      <c r="BM37" s="30">
        <f t="shared" si="37"/>
        <v>0</v>
      </c>
      <c r="BN37" s="29">
        <f t="shared" si="37"/>
        <v>0</v>
      </c>
      <c r="BO37" s="30">
        <f t="shared" si="37"/>
        <v>0</v>
      </c>
      <c r="BR37" s="49">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v>
      </c>
      <c r="CJ37" s="30">
        <f t="shared" si="38"/>
        <v>0</v>
      </c>
      <c r="CK37" s="30">
        <f t="shared" si="38"/>
        <v>0</v>
      </c>
      <c r="CL37" s="29">
        <f t="shared" si="38"/>
        <v>0</v>
      </c>
      <c r="CM37" s="30">
        <f t="shared" si="38"/>
        <v>0</v>
      </c>
      <c r="CN37" s="5"/>
      <c r="CQ37" s="11" t="s">
        <v>46</v>
      </c>
      <c r="CR37" s="15">
        <f>S37</f>
        <v>591</v>
      </c>
      <c r="CS37" s="15">
        <f>S38</f>
        <v>591</v>
      </c>
      <c r="CT37" s="15">
        <f>S39</f>
        <v>591</v>
      </c>
      <c r="CU37" s="15">
        <f>S40</f>
        <v>591</v>
      </c>
      <c r="CV37" s="15">
        <f>S41</f>
        <v>591</v>
      </c>
      <c r="CW37" s="15">
        <f>S42</f>
        <v>591</v>
      </c>
      <c r="CX37" s="15">
        <f>S43</f>
        <v>591</v>
      </c>
      <c r="CY37" s="15">
        <f>S44</f>
        <v>591</v>
      </c>
      <c r="CZ37" s="15">
        <f>S45</f>
        <v>591</v>
      </c>
      <c r="DA37" s="15">
        <f>S46</f>
        <v>591</v>
      </c>
      <c r="DB37" s="15">
        <f>S47</f>
        <v>589</v>
      </c>
      <c r="DC37" s="15">
        <f>S48</f>
        <v>589</v>
      </c>
      <c r="DD37" s="15">
        <f>S49</f>
        <v>590</v>
      </c>
      <c r="DE37" s="15">
        <f>S50</f>
        <v>591</v>
      </c>
      <c r="DF37" s="15">
        <f>S51</f>
        <v>590</v>
      </c>
      <c r="DG37" s="15">
        <f>S52</f>
        <v>590</v>
      </c>
      <c r="DH37" s="15">
        <f>S53</f>
        <v>591</v>
      </c>
      <c r="DI37" s="15">
        <f>S54</f>
        <v>591</v>
      </c>
      <c r="DJ37" s="15">
        <f>S55</f>
        <v>591</v>
      </c>
      <c r="DK37" s="15">
        <f>S56</f>
        <v>591</v>
      </c>
      <c r="DL37" s="15">
        <f>S57</f>
        <v>591</v>
      </c>
      <c r="DM37" s="9"/>
      <c r="DN37" s="9"/>
    </row>
    <row r="38" spans="1:118" ht="18.75" x14ac:dyDescent="0.25">
      <c r="B38" s="49" t="s">
        <v>3</v>
      </c>
      <c r="C38" s="2">
        <v>0</v>
      </c>
      <c r="D38" s="2">
        <v>0</v>
      </c>
      <c r="E38" s="2">
        <v>0</v>
      </c>
      <c r="F38" s="2">
        <v>13</v>
      </c>
      <c r="G38" s="2">
        <v>0</v>
      </c>
      <c r="H38" s="2">
        <v>70</v>
      </c>
      <c r="I38" s="2">
        <v>174</v>
      </c>
      <c r="J38" s="2">
        <v>70</v>
      </c>
      <c r="K38" s="2">
        <v>42</v>
      </c>
      <c r="L38" s="2">
        <v>58</v>
      </c>
      <c r="M38" s="3">
        <v>39</v>
      </c>
      <c r="N38" s="3">
        <v>31</v>
      </c>
      <c r="O38" s="3">
        <v>94</v>
      </c>
      <c r="P38" s="3">
        <v>0</v>
      </c>
      <c r="Q38" s="3">
        <v>0</v>
      </c>
      <c r="R38" s="3">
        <v>0</v>
      </c>
      <c r="S38" s="49">
        <v>591</v>
      </c>
      <c r="V38" s="49">
        <v>3.125E-2</v>
      </c>
      <c r="W38" s="2">
        <f>D37</f>
        <v>0</v>
      </c>
      <c r="X38" s="2">
        <f>D38</f>
        <v>0</v>
      </c>
      <c r="Y38" s="2">
        <f>D39</f>
        <v>0</v>
      </c>
      <c r="Z38" s="2">
        <f>D40</f>
        <v>0</v>
      </c>
      <c r="AA38" s="2">
        <f>D41</f>
        <v>0</v>
      </c>
      <c r="AB38" s="2">
        <f>D42</f>
        <v>422</v>
      </c>
      <c r="AC38" s="2">
        <f>D43</f>
        <v>0</v>
      </c>
      <c r="AD38" s="4">
        <f>D44</f>
        <v>0</v>
      </c>
      <c r="AE38" s="2">
        <f>D45</f>
        <v>0</v>
      </c>
      <c r="AF38" s="2">
        <f>D46</f>
        <v>0</v>
      </c>
      <c r="AG38" s="2">
        <f>D47</f>
        <v>4</v>
      </c>
      <c r="AH38" s="2">
        <f>D48</f>
        <v>0</v>
      </c>
      <c r="AI38" s="2">
        <f>D49</f>
        <v>0</v>
      </c>
      <c r="AJ38" s="2">
        <f>D50</f>
        <v>0</v>
      </c>
      <c r="AK38" s="2">
        <f>D51</f>
        <v>0</v>
      </c>
      <c r="AL38" s="2">
        <f>D52</f>
        <v>0</v>
      </c>
      <c r="AM38" s="2">
        <f>D53</f>
        <v>433</v>
      </c>
      <c r="AN38" s="2">
        <f>D54</f>
        <v>435</v>
      </c>
      <c r="AO38" s="2">
        <f>D55</f>
        <v>75</v>
      </c>
      <c r="AP38" s="49">
        <f>D56</f>
        <v>0</v>
      </c>
      <c r="AQ38" s="2">
        <f>D57</f>
        <v>329</v>
      </c>
      <c r="AT38" s="49">
        <v>3.1E-2</v>
      </c>
      <c r="AU38" s="30">
        <f t="shared" ref="AU38:BO38" si="39">PRODUCT(W38*100*1/W53)</f>
        <v>0</v>
      </c>
      <c r="AV38" s="30">
        <f t="shared" si="39"/>
        <v>0</v>
      </c>
      <c r="AW38" s="30">
        <f t="shared" si="39"/>
        <v>0</v>
      </c>
      <c r="AX38" s="30">
        <f t="shared" si="39"/>
        <v>0</v>
      </c>
      <c r="AY38" s="30">
        <f t="shared" si="39"/>
        <v>0</v>
      </c>
      <c r="AZ38" s="30">
        <f t="shared" si="39"/>
        <v>71.404399323181053</v>
      </c>
      <c r="BA38" s="30">
        <f t="shared" si="39"/>
        <v>0</v>
      </c>
      <c r="BB38" s="31">
        <f t="shared" si="39"/>
        <v>0</v>
      </c>
      <c r="BC38" s="30">
        <f t="shared" si="39"/>
        <v>0</v>
      </c>
      <c r="BD38" s="30">
        <f t="shared" si="39"/>
        <v>0</v>
      </c>
      <c r="BE38" s="30">
        <f t="shared" si="39"/>
        <v>0.6791171477079796</v>
      </c>
      <c r="BF38" s="30">
        <f t="shared" si="39"/>
        <v>0</v>
      </c>
      <c r="BG38" s="30">
        <f t="shared" si="39"/>
        <v>0</v>
      </c>
      <c r="BH38" s="30">
        <f t="shared" si="39"/>
        <v>0</v>
      </c>
      <c r="BI38" s="30">
        <f t="shared" si="39"/>
        <v>0</v>
      </c>
      <c r="BJ38" s="30">
        <f t="shared" si="39"/>
        <v>0</v>
      </c>
      <c r="BK38" s="30">
        <f t="shared" si="39"/>
        <v>73.265651438240269</v>
      </c>
      <c r="BL38" s="30">
        <f t="shared" si="39"/>
        <v>73.604060913705581</v>
      </c>
      <c r="BM38" s="30">
        <f t="shared" si="39"/>
        <v>12.690355329949238</v>
      </c>
      <c r="BN38" s="29">
        <f t="shared" si="39"/>
        <v>0</v>
      </c>
      <c r="BO38" s="30">
        <f t="shared" si="39"/>
        <v>55.66835871404399</v>
      </c>
      <c r="BR38" s="49">
        <v>3.1E-2</v>
      </c>
      <c r="BS38" s="30">
        <f t="shared" ref="BS38:CM38" si="40">AU37+AU38</f>
        <v>0</v>
      </c>
      <c r="BT38" s="30">
        <f t="shared" si="40"/>
        <v>0</v>
      </c>
      <c r="BU38" s="30">
        <f t="shared" si="40"/>
        <v>0</v>
      </c>
      <c r="BV38" s="30">
        <f t="shared" si="40"/>
        <v>0</v>
      </c>
      <c r="BW38" s="30">
        <f t="shared" si="40"/>
        <v>0</v>
      </c>
      <c r="BX38" s="30">
        <f t="shared" si="40"/>
        <v>71.404399323181053</v>
      </c>
      <c r="BY38" s="30">
        <f t="shared" si="40"/>
        <v>0</v>
      </c>
      <c r="BZ38" s="31">
        <f t="shared" si="40"/>
        <v>0</v>
      </c>
      <c r="CA38" s="30">
        <f t="shared" si="40"/>
        <v>0</v>
      </c>
      <c r="CB38" s="30">
        <f t="shared" si="40"/>
        <v>0</v>
      </c>
      <c r="CC38" s="30">
        <f t="shared" si="40"/>
        <v>0.6791171477079796</v>
      </c>
      <c r="CD38" s="30">
        <f t="shared" si="40"/>
        <v>0</v>
      </c>
      <c r="CE38" s="30">
        <f t="shared" si="40"/>
        <v>0</v>
      </c>
      <c r="CF38" s="30">
        <f t="shared" si="40"/>
        <v>0</v>
      </c>
      <c r="CG38" s="30">
        <f t="shared" si="40"/>
        <v>0</v>
      </c>
      <c r="CH38" s="30">
        <f t="shared" si="40"/>
        <v>0</v>
      </c>
      <c r="CI38" s="30">
        <f t="shared" si="40"/>
        <v>73.265651438240269</v>
      </c>
      <c r="CJ38" s="30">
        <f t="shared" si="40"/>
        <v>73.604060913705581</v>
      </c>
      <c r="CK38" s="30">
        <f t="shared" si="40"/>
        <v>12.690355329949238</v>
      </c>
      <c r="CL38" s="29">
        <f t="shared" si="40"/>
        <v>0</v>
      </c>
      <c r="CM38" s="30">
        <f t="shared" si="40"/>
        <v>55.66835871404399</v>
      </c>
      <c r="CN38" s="5"/>
      <c r="CQ38" s="11" t="s">
        <v>47</v>
      </c>
      <c r="CR38" s="12">
        <f>BS46</f>
        <v>50.761421319796959</v>
      </c>
      <c r="CS38" s="12">
        <f>BT46</f>
        <v>72.250423011844333</v>
      </c>
      <c r="CT38" s="12">
        <f>BU46</f>
        <v>54.145516074450086</v>
      </c>
      <c r="CU38" s="12">
        <f>BV46</f>
        <v>96.785109983079522</v>
      </c>
      <c r="CV38" s="12">
        <f>BW43</f>
        <v>88.155668358714038</v>
      </c>
      <c r="CW38" s="12">
        <f>BX43</f>
        <v>88.494077834179365</v>
      </c>
      <c r="CX38" s="12">
        <f>BY43</f>
        <v>88.832487309644662</v>
      </c>
      <c r="CY38" s="12">
        <f>BZ46</f>
        <v>84.433164128595593</v>
      </c>
      <c r="CZ38" s="12">
        <f>CA44</f>
        <v>100</v>
      </c>
      <c r="DA38" s="12">
        <f>CB44</f>
        <v>99.830795262267344</v>
      </c>
      <c r="DB38" s="12">
        <f>CC44</f>
        <v>98.641765704584046</v>
      </c>
      <c r="DC38" s="12">
        <f>CD46</f>
        <v>99.151103565365005</v>
      </c>
      <c r="DD38" s="12">
        <f>CE44</f>
        <v>95.762711864406782</v>
      </c>
      <c r="DE38" s="12">
        <f>CF44</f>
        <v>97.292724196277476</v>
      </c>
      <c r="DF38" s="12">
        <f>CG48</f>
        <v>97.288135593220332</v>
      </c>
      <c r="DG38" s="12">
        <f>CH44</f>
        <v>74.406779661016941</v>
      </c>
      <c r="DH38" s="12">
        <f>CI41</f>
        <v>84.771573604060919</v>
      </c>
      <c r="DI38" s="12">
        <f>CJ42</f>
        <v>86.294416243654823</v>
      </c>
      <c r="DJ38" s="12">
        <f>CK41</f>
        <v>76.649746192893403</v>
      </c>
      <c r="DK38" s="12"/>
      <c r="DL38" s="12">
        <f>CM42</f>
        <v>99.661590524534674</v>
      </c>
      <c r="DM38" s="9"/>
      <c r="DN38" s="9"/>
    </row>
    <row r="39" spans="1:118" ht="18.75" x14ac:dyDescent="0.25">
      <c r="B39" s="49" t="s">
        <v>4</v>
      </c>
      <c r="C39" s="2">
        <v>0</v>
      </c>
      <c r="D39" s="2">
        <v>0</v>
      </c>
      <c r="E39" s="2">
        <v>0</v>
      </c>
      <c r="F39" s="2">
        <v>0</v>
      </c>
      <c r="G39" s="2">
        <v>38</v>
      </c>
      <c r="H39" s="2">
        <v>0</v>
      </c>
      <c r="I39" s="2">
        <v>153</v>
      </c>
      <c r="J39" s="2">
        <v>110</v>
      </c>
      <c r="K39" s="2">
        <v>9</v>
      </c>
      <c r="L39" s="2">
        <v>10</v>
      </c>
      <c r="M39" s="3">
        <v>18</v>
      </c>
      <c r="N39" s="3">
        <v>27</v>
      </c>
      <c r="O39" s="3">
        <v>30</v>
      </c>
      <c r="P39" s="3">
        <v>196</v>
      </c>
      <c r="Q39" s="3">
        <v>0</v>
      </c>
      <c r="R39" s="3">
        <v>0</v>
      </c>
      <c r="S39" s="49">
        <v>591</v>
      </c>
      <c r="V39" s="49">
        <v>6.25E-2</v>
      </c>
      <c r="W39" s="2">
        <f>E37</f>
        <v>0</v>
      </c>
      <c r="X39" s="2">
        <f>E38</f>
        <v>0</v>
      </c>
      <c r="Y39" s="2">
        <f>E39</f>
        <v>0</v>
      </c>
      <c r="Z39" s="2">
        <f>E40</f>
        <v>0</v>
      </c>
      <c r="AA39" s="2">
        <f>E41</f>
        <v>0</v>
      </c>
      <c r="AB39" s="2">
        <f>E42</f>
        <v>0</v>
      </c>
      <c r="AC39" s="2">
        <f>E43</f>
        <v>0</v>
      </c>
      <c r="AD39" s="4">
        <f>E44</f>
        <v>0</v>
      </c>
      <c r="AE39" s="2">
        <f>E45</f>
        <v>359</v>
      </c>
      <c r="AF39" s="2">
        <f>E46</f>
        <v>581</v>
      </c>
      <c r="AG39" s="2">
        <f>E47</f>
        <v>0</v>
      </c>
      <c r="AH39" s="2">
        <f>E48</f>
        <v>0</v>
      </c>
      <c r="AI39" s="2">
        <f>E49</f>
        <v>27</v>
      </c>
      <c r="AJ39" s="2">
        <f>E50</f>
        <v>20</v>
      </c>
      <c r="AK39" s="2">
        <f>E51</f>
        <v>0</v>
      </c>
      <c r="AL39" s="2">
        <f>E52</f>
        <v>399</v>
      </c>
      <c r="AM39" s="2">
        <f>E53</f>
        <v>5</v>
      </c>
      <c r="AN39" s="2">
        <f>E54</f>
        <v>0</v>
      </c>
      <c r="AO39" s="2">
        <f>E55</f>
        <v>280</v>
      </c>
      <c r="AP39" s="49">
        <f>E56</f>
        <v>2</v>
      </c>
      <c r="AQ39" s="2">
        <f>E57</f>
        <v>0</v>
      </c>
      <c r="AT39" s="49">
        <v>6.2E-2</v>
      </c>
      <c r="AU39" s="30">
        <f t="shared" ref="AU39:BO39" si="41">PRODUCT(W39*100*1/W53)</f>
        <v>0</v>
      </c>
      <c r="AV39" s="30">
        <f t="shared" si="41"/>
        <v>0</v>
      </c>
      <c r="AW39" s="30">
        <f t="shared" si="41"/>
        <v>0</v>
      </c>
      <c r="AX39" s="30">
        <f t="shared" si="41"/>
        <v>0</v>
      </c>
      <c r="AY39" s="30">
        <f t="shared" si="41"/>
        <v>0</v>
      </c>
      <c r="AZ39" s="30">
        <f t="shared" si="41"/>
        <v>0</v>
      </c>
      <c r="BA39" s="30">
        <f t="shared" si="41"/>
        <v>0</v>
      </c>
      <c r="BB39" s="31">
        <f t="shared" si="41"/>
        <v>0</v>
      </c>
      <c r="BC39" s="30">
        <f t="shared" si="41"/>
        <v>60.744500846023691</v>
      </c>
      <c r="BD39" s="30">
        <f t="shared" si="41"/>
        <v>98.30795262267344</v>
      </c>
      <c r="BE39" s="30">
        <f t="shared" si="41"/>
        <v>0</v>
      </c>
      <c r="BF39" s="30">
        <f t="shared" si="41"/>
        <v>0</v>
      </c>
      <c r="BG39" s="30">
        <f t="shared" si="41"/>
        <v>4.5762711864406782</v>
      </c>
      <c r="BH39" s="30">
        <f t="shared" si="41"/>
        <v>3.3840947546531304</v>
      </c>
      <c r="BI39" s="30">
        <f t="shared" si="41"/>
        <v>0</v>
      </c>
      <c r="BJ39" s="30">
        <f t="shared" si="41"/>
        <v>67.627118644067792</v>
      </c>
      <c r="BK39" s="30">
        <f t="shared" si="41"/>
        <v>0.84602368866328259</v>
      </c>
      <c r="BL39" s="30">
        <f t="shared" si="41"/>
        <v>0</v>
      </c>
      <c r="BM39" s="30">
        <f t="shared" si="41"/>
        <v>47.377326565143825</v>
      </c>
      <c r="BN39" s="29">
        <f t="shared" si="41"/>
        <v>0.33840947546531303</v>
      </c>
      <c r="BO39" s="30">
        <f t="shared" si="41"/>
        <v>0</v>
      </c>
      <c r="BR39" s="49">
        <v>6.2E-2</v>
      </c>
      <c r="BS39" s="30">
        <f t="shared" ref="BS39:CM39" si="42">AU37+AU38+AU39</f>
        <v>0</v>
      </c>
      <c r="BT39" s="30">
        <f t="shared" si="42"/>
        <v>0</v>
      </c>
      <c r="BU39" s="30">
        <f t="shared" si="42"/>
        <v>0</v>
      </c>
      <c r="BV39" s="30">
        <f t="shared" si="42"/>
        <v>0</v>
      </c>
      <c r="BW39" s="30">
        <f t="shared" si="42"/>
        <v>0</v>
      </c>
      <c r="BX39" s="30">
        <f t="shared" si="42"/>
        <v>71.404399323181053</v>
      </c>
      <c r="BY39" s="30">
        <f t="shared" si="42"/>
        <v>0</v>
      </c>
      <c r="BZ39" s="31">
        <f t="shared" si="42"/>
        <v>0</v>
      </c>
      <c r="CA39" s="30">
        <f t="shared" si="42"/>
        <v>60.744500846023691</v>
      </c>
      <c r="CB39" s="30">
        <f t="shared" si="42"/>
        <v>98.30795262267344</v>
      </c>
      <c r="CC39" s="30">
        <f t="shared" si="42"/>
        <v>0.6791171477079796</v>
      </c>
      <c r="CD39" s="30">
        <f t="shared" si="42"/>
        <v>0</v>
      </c>
      <c r="CE39" s="30">
        <f t="shared" si="42"/>
        <v>4.5762711864406782</v>
      </c>
      <c r="CF39" s="30">
        <f t="shared" si="42"/>
        <v>3.3840947546531304</v>
      </c>
      <c r="CG39" s="30">
        <f t="shared" si="42"/>
        <v>0</v>
      </c>
      <c r="CH39" s="30">
        <f t="shared" si="42"/>
        <v>67.627118644067792</v>
      </c>
      <c r="CI39" s="30">
        <f t="shared" si="42"/>
        <v>74.111675126903549</v>
      </c>
      <c r="CJ39" s="30">
        <f t="shared" si="42"/>
        <v>73.604060913705581</v>
      </c>
      <c r="CK39" s="30">
        <f t="shared" si="42"/>
        <v>60.06768189509306</v>
      </c>
      <c r="CL39" s="29">
        <f t="shared" si="42"/>
        <v>0.33840947546531303</v>
      </c>
      <c r="CM39" s="30">
        <f t="shared" si="42"/>
        <v>55.66835871404399</v>
      </c>
      <c r="CN39" s="5"/>
      <c r="CQ39" s="11" t="s">
        <v>48</v>
      </c>
      <c r="CR39" s="12"/>
      <c r="CS39" s="12"/>
      <c r="CT39" s="12"/>
      <c r="CU39" s="12"/>
      <c r="CV39" s="12">
        <f>BW45-BW43</f>
        <v>1.8612521150592158</v>
      </c>
      <c r="CW39" s="12">
        <f>SUM(BX44,-BX43)</f>
        <v>0.16920473773265599</v>
      </c>
      <c r="CX39" s="13">
        <f>SUM(BY44-BY43)</f>
        <v>1.5228426395939039</v>
      </c>
      <c r="CY39" s="12"/>
      <c r="CZ39" s="12">
        <f>CA45-CA44</f>
        <v>0</v>
      </c>
      <c r="DA39" s="12">
        <f>CB46-CB44</f>
        <v>0</v>
      </c>
      <c r="DB39" s="12"/>
      <c r="DC39" s="12"/>
      <c r="DD39" s="12"/>
      <c r="DE39" s="12"/>
      <c r="DF39" s="12"/>
      <c r="DG39" s="12">
        <f>CH45-CH44</f>
        <v>0.16949152542372303</v>
      </c>
      <c r="DH39" s="12">
        <f>CI42-CI41</f>
        <v>1.8612521150592158</v>
      </c>
      <c r="DI39" s="12">
        <f>CJ43-CJ42</f>
        <v>0.84602368866327993</v>
      </c>
      <c r="DJ39" s="12"/>
      <c r="DK39" s="12"/>
      <c r="DL39" s="12"/>
      <c r="DM39" s="9"/>
      <c r="DN39" s="9"/>
    </row>
    <row r="40" spans="1:118" ht="18.75" x14ac:dyDescent="0.25">
      <c r="B40" s="49" t="s">
        <v>5</v>
      </c>
      <c r="C40" s="2">
        <v>0</v>
      </c>
      <c r="D40" s="2">
        <v>0</v>
      </c>
      <c r="E40" s="2">
        <v>0</v>
      </c>
      <c r="F40" s="2">
        <v>0</v>
      </c>
      <c r="G40" s="2">
        <v>102</v>
      </c>
      <c r="H40" s="2">
        <v>0</v>
      </c>
      <c r="I40" s="2">
        <v>297</v>
      </c>
      <c r="J40" s="2">
        <v>141</v>
      </c>
      <c r="K40" s="2">
        <v>22</v>
      </c>
      <c r="L40" s="2">
        <v>10</v>
      </c>
      <c r="M40" s="3">
        <v>3</v>
      </c>
      <c r="N40" s="3">
        <v>3</v>
      </c>
      <c r="O40" s="3">
        <v>0</v>
      </c>
      <c r="P40" s="3">
        <v>13</v>
      </c>
      <c r="Q40" s="3">
        <v>0</v>
      </c>
      <c r="R40" s="3">
        <v>0</v>
      </c>
      <c r="S40" s="49">
        <v>591</v>
      </c>
      <c r="V40" s="49">
        <v>0.125</v>
      </c>
      <c r="W40" s="2">
        <f>F37</f>
        <v>1</v>
      </c>
      <c r="X40" s="2">
        <f>F38</f>
        <v>13</v>
      </c>
      <c r="Y40" s="2">
        <f>F39</f>
        <v>0</v>
      </c>
      <c r="Z40" s="2">
        <f>F40</f>
        <v>0</v>
      </c>
      <c r="AA40" s="2">
        <f>F41</f>
        <v>512</v>
      </c>
      <c r="AB40" s="2">
        <f>F42</f>
        <v>72</v>
      </c>
      <c r="AC40" s="2">
        <f>F43</f>
        <v>489</v>
      </c>
      <c r="AD40" s="4">
        <f>F44</f>
        <v>2</v>
      </c>
      <c r="AE40" s="2">
        <f>F45</f>
        <v>0</v>
      </c>
      <c r="AF40" s="2">
        <f>F46</f>
        <v>0</v>
      </c>
      <c r="AG40" s="2">
        <f>F47</f>
        <v>73</v>
      </c>
      <c r="AH40" s="2">
        <f>F48</f>
        <v>0</v>
      </c>
      <c r="AI40" s="2">
        <f>F49</f>
        <v>0</v>
      </c>
      <c r="AJ40" s="2">
        <f>F50</f>
        <v>0</v>
      </c>
      <c r="AK40" s="2">
        <f>F51</f>
        <v>0</v>
      </c>
      <c r="AL40" s="2">
        <f>F52</f>
        <v>0</v>
      </c>
      <c r="AM40" s="2">
        <f>F53</f>
        <v>16</v>
      </c>
      <c r="AN40" s="2">
        <f>F54</f>
        <v>7</v>
      </c>
      <c r="AO40" s="2">
        <f>F55</f>
        <v>77</v>
      </c>
      <c r="AP40" s="49">
        <f>F56</f>
        <v>0</v>
      </c>
      <c r="AQ40" s="2">
        <f>F57</f>
        <v>218</v>
      </c>
      <c r="AT40" s="49">
        <v>0.125</v>
      </c>
      <c r="AU40" s="30">
        <f t="shared" ref="AU40:BO40" si="43">PRODUCT(W40*100*1/W53)</f>
        <v>0.16920473773265651</v>
      </c>
      <c r="AV40" s="30">
        <f t="shared" si="43"/>
        <v>2.1996615905245345</v>
      </c>
      <c r="AW40" s="30">
        <f t="shared" si="43"/>
        <v>0</v>
      </c>
      <c r="AX40" s="30">
        <f t="shared" si="43"/>
        <v>0</v>
      </c>
      <c r="AY40" s="30">
        <f t="shared" si="43"/>
        <v>86.632825719120135</v>
      </c>
      <c r="AZ40" s="30">
        <f t="shared" si="43"/>
        <v>12.182741116751268</v>
      </c>
      <c r="BA40" s="30">
        <f t="shared" si="43"/>
        <v>82.741116751269033</v>
      </c>
      <c r="BB40" s="31">
        <f t="shared" si="43"/>
        <v>0.33840947546531303</v>
      </c>
      <c r="BC40" s="30">
        <f t="shared" si="43"/>
        <v>0</v>
      </c>
      <c r="BD40" s="30">
        <f t="shared" si="43"/>
        <v>0</v>
      </c>
      <c r="BE40" s="30">
        <f t="shared" si="43"/>
        <v>12.393887945670627</v>
      </c>
      <c r="BF40" s="30">
        <f t="shared" si="43"/>
        <v>0</v>
      </c>
      <c r="BG40" s="30">
        <f t="shared" si="43"/>
        <v>0</v>
      </c>
      <c r="BH40" s="30">
        <f t="shared" si="43"/>
        <v>0</v>
      </c>
      <c r="BI40" s="30">
        <f t="shared" si="43"/>
        <v>0</v>
      </c>
      <c r="BJ40" s="30">
        <f t="shared" si="43"/>
        <v>0</v>
      </c>
      <c r="BK40" s="30">
        <f t="shared" si="43"/>
        <v>2.7072758037225042</v>
      </c>
      <c r="BL40" s="30">
        <f t="shared" si="43"/>
        <v>1.1844331641285957</v>
      </c>
      <c r="BM40" s="30">
        <f t="shared" si="43"/>
        <v>13.028764805414552</v>
      </c>
      <c r="BN40" s="29">
        <f t="shared" si="43"/>
        <v>0</v>
      </c>
      <c r="BO40" s="30">
        <f t="shared" si="43"/>
        <v>36.886632825719119</v>
      </c>
      <c r="BR40" s="49">
        <v>0.125</v>
      </c>
      <c r="BS40" s="30">
        <f t="shared" ref="BS40:CM40" si="44">AU37+AU38+AU39+AU40</f>
        <v>0.16920473773265651</v>
      </c>
      <c r="BT40" s="30">
        <f t="shared" si="44"/>
        <v>2.1996615905245345</v>
      </c>
      <c r="BU40" s="30">
        <f t="shared" si="44"/>
        <v>0</v>
      </c>
      <c r="BV40" s="30">
        <f t="shared" si="44"/>
        <v>0</v>
      </c>
      <c r="BW40" s="30">
        <f t="shared" si="44"/>
        <v>86.632825719120135</v>
      </c>
      <c r="BX40" s="30">
        <f t="shared" si="44"/>
        <v>83.587140439932327</v>
      </c>
      <c r="BY40" s="30">
        <f t="shared" si="44"/>
        <v>82.741116751269033</v>
      </c>
      <c r="BZ40" s="31">
        <f t="shared" si="44"/>
        <v>0.33840947546531303</v>
      </c>
      <c r="CA40" s="30">
        <f t="shared" si="44"/>
        <v>60.744500846023691</v>
      </c>
      <c r="CB40" s="30">
        <f t="shared" si="44"/>
        <v>98.30795262267344</v>
      </c>
      <c r="CC40" s="30">
        <f t="shared" si="44"/>
        <v>13.073005093378606</v>
      </c>
      <c r="CD40" s="30">
        <f t="shared" si="44"/>
        <v>0</v>
      </c>
      <c r="CE40" s="30">
        <f t="shared" si="44"/>
        <v>4.5762711864406782</v>
      </c>
      <c r="CF40" s="30">
        <f t="shared" si="44"/>
        <v>3.3840947546531304</v>
      </c>
      <c r="CG40" s="30">
        <f t="shared" si="44"/>
        <v>0</v>
      </c>
      <c r="CH40" s="30">
        <f t="shared" si="44"/>
        <v>67.627118644067792</v>
      </c>
      <c r="CI40" s="30">
        <f t="shared" si="44"/>
        <v>76.818950930626059</v>
      </c>
      <c r="CJ40" s="30">
        <f t="shared" si="44"/>
        <v>74.788494077834173</v>
      </c>
      <c r="CK40" s="30">
        <f t="shared" si="44"/>
        <v>73.096446700507613</v>
      </c>
      <c r="CL40" s="29">
        <f t="shared" si="44"/>
        <v>0.33840947546531303</v>
      </c>
      <c r="CM40" s="30">
        <f t="shared" si="44"/>
        <v>92.554991539763108</v>
      </c>
      <c r="CN40" s="5"/>
      <c r="CQ40" s="11" t="s">
        <v>49</v>
      </c>
      <c r="CR40" s="12">
        <f>BS52-CR38</f>
        <v>49.238578680203041</v>
      </c>
      <c r="CS40" s="12">
        <f>BT52-CS38</f>
        <v>27.749576988155667</v>
      </c>
      <c r="CT40" s="12">
        <f>BU52-BU46</f>
        <v>45.854483925549914</v>
      </c>
      <c r="CU40" s="12">
        <f>BV52-BV46</f>
        <v>3.2148900169204637</v>
      </c>
      <c r="CV40" s="12">
        <f>BW52-CV39-CV38</f>
        <v>9.9830795262267316</v>
      </c>
      <c r="CW40" s="12">
        <f>BX52-BX44</f>
        <v>11.336717428087979</v>
      </c>
      <c r="CX40" s="12">
        <f>BY52-BY44</f>
        <v>9.6446700507614054</v>
      </c>
      <c r="CY40" s="12">
        <f>BZ52-BZ46</f>
        <v>15.566835871404393</v>
      </c>
      <c r="CZ40" s="12">
        <f>CA52-CA45</f>
        <v>0</v>
      </c>
      <c r="DA40" s="12">
        <f>CB52-CB46</f>
        <v>0.16920473773265599</v>
      </c>
      <c r="DB40" s="12">
        <f>CC52-CC44</f>
        <v>1.3582342954159685</v>
      </c>
      <c r="DC40" s="12">
        <f>CD52-CD46</f>
        <v>0.84889643463498032</v>
      </c>
      <c r="DD40" s="12">
        <f>CE52-CE44</f>
        <v>4.2372881355932179</v>
      </c>
      <c r="DE40" s="12">
        <f>CF52-CF44</f>
        <v>2.7072758037224958</v>
      </c>
      <c r="DF40" s="12">
        <f>CG52-CG48</f>
        <v>2.7118644067796538</v>
      </c>
      <c r="DG40" s="12">
        <f>CH52-CH45</f>
        <v>25.423728813559308</v>
      </c>
      <c r="DH40" s="12">
        <f>CI52-CI42</f>
        <v>13.367174280879851</v>
      </c>
      <c r="DI40" s="12">
        <f>CJ52-CJ43</f>
        <v>12.859560067681898</v>
      </c>
      <c r="DJ40" s="12">
        <f>CK52-CK41</f>
        <v>23.350253807106597</v>
      </c>
      <c r="DK40" s="12"/>
      <c r="DL40" s="12">
        <f>CM52-CM42</f>
        <v>0.33840947546531197</v>
      </c>
      <c r="DM40" s="9"/>
      <c r="DN40" s="9"/>
    </row>
    <row r="41" spans="1:118" x14ac:dyDescent="0.25">
      <c r="B41" s="49" t="s">
        <v>6</v>
      </c>
      <c r="C41" s="2">
        <v>0</v>
      </c>
      <c r="D41" s="2">
        <v>0</v>
      </c>
      <c r="E41" s="2">
        <v>0</v>
      </c>
      <c r="F41" s="2">
        <v>512</v>
      </c>
      <c r="G41" s="2">
        <v>0</v>
      </c>
      <c r="H41" s="2">
        <v>6</v>
      </c>
      <c r="I41" s="2">
        <v>3</v>
      </c>
      <c r="J41" s="4">
        <v>1</v>
      </c>
      <c r="K41" s="4">
        <v>10</v>
      </c>
      <c r="L41" s="3">
        <v>17</v>
      </c>
      <c r="M41" s="3">
        <v>12</v>
      </c>
      <c r="N41" s="3">
        <v>30</v>
      </c>
      <c r="O41" s="3">
        <v>0</v>
      </c>
      <c r="P41" s="3">
        <v>0</v>
      </c>
      <c r="Q41" s="3">
        <v>0</v>
      </c>
      <c r="R41" s="3">
        <v>0</v>
      </c>
      <c r="S41" s="49">
        <v>591</v>
      </c>
      <c r="V41" s="49">
        <v>0.25</v>
      </c>
      <c r="W41" s="2">
        <f>G37</f>
        <v>0</v>
      </c>
      <c r="X41" s="2">
        <f>G38</f>
        <v>0</v>
      </c>
      <c r="Y41" s="2">
        <f>G39</f>
        <v>38</v>
      </c>
      <c r="Z41" s="2">
        <f>G40</f>
        <v>102</v>
      </c>
      <c r="AA41" s="2">
        <f>G41</f>
        <v>0</v>
      </c>
      <c r="AB41" s="2">
        <f>G42</f>
        <v>19</v>
      </c>
      <c r="AC41" s="2">
        <f>G43</f>
        <v>0</v>
      </c>
      <c r="AD41" s="4">
        <f>G44</f>
        <v>0</v>
      </c>
      <c r="AE41" s="2">
        <f>G45</f>
        <v>196</v>
      </c>
      <c r="AF41" s="2">
        <f>G46</f>
        <v>5</v>
      </c>
      <c r="AG41" s="2">
        <f>G47</f>
        <v>308</v>
      </c>
      <c r="AH41" s="2">
        <f>G48</f>
        <v>77</v>
      </c>
      <c r="AI41" s="2">
        <f>G49</f>
        <v>254</v>
      </c>
      <c r="AJ41" s="2">
        <f>G50</f>
        <v>181</v>
      </c>
      <c r="AK41" s="2">
        <f>G51</f>
        <v>0</v>
      </c>
      <c r="AL41" s="2">
        <f>G52</f>
        <v>25</v>
      </c>
      <c r="AM41" s="2">
        <f>G53</f>
        <v>47</v>
      </c>
      <c r="AN41" s="2">
        <f>G54</f>
        <v>42</v>
      </c>
      <c r="AO41" s="2">
        <f>G55</f>
        <v>21</v>
      </c>
      <c r="AP41" s="49">
        <f>G56</f>
        <v>19</v>
      </c>
      <c r="AQ41" s="2">
        <f>G57</f>
        <v>38</v>
      </c>
      <c r="AT41" s="49">
        <v>0.25</v>
      </c>
      <c r="AU41" s="30">
        <f t="shared" ref="AU41:BO41" si="45">PRODUCT(W41*100*1/W53)</f>
        <v>0</v>
      </c>
      <c r="AV41" s="30">
        <f t="shared" si="45"/>
        <v>0</v>
      </c>
      <c r="AW41" s="30">
        <f t="shared" si="45"/>
        <v>6.4297800338409479</v>
      </c>
      <c r="AX41" s="30">
        <f t="shared" si="45"/>
        <v>17.258883248730964</v>
      </c>
      <c r="AY41" s="30">
        <f t="shared" si="45"/>
        <v>0</v>
      </c>
      <c r="AZ41" s="30">
        <f t="shared" si="45"/>
        <v>3.2148900169204739</v>
      </c>
      <c r="BA41" s="30">
        <f t="shared" si="45"/>
        <v>0</v>
      </c>
      <c r="BB41" s="31">
        <f t="shared" si="45"/>
        <v>0</v>
      </c>
      <c r="BC41" s="30">
        <f t="shared" si="45"/>
        <v>33.16412859560068</v>
      </c>
      <c r="BD41" s="30">
        <f t="shared" si="45"/>
        <v>0.84602368866328259</v>
      </c>
      <c r="BE41" s="30">
        <f t="shared" si="45"/>
        <v>52.292020373514433</v>
      </c>
      <c r="BF41" s="30">
        <f t="shared" si="45"/>
        <v>13.073005093378608</v>
      </c>
      <c r="BG41" s="30">
        <f t="shared" si="45"/>
        <v>43.050847457627121</v>
      </c>
      <c r="BH41" s="30">
        <f t="shared" si="45"/>
        <v>30.626057529610829</v>
      </c>
      <c r="BI41" s="30">
        <f t="shared" si="45"/>
        <v>0</v>
      </c>
      <c r="BJ41" s="30">
        <f t="shared" si="45"/>
        <v>4.2372881355932206</v>
      </c>
      <c r="BK41" s="30">
        <f t="shared" si="45"/>
        <v>7.9526226734348562</v>
      </c>
      <c r="BL41" s="30">
        <f t="shared" si="45"/>
        <v>7.1065989847715736</v>
      </c>
      <c r="BM41" s="30">
        <f t="shared" si="45"/>
        <v>3.5532994923857868</v>
      </c>
      <c r="BN41" s="29">
        <f t="shared" si="45"/>
        <v>3.2148900169204739</v>
      </c>
      <c r="BO41" s="30">
        <f t="shared" si="45"/>
        <v>6.4297800338409479</v>
      </c>
      <c r="BR41" s="49">
        <v>0.25</v>
      </c>
      <c r="BS41" s="30">
        <f t="shared" ref="BS41:CM41" si="46">AU37+AU38+AU39+AU40+AU41</f>
        <v>0.16920473773265651</v>
      </c>
      <c r="BT41" s="30">
        <f t="shared" si="46"/>
        <v>2.1996615905245345</v>
      </c>
      <c r="BU41" s="30">
        <f t="shared" si="46"/>
        <v>6.4297800338409479</v>
      </c>
      <c r="BV41" s="30">
        <f t="shared" si="46"/>
        <v>17.258883248730964</v>
      </c>
      <c r="BW41" s="30">
        <f t="shared" si="46"/>
        <v>86.632825719120135</v>
      </c>
      <c r="BX41" s="30">
        <f t="shared" si="46"/>
        <v>86.802030456852805</v>
      </c>
      <c r="BY41" s="30">
        <f t="shared" si="46"/>
        <v>82.741116751269033</v>
      </c>
      <c r="BZ41" s="31">
        <f t="shared" si="46"/>
        <v>0.33840947546531303</v>
      </c>
      <c r="CA41" s="30">
        <f t="shared" si="46"/>
        <v>93.90862944162437</v>
      </c>
      <c r="CB41" s="30">
        <f t="shared" si="46"/>
        <v>99.15397631133672</v>
      </c>
      <c r="CC41" s="30">
        <f t="shared" si="46"/>
        <v>65.365025466893044</v>
      </c>
      <c r="CD41" s="30">
        <f t="shared" si="46"/>
        <v>13.073005093378608</v>
      </c>
      <c r="CE41" s="30">
        <f t="shared" si="46"/>
        <v>47.627118644067799</v>
      </c>
      <c r="CF41" s="30">
        <f t="shared" si="46"/>
        <v>34.01015228426396</v>
      </c>
      <c r="CG41" s="30">
        <f t="shared" si="46"/>
        <v>0</v>
      </c>
      <c r="CH41" s="30">
        <f t="shared" si="46"/>
        <v>71.86440677966101</v>
      </c>
      <c r="CI41" s="30">
        <f t="shared" si="46"/>
        <v>84.771573604060919</v>
      </c>
      <c r="CJ41" s="30">
        <f t="shared" si="46"/>
        <v>81.895093062605753</v>
      </c>
      <c r="CK41" s="30">
        <f t="shared" si="46"/>
        <v>76.649746192893403</v>
      </c>
      <c r="CL41" s="29">
        <f t="shared" si="46"/>
        <v>3.5532994923857868</v>
      </c>
      <c r="CM41" s="30">
        <f t="shared" si="46"/>
        <v>98.98477157360405</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9" t="s">
        <v>7</v>
      </c>
      <c r="C42" s="2">
        <v>0</v>
      </c>
      <c r="D42" s="2">
        <v>422</v>
      </c>
      <c r="E42" s="2">
        <v>0</v>
      </c>
      <c r="F42" s="2">
        <v>72</v>
      </c>
      <c r="G42" s="2">
        <v>19</v>
      </c>
      <c r="H42" s="2">
        <v>8</v>
      </c>
      <c r="I42" s="2">
        <v>2</v>
      </c>
      <c r="J42" s="4">
        <v>1</v>
      </c>
      <c r="K42" s="3">
        <v>4</v>
      </c>
      <c r="L42" s="3">
        <v>2</v>
      </c>
      <c r="M42" s="3">
        <v>61</v>
      </c>
      <c r="N42" s="3">
        <v>0</v>
      </c>
      <c r="O42" s="3">
        <v>0</v>
      </c>
      <c r="P42" s="3">
        <v>0</v>
      </c>
      <c r="Q42" s="3">
        <v>0</v>
      </c>
      <c r="R42" s="3">
        <v>0</v>
      </c>
      <c r="S42" s="49">
        <v>591</v>
      </c>
      <c r="V42" s="49">
        <v>0.5</v>
      </c>
      <c r="W42" s="2">
        <f>H37</f>
        <v>6</v>
      </c>
      <c r="X42" s="2">
        <f>H38</f>
        <v>70</v>
      </c>
      <c r="Y42" s="2">
        <f>H39</f>
        <v>0</v>
      </c>
      <c r="Z42" s="2">
        <f>H40</f>
        <v>0</v>
      </c>
      <c r="AA42" s="2">
        <f>H41</f>
        <v>6</v>
      </c>
      <c r="AB42" s="2">
        <f>H42</f>
        <v>8</v>
      </c>
      <c r="AC42" s="2">
        <f>H43</f>
        <v>28</v>
      </c>
      <c r="AD42" s="4">
        <f>H44</f>
        <v>3</v>
      </c>
      <c r="AE42" s="2">
        <f>H45</f>
        <v>23</v>
      </c>
      <c r="AF42" s="2">
        <f>H46</f>
        <v>4</v>
      </c>
      <c r="AG42" s="2">
        <f>H47</f>
        <v>168</v>
      </c>
      <c r="AH42" s="2">
        <f>H48</f>
        <v>0</v>
      </c>
      <c r="AI42" s="2">
        <f>H49</f>
        <v>227</v>
      </c>
      <c r="AJ42" s="2">
        <f>H50</f>
        <v>301</v>
      </c>
      <c r="AK42" s="2">
        <f>H51</f>
        <v>341</v>
      </c>
      <c r="AL42" s="2">
        <f>H52</f>
        <v>5</v>
      </c>
      <c r="AM42" s="4">
        <f>H53</f>
        <v>11</v>
      </c>
      <c r="AN42" s="2">
        <f>H54</f>
        <v>26</v>
      </c>
      <c r="AO42" s="3">
        <f>H55</f>
        <v>41</v>
      </c>
      <c r="AP42" s="49">
        <f>H56</f>
        <v>106</v>
      </c>
      <c r="AQ42" s="2">
        <f>H57</f>
        <v>4</v>
      </c>
      <c r="AT42" s="49">
        <v>0.5</v>
      </c>
      <c r="AU42" s="30">
        <f t="shared" ref="AU42:BO42" si="47">PRODUCT(W42*100*1/W53)</f>
        <v>1.015228426395939</v>
      </c>
      <c r="AV42" s="30">
        <f t="shared" si="47"/>
        <v>11.844331641285956</v>
      </c>
      <c r="AW42" s="30">
        <f t="shared" si="47"/>
        <v>0</v>
      </c>
      <c r="AX42" s="30">
        <f t="shared" si="47"/>
        <v>0</v>
      </c>
      <c r="AY42" s="30">
        <f t="shared" si="47"/>
        <v>1.015228426395939</v>
      </c>
      <c r="AZ42" s="30">
        <f t="shared" si="47"/>
        <v>1.3536379018612521</v>
      </c>
      <c r="BA42" s="30">
        <f t="shared" si="47"/>
        <v>4.7377326565143827</v>
      </c>
      <c r="BB42" s="31">
        <f t="shared" si="47"/>
        <v>0.50761421319796951</v>
      </c>
      <c r="BC42" s="30">
        <f t="shared" si="47"/>
        <v>3.8917089678510997</v>
      </c>
      <c r="BD42" s="30">
        <f t="shared" si="47"/>
        <v>0.67681895093062605</v>
      </c>
      <c r="BE42" s="30">
        <f t="shared" si="47"/>
        <v>28.522920203735143</v>
      </c>
      <c r="BF42" s="30">
        <f t="shared" si="47"/>
        <v>0</v>
      </c>
      <c r="BG42" s="30">
        <f t="shared" si="47"/>
        <v>38.474576271186443</v>
      </c>
      <c r="BH42" s="30">
        <f t="shared" si="47"/>
        <v>50.930626057529608</v>
      </c>
      <c r="BI42" s="30">
        <f t="shared" si="47"/>
        <v>57.796610169491522</v>
      </c>
      <c r="BJ42" s="30">
        <f t="shared" si="47"/>
        <v>0.84745762711864403</v>
      </c>
      <c r="BK42" s="31">
        <f t="shared" si="47"/>
        <v>1.8612521150592216</v>
      </c>
      <c r="BL42" s="30">
        <f t="shared" si="47"/>
        <v>4.3993231810490689</v>
      </c>
      <c r="BM42" s="32">
        <f t="shared" si="47"/>
        <v>6.9373942470389167</v>
      </c>
      <c r="BN42" s="29">
        <f t="shared" si="47"/>
        <v>17.935702199661591</v>
      </c>
      <c r="BO42" s="30">
        <f t="shared" si="47"/>
        <v>0.67681895093062605</v>
      </c>
      <c r="BR42" s="49">
        <v>0.5</v>
      </c>
      <c r="BS42" s="30">
        <f t="shared" ref="BS42:CM42" si="48">AU37+AU38+AU39+AU40+AU41+AU42</f>
        <v>1.1844331641285955</v>
      </c>
      <c r="BT42" s="30">
        <f t="shared" si="48"/>
        <v>14.043993231810491</v>
      </c>
      <c r="BU42" s="30">
        <f t="shared" si="48"/>
        <v>6.4297800338409479</v>
      </c>
      <c r="BV42" s="30">
        <f t="shared" si="48"/>
        <v>17.258883248730964</v>
      </c>
      <c r="BW42" s="30">
        <f t="shared" si="48"/>
        <v>87.64805414551607</v>
      </c>
      <c r="BX42" s="30">
        <f t="shared" si="48"/>
        <v>88.155668358714053</v>
      </c>
      <c r="BY42" s="30">
        <f t="shared" si="48"/>
        <v>87.478849407783414</v>
      </c>
      <c r="BZ42" s="31">
        <f t="shared" si="48"/>
        <v>0.84602368866328259</v>
      </c>
      <c r="CA42" s="30">
        <f t="shared" si="48"/>
        <v>97.800338409475472</v>
      </c>
      <c r="CB42" s="30">
        <f t="shared" si="48"/>
        <v>99.830795262267344</v>
      </c>
      <c r="CC42" s="30">
        <f t="shared" si="48"/>
        <v>93.887945670628184</v>
      </c>
      <c r="CD42" s="30">
        <f t="shared" si="48"/>
        <v>13.073005093378608</v>
      </c>
      <c r="CE42" s="30">
        <f t="shared" si="48"/>
        <v>86.101694915254242</v>
      </c>
      <c r="CF42" s="30">
        <f t="shared" si="48"/>
        <v>84.94077834179356</v>
      </c>
      <c r="CG42" s="30">
        <f t="shared" si="48"/>
        <v>57.796610169491522</v>
      </c>
      <c r="CH42" s="30">
        <f t="shared" si="48"/>
        <v>72.711864406779654</v>
      </c>
      <c r="CI42" s="31">
        <f t="shared" si="48"/>
        <v>86.632825719120135</v>
      </c>
      <c r="CJ42" s="30">
        <f t="shared" si="48"/>
        <v>86.294416243654823</v>
      </c>
      <c r="CK42" s="32">
        <f t="shared" si="48"/>
        <v>83.587140439932313</v>
      </c>
      <c r="CL42" s="29">
        <f t="shared" si="48"/>
        <v>21.489001692047378</v>
      </c>
      <c r="CM42" s="30">
        <f t="shared" si="48"/>
        <v>99.661590524534674</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9" t="s">
        <v>8</v>
      </c>
      <c r="C43" s="2">
        <v>0</v>
      </c>
      <c r="D43" s="2">
        <v>0</v>
      </c>
      <c r="E43" s="2">
        <v>0</v>
      </c>
      <c r="F43" s="2">
        <v>489</v>
      </c>
      <c r="G43" s="2">
        <v>0</v>
      </c>
      <c r="H43" s="2">
        <v>28</v>
      </c>
      <c r="I43" s="2">
        <v>8</v>
      </c>
      <c r="J43" s="4">
        <v>9</v>
      </c>
      <c r="K43" s="4">
        <v>22</v>
      </c>
      <c r="L43" s="3">
        <v>12</v>
      </c>
      <c r="M43" s="3">
        <v>7</v>
      </c>
      <c r="N43" s="3">
        <v>7</v>
      </c>
      <c r="O43" s="3">
        <v>9</v>
      </c>
      <c r="P43" s="3">
        <v>0</v>
      </c>
      <c r="Q43" s="3">
        <v>0</v>
      </c>
      <c r="R43" s="3">
        <v>0</v>
      </c>
      <c r="S43" s="49">
        <v>591</v>
      </c>
      <c r="V43" s="49">
        <v>1</v>
      </c>
      <c r="W43" s="2">
        <f>I37</f>
        <v>25</v>
      </c>
      <c r="X43" s="2">
        <f>I38</f>
        <v>174</v>
      </c>
      <c r="Y43" s="2">
        <f>I39</f>
        <v>153</v>
      </c>
      <c r="Z43" s="2">
        <f>I40</f>
        <v>297</v>
      </c>
      <c r="AA43" s="2">
        <f>I41</f>
        <v>3</v>
      </c>
      <c r="AB43" s="2">
        <f>I42</f>
        <v>2</v>
      </c>
      <c r="AC43" s="2">
        <f>I43</f>
        <v>8</v>
      </c>
      <c r="AD43" s="4">
        <f>I44</f>
        <v>20</v>
      </c>
      <c r="AE43" s="2">
        <f>I45</f>
        <v>9</v>
      </c>
      <c r="AF43" s="2">
        <f>I46</f>
        <v>0</v>
      </c>
      <c r="AG43" s="2">
        <f>I47</f>
        <v>24</v>
      </c>
      <c r="AH43" s="2">
        <f>I48</f>
        <v>237</v>
      </c>
      <c r="AI43" s="2">
        <f>I49</f>
        <v>54</v>
      </c>
      <c r="AJ43" s="2">
        <f>I50</f>
        <v>60</v>
      </c>
      <c r="AK43" s="2">
        <f>I51</f>
        <v>0</v>
      </c>
      <c r="AL43" s="2">
        <f>I52</f>
        <v>6</v>
      </c>
      <c r="AM43" s="3">
        <f>I53</f>
        <v>3</v>
      </c>
      <c r="AN43" s="4">
        <f>I54</f>
        <v>5</v>
      </c>
      <c r="AO43" s="3">
        <f>I55</f>
        <v>20</v>
      </c>
      <c r="AP43" s="49">
        <f>I56</f>
        <v>229</v>
      </c>
      <c r="AQ43" s="3">
        <f>I57</f>
        <v>2</v>
      </c>
      <c r="AT43" s="49">
        <v>1</v>
      </c>
      <c r="AU43" s="30">
        <f t="shared" ref="AU43:BO43" si="49">PRODUCT(W43*100*1/W53)</f>
        <v>4.230118443316413</v>
      </c>
      <c r="AV43" s="30">
        <f t="shared" si="49"/>
        <v>29.441624365482234</v>
      </c>
      <c r="AW43" s="30">
        <f t="shared" si="49"/>
        <v>25.888324873096447</v>
      </c>
      <c r="AX43" s="30">
        <f t="shared" si="49"/>
        <v>50.253807106598984</v>
      </c>
      <c r="AY43" s="30">
        <f t="shared" si="49"/>
        <v>0.50761421319796951</v>
      </c>
      <c r="AZ43" s="30">
        <f t="shared" si="49"/>
        <v>0.33840947546531303</v>
      </c>
      <c r="BA43" s="30">
        <f t="shared" si="49"/>
        <v>1.3536379018612521</v>
      </c>
      <c r="BB43" s="31">
        <f t="shared" si="49"/>
        <v>3.3840947546531304</v>
      </c>
      <c r="BC43" s="30">
        <f t="shared" si="49"/>
        <v>1.5228426395939085</v>
      </c>
      <c r="BD43" s="30">
        <f t="shared" si="49"/>
        <v>0</v>
      </c>
      <c r="BE43" s="30">
        <f t="shared" si="49"/>
        <v>4.074702886247878</v>
      </c>
      <c r="BF43" s="30">
        <f t="shared" si="49"/>
        <v>40.23769100169779</v>
      </c>
      <c r="BG43" s="30">
        <f t="shared" si="49"/>
        <v>9.1525423728813564</v>
      </c>
      <c r="BH43" s="30">
        <f t="shared" si="49"/>
        <v>10.152284263959391</v>
      </c>
      <c r="BI43" s="30">
        <f t="shared" si="49"/>
        <v>0</v>
      </c>
      <c r="BJ43" s="30">
        <f t="shared" si="49"/>
        <v>1.0169491525423728</v>
      </c>
      <c r="BK43" s="32">
        <f t="shared" si="49"/>
        <v>0.50761421319796951</v>
      </c>
      <c r="BL43" s="31">
        <f t="shared" si="49"/>
        <v>0.84602368866328259</v>
      </c>
      <c r="BM43" s="32">
        <f t="shared" si="49"/>
        <v>3.3840947546531304</v>
      </c>
      <c r="BN43" s="29">
        <f t="shared" si="49"/>
        <v>38.747884940778341</v>
      </c>
      <c r="BO43" s="32">
        <f t="shared" si="49"/>
        <v>0.33840947546531303</v>
      </c>
      <c r="BR43" s="49">
        <v>1</v>
      </c>
      <c r="BS43" s="30">
        <f t="shared" ref="BS43:CM43" si="50">AU37+AU38+AU39+AU40+AU41+AU42+AU43</f>
        <v>5.4145516074450084</v>
      </c>
      <c r="BT43" s="30">
        <f t="shared" si="50"/>
        <v>43.485617597292723</v>
      </c>
      <c r="BU43" s="30">
        <f t="shared" si="50"/>
        <v>32.318104906937393</v>
      </c>
      <c r="BV43" s="30">
        <f t="shared" si="50"/>
        <v>67.512690355329951</v>
      </c>
      <c r="BW43" s="30">
        <f t="shared" si="50"/>
        <v>88.155668358714038</v>
      </c>
      <c r="BX43" s="30">
        <f t="shared" si="50"/>
        <v>88.494077834179365</v>
      </c>
      <c r="BY43" s="30">
        <f t="shared" si="50"/>
        <v>88.832487309644662</v>
      </c>
      <c r="BZ43" s="31">
        <f t="shared" si="50"/>
        <v>4.230118443316413</v>
      </c>
      <c r="CA43" s="30">
        <f t="shared" si="50"/>
        <v>99.323181049069376</v>
      </c>
      <c r="CB43" s="30">
        <f t="shared" si="50"/>
        <v>99.830795262267344</v>
      </c>
      <c r="CC43" s="30">
        <f t="shared" si="50"/>
        <v>97.962648556876061</v>
      </c>
      <c r="CD43" s="30">
        <f t="shared" si="50"/>
        <v>53.310696095076395</v>
      </c>
      <c r="CE43" s="30">
        <f t="shared" si="50"/>
        <v>95.254237288135599</v>
      </c>
      <c r="CF43" s="30">
        <f t="shared" si="50"/>
        <v>95.093062605752948</v>
      </c>
      <c r="CG43" s="30">
        <f t="shared" si="50"/>
        <v>57.796610169491522</v>
      </c>
      <c r="CH43" s="30">
        <f t="shared" si="50"/>
        <v>73.72881355932202</v>
      </c>
      <c r="CI43" s="32">
        <f t="shared" si="50"/>
        <v>87.140439932318102</v>
      </c>
      <c r="CJ43" s="31">
        <f t="shared" si="50"/>
        <v>87.140439932318102</v>
      </c>
      <c r="CK43" s="32">
        <f t="shared" si="50"/>
        <v>86.971235194585446</v>
      </c>
      <c r="CL43" s="29">
        <f t="shared" si="50"/>
        <v>60.236886632825716</v>
      </c>
      <c r="CM43" s="32">
        <f t="shared" si="50"/>
        <v>99.999999999999986</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9" t="s">
        <v>9</v>
      </c>
      <c r="C44" s="4">
        <v>0</v>
      </c>
      <c r="D44" s="4">
        <v>0</v>
      </c>
      <c r="E44" s="4">
        <v>0</v>
      </c>
      <c r="F44" s="4">
        <v>2</v>
      </c>
      <c r="G44" s="4">
        <v>0</v>
      </c>
      <c r="H44" s="4">
        <v>3</v>
      </c>
      <c r="I44" s="4">
        <v>20</v>
      </c>
      <c r="J44" s="4">
        <v>169</v>
      </c>
      <c r="K44" s="4">
        <v>250</v>
      </c>
      <c r="L44" s="4">
        <v>55</v>
      </c>
      <c r="M44" s="3">
        <v>20</v>
      </c>
      <c r="N44" s="3">
        <v>7</v>
      </c>
      <c r="O44" s="3">
        <v>65</v>
      </c>
      <c r="P44" s="3">
        <v>0</v>
      </c>
      <c r="Q44" s="3">
        <v>0</v>
      </c>
      <c r="R44" s="3">
        <v>0</v>
      </c>
      <c r="S44" s="49">
        <v>591</v>
      </c>
      <c r="V44" s="49">
        <v>2</v>
      </c>
      <c r="W44" s="2">
        <f>J37</f>
        <v>169</v>
      </c>
      <c r="X44" s="2">
        <f>J38</f>
        <v>70</v>
      </c>
      <c r="Y44" s="2">
        <f>J39</f>
        <v>110</v>
      </c>
      <c r="Z44" s="2">
        <f>J40</f>
        <v>141</v>
      </c>
      <c r="AA44" s="4">
        <f>J41</f>
        <v>1</v>
      </c>
      <c r="AB44" s="4">
        <f>J42</f>
        <v>1</v>
      </c>
      <c r="AC44" s="4">
        <f>J43</f>
        <v>9</v>
      </c>
      <c r="AD44" s="4">
        <f>J44</f>
        <v>169</v>
      </c>
      <c r="AE44" s="2">
        <f>J45</f>
        <v>4</v>
      </c>
      <c r="AF44" s="2">
        <f>J46</f>
        <v>0</v>
      </c>
      <c r="AG44" s="2">
        <f>J47</f>
        <v>4</v>
      </c>
      <c r="AH44" s="2">
        <f>J48</f>
        <v>192</v>
      </c>
      <c r="AI44" s="2">
        <f>J49</f>
        <v>3</v>
      </c>
      <c r="AJ44" s="2">
        <f>J50</f>
        <v>13</v>
      </c>
      <c r="AK44" s="2">
        <f>J51</f>
        <v>124</v>
      </c>
      <c r="AL44" s="2">
        <f>J52</f>
        <v>4</v>
      </c>
      <c r="AM44" s="3">
        <f>J53</f>
        <v>5</v>
      </c>
      <c r="AN44" s="3">
        <f>J54</f>
        <v>5</v>
      </c>
      <c r="AO44" s="3">
        <f>J55</f>
        <v>1</v>
      </c>
      <c r="AP44" s="49">
        <f>J56</f>
        <v>58</v>
      </c>
      <c r="AQ44" s="3">
        <f>J57</f>
        <v>0</v>
      </c>
      <c r="AT44" s="49">
        <v>2</v>
      </c>
      <c r="AU44" s="30">
        <f t="shared" ref="AU44:BO44" si="51">PRODUCT(W44*100*1/W53)</f>
        <v>28.59560067681895</v>
      </c>
      <c r="AV44" s="30">
        <f t="shared" si="51"/>
        <v>11.844331641285956</v>
      </c>
      <c r="AW44" s="30">
        <f t="shared" si="51"/>
        <v>18.612521150592215</v>
      </c>
      <c r="AX44" s="30">
        <f t="shared" si="51"/>
        <v>23.857868020304569</v>
      </c>
      <c r="AY44" s="31">
        <f t="shared" si="51"/>
        <v>0.16920473773265651</v>
      </c>
      <c r="AZ44" s="31">
        <f t="shared" si="51"/>
        <v>0.16920473773265651</v>
      </c>
      <c r="BA44" s="31">
        <f t="shared" si="51"/>
        <v>1.5228426395939085</v>
      </c>
      <c r="BB44" s="31">
        <f t="shared" si="51"/>
        <v>28.59560067681895</v>
      </c>
      <c r="BC44" s="30">
        <f t="shared" si="51"/>
        <v>0.67681895093062605</v>
      </c>
      <c r="BD44" s="30">
        <f t="shared" si="51"/>
        <v>0</v>
      </c>
      <c r="BE44" s="30">
        <f t="shared" si="51"/>
        <v>0.6791171477079796</v>
      </c>
      <c r="BF44" s="30">
        <f t="shared" si="51"/>
        <v>32.597623089983024</v>
      </c>
      <c r="BG44" s="30">
        <f t="shared" si="51"/>
        <v>0.50847457627118642</v>
      </c>
      <c r="BH44" s="30">
        <f t="shared" si="51"/>
        <v>2.1996615905245345</v>
      </c>
      <c r="BI44" s="30">
        <f t="shared" si="51"/>
        <v>21.016949152542374</v>
      </c>
      <c r="BJ44" s="30">
        <f t="shared" si="51"/>
        <v>0.67796610169491522</v>
      </c>
      <c r="BK44" s="32">
        <f t="shared" si="51"/>
        <v>0.84602368866328259</v>
      </c>
      <c r="BL44" s="32">
        <f t="shared" si="51"/>
        <v>0.84602368866328259</v>
      </c>
      <c r="BM44" s="32">
        <f t="shared" si="51"/>
        <v>0.16920473773265651</v>
      </c>
      <c r="BN44" s="29">
        <f t="shared" si="51"/>
        <v>9.8138747884940774</v>
      </c>
      <c r="BO44" s="32">
        <f t="shared" si="51"/>
        <v>0</v>
      </c>
      <c r="BR44" s="49">
        <v>2</v>
      </c>
      <c r="BS44" s="30">
        <f t="shared" ref="BS44:CM44" si="52">AU37+AU38+AU39+AU40+AU41+AU42+AU43+AU44</f>
        <v>34.01015228426396</v>
      </c>
      <c r="BT44" s="30">
        <f t="shared" si="52"/>
        <v>55.329949238578678</v>
      </c>
      <c r="BU44" s="30">
        <f t="shared" si="52"/>
        <v>50.930626057529608</v>
      </c>
      <c r="BV44" s="30">
        <f t="shared" si="52"/>
        <v>91.370558375634516</v>
      </c>
      <c r="BW44" s="31">
        <f t="shared" si="52"/>
        <v>88.324873096446694</v>
      </c>
      <c r="BX44" s="31">
        <f t="shared" si="52"/>
        <v>88.663282571912021</v>
      </c>
      <c r="BY44" s="31">
        <f t="shared" si="52"/>
        <v>90.355329949238566</v>
      </c>
      <c r="BZ44" s="31">
        <f t="shared" si="52"/>
        <v>32.825719120135361</v>
      </c>
      <c r="CA44" s="30">
        <f t="shared" si="52"/>
        <v>100</v>
      </c>
      <c r="CB44" s="30">
        <f t="shared" si="52"/>
        <v>99.830795262267344</v>
      </c>
      <c r="CC44" s="30">
        <f t="shared" si="52"/>
        <v>98.641765704584046</v>
      </c>
      <c r="CD44" s="30">
        <f t="shared" si="52"/>
        <v>85.908319185059412</v>
      </c>
      <c r="CE44" s="30">
        <f t="shared" si="52"/>
        <v>95.762711864406782</v>
      </c>
      <c r="CF44" s="30">
        <f t="shared" si="52"/>
        <v>97.292724196277476</v>
      </c>
      <c r="CG44" s="30">
        <f t="shared" si="52"/>
        <v>78.813559322033896</v>
      </c>
      <c r="CH44" s="30">
        <f t="shared" si="52"/>
        <v>74.406779661016941</v>
      </c>
      <c r="CI44" s="32">
        <f t="shared" si="52"/>
        <v>87.986463620981382</v>
      </c>
      <c r="CJ44" s="32">
        <f t="shared" si="52"/>
        <v>87.986463620981382</v>
      </c>
      <c r="CK44" s="32">
        <f t="shared" si="52"/>
        <v>87.140439932318102</v>
      </c>
      <c r="CL44" s="29">
        <f t="shared" si="52"/>
        <v>70.050761421319791</v>
      </c>
      <c r="CM44" s="32">
        <f t="shared" si="52"/>
        <v>99.999999999999986</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9" t="s">
        <v>10</v>
      </c>
      <c r="C45" s="2">
        <v>0</v>
      </c>
      <c r="D45" s="2">
        <v>0</v>
      </c>
      <c r="E45" s="2">
        <v>359</v>
      </c>
      <c r="F45" s="2">
        <v>0</v>
      </c>
      <c r="G45" s="2">
        <v>196</v>
      </c>
      <c r="H45" s="2">
        <v>23</v>
      </c>
      <c r="I45" s="2">
        <v>9</v>
      </c>
      <c r="J45" s="2">
        <v>4</v>
      </c>
      <c r="K45" s="4">
        <v>0</v>
      </c>
      <c r="L45" s="3">
        <v>0</v>
      </c>
      <c r="M45" s="3">
        <v>0</v>
      </c>
      <c r="N45" s="3">
        <v>0</v>
      </c>
      <c r="O45" s="3">
        <v>0</v>
      </c>
      <c r="P45" s="3">
        <v>0</v>
      </c>
      <c r="Q45" s="3">
        <v>0</v>
      </c>
      <c r="R45" s="3">
        <v>0</v>
      </c>
      <c r="S45" s="49">
        <v>591</v>
      </c>
      <c r="V45" s="49">
        <v>4</v>
      </c>
      <c r="W45" s="2">
        <f>K37</f>
        <v>91</v>
      </c>
      <c r="X45" s="2">
        <f>K38</f>
        <v>42</v>
      </c>
      <c r="Y45" s="2">
        <f>K39</f>
        <v>9</v>
      </c>
      <c r="Z45" s="2">
        <f>K40</f>
        <v>22</v>
      </c>
      <c r="AA45" s="4">
        <f>K41</f>
        <v>10</v>
      </c>
      <c r="AB45" s="3">
        <f>K42</f>
        <v>4</v>
      </c>
      <c r="AC45" s="4">
        <f>K43</f>
        <v>22</v>
      </c>
      <c r="AD45" s="4">
        <f>K44</f>
        <v>250</v>
      </c>
      <c r="AE45" s="4">
        <f>K45</f>
        <v>0</v>
      </c>
      <c r="AF45" s="4">
        <f>K46</f>
        <v>0</v>
      </c>
      <c r="AG45" s="3">
        <f>K47</f>
        <v>2</v>
      </c>
      <c r="AH45" s="2">
        <f>K48</f>
        <v>58</v>
      </c>
      <c r="AI45" s="3">
        <f>K49</f>
        <v>2</v>
      </c>
      <c r="AJ45" s="3">
        <f>K50</f>
        <v>7</v>
      </c>
      <c r="AK45" s="2">
        <f>K51</f>
        <v>52</v>
      </c>
      <c r="AL45" s="4">
        <f>K52</f>
        <v>1</v>
      </c>
      <c r="AM45" s="3">
        <f>K53</f>
        <v>12</v>
      </c>
      <c r="AN45" s="3">
        <f>K54</f>
        <v>17</v>
      </c>
      <c r="AO45" s="3">
        <f>K55</f>
        <v>5</v>
      </c>
      <c r="AP45" s="49">
        <f>K56</f>
        <v>40</v>
      </c>
      <c r="AQ45" s="3">
        <f>K57</f>
        <v>0</v>
      </c>
      <c r="AT45" s="49">
        <v>4</v>
      </c>
      <c r="AU45" s="30">
        <f t="shared" ref="AU45:BO45" si="53">PRODUCT(W45*100*1/W53)</f>
        <v>15.397631133671743</v>
      </c>
      <c r="AV45" s="30">
        <f t="shared" si="53"/>
        <v>7.1065989847715736</v>
      </c>
      <c r="AW45" s="30">
        <f t="shared" si="53"/>
        <v>1.5228426395939085</v>
      </c>
      <c r="AX45" s="30">
        <f t="shared" si="53"/>
        <v>3.7225042301184432</v>
      </c>
      <c r="AY45" s="31">
        <f t="shared" si="53"/>
        <v>1.6920473773265652</v>
      </c>
      <c r="AZ45" s="32">
        <f t="shared" si="53"/>
        <v>0.67681895093062605</v>
      </c>
      <c r="BA45" s="31">
        <f t="shared" si="53"/>
        <v>3.7225042301184432</v>
      </c>
      <c r="BB45" s="31">
        <f t="shared" si="53"/>
        <v>42.301184433164131</v>
      </c>
      <c r="BC45" s="31">
        <f t="shared" si="53"/>
        <v>0</v>
      </c>
      <c r="BD45" s="31">
        <f t="shared" si="53"/>
        <v>0</v>
      </c>
      <c r="BE45" s="32">
        <f t="shared" si="53"/>
        <v>0.3395585738539898</v>
      </c>
      <c r="BF45" s="2">
        <f t="shared" si="53"/>
        <v>9.8471986417657043</v>
      </c>
      <c r="BG45" s="32">
        <f t="shared" si="53"/>
        <v>0.33898305084745761</v>
      </c>
      <c r="BH45" s="32">
        <f t="shared" si="53"/>
        <v>1.1844331641285957</v>
      </c>
      <c r="BI45" s="30">
        <f t="shared" si="53"/>
        <v>8.8135593220338979</v>
      </c>
      <c r="BJ45" s="31">
        <f t="shared" si="53"/>
        <v>0.16949152542372881</v>
      </c>
      <c r="BK45" s="32">
        <f t="shared" si="53"/>
        <v>2.030456852791878</v>
      </c>
      <c r="BL45" s="32">
        <f t="shared" si="53"/>
        <v>2.8764805414551606</v>
      </c>
      <c r="BM45" s="32">
        <f t="shared" si="53"/>
        <v>0.84602368866328259</v>
      </c>
      <c r="BN45" s="29">
        <f t="shared" si="53"/>
        <v>6.7681895093062607</v>
      </c>
      <c r="BO45" s="32">
        <f t="shared" si="53"/>
        <v>0</v>
      </c>
      <c r="BR45" s="49">
        <v>4</v>
      </c>
      <c r="BS45" s="30">
        <f t="shared" ref="BS45:CM45" si="54">AU37+AU38+AU39+AU40+AU41+AU42+AU43+AU44+AU45</f>
        <v>49.407783417935704</v>
      </c>
      <c r="BT45" s="30">
        <f t="shared" si="54"/>
        <v>62.43654822335025</v>
      </c>
      <c r="BU45" s="30">
        <f t="shared" si="54"/>
        <v>52.453468697123519</v>
      </c>
      <c r="BV45" s="30">
        <f t="shared" si="54"/>
        <v>95.093062605752962</v>
      </c>
      <c r="BW45" s="31">
        <f t="shared" si="54"/>
        <v>90.016920473773254</v>
      </c>
      <c r="BX45" s="32">
        <f t="shared" si="54"/>
        <v>89.340101522842644</v>
      </c>
      <c r="BY45" s="31">
        <f t="shared" si="54"/>
        <v>94.077834179357012</v>
      </c>
      <c r="BZ45" s="31">
        <f t="shared" si="54"/>
        <v>75.126903553299485</v>
      </c>
      <c r="CA45" s="31">
        <f t="shared" si="54"/>
        <v>100</v>
      </c>
      <c r="CB45" s="31">
        <f t="shared" si="54"/>
        <v>99.830795262267344</v>
      </c>
      <c r="CC45" s="32">
        <f t="shared" si="54"/>
        <v>98.981324278438038</v>
      </c>
      <c r="CD45" s="30">
        <f t="shared" si="54"/>
        <v>95.755517826825113</v>
      </c>
      <c r="CE45" s="30">
        <f t="shared" si="54"/>
        <v>96.101694915254242</v>
      </c>
      <c r="CF45" s="30">
        <f t="shared" si="54"/>
        <v>98.477157360406068</v>
      </c>
      <c r="CG45" s="30">
        <f t="shared" si="54"/>
        <v>87.627118644067792</v>
      </c>
      <c r="CH45" s="31">
        <f t="shared" si="54"/>
        <v>74.576271186440664</v>
      </c>
      <c r="CI45" s="32">
        <f t="shared" si="54"/>
        <v>90.016920473773254</v>
      </c>
      <c r="CJ45" s="32">
        <f t="shared" si="54"/>
        <v>90.862944162436548</v>
      </c>
      <c r="CK45" s="32">
        <f t="shared" si="54"/>
        <v>87.986463620981382</v>
      </c>
      <c r="CL45" s="29">
        <f t="shared" si="54"/>
        <v>76.818950930626045</v>
      </c>
      <c r="CM45" s="32">
        <f t="shared" si="54"/>
        <v>99.999999999999986</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9" t="s">
        <v>11</v>
      </c>
      <c r="C46" s="2">
        <v>0</v>
      </c>
      <c r="D46" s="2">
        <v>0</v>
      </c>
      <c r="E46" s="2">
        <v>581</v>
      </c>
      <c r="F46" s="2">
        <v>0</v>
      </c>
      <c r="G46" s="2">
        <v>5</v>
      </c>
      <c r="H46" s="2">
        <v>4</v>
      </c>
      <c r="I46" s="2">
        <v>0</v>
      </c>
      <c r="J46" s="2">
        <v>0</v>
      </c>
      <c r="K46" s="4">
        <v>0</v>
      </c>
      <c r="L46" s="4">
        <v>0</v>
      </c>
      <c r="M46" s="3">
        <v>1</v>
      </c>
      <c r="N46" s="3">
        <v>0</v>
      </c>
      <c r="O46" s="3">
        <v>0</v>
      </c>
      <c r="P46" s="3">
        <v>0</v>
      </c>
      <c r="Q46" s="3">
        <v>0</v>
      </c>
      <c r="R46" s="3">
        <v>0</v>
      </c>
      <c r="S46" s="49">
        <v>591</v>
      </c>
      <c r="V46" s="49">
        <v>8</v>
      </c>
      <c r="W46" s="2">
        <f>L37</f>
        <v>8</v>
      </c>
      <c r="X46" s="2">
        <f>L38</f>
        <v>58</v>
      </c>
      <c r="Y46" s="2">
        <f>L39</f>
        <v>10</v>
      </c>
      <c r="Z46" s="2">
        <f>L40</f>
        <v>10</v>
      </c>
      <c r="AA46" s="3">
        <f>L41</f>
        <v>17</v>
      </c>
      <c r="AB46" s="3">
        <f>L42</f>
        <v>2</v>
      </c>
      <c r="AC46" s="3">
        <f>L43</f>
        <v>12</v>
      </c>
      <c r="AD46" s="4">
        <f>L44</f>
        <v>55</v>
      </c>
      <c r="AE46" s="3">
        <f>L45</f>
        <v>0</v>
      </c>
      <c r="AF46" s="4">
        <f>L46</f>
        <v>0</v>
      </c>
      <c r="AG46" s="3">
        <f>L47</f>
        <v>3</v>
      </c>
      <c r="AH46" s="2">
        <f>L48</f>
        <v>20</v>
      </c>
      <c r="AI46" s="3">
        <f>L49</f>
        <v>6</v>
      </c>
      <c r="AJ46" s="3">
        <f>L50</f>
        <v>3</v>
      </c>
      <c r="AK46" s="2">
        <f>L51</f>
        <v>30</v>
      </c>
      <c r="AL46" s="3">
        <f>L52</f>
        <v>1</v>
      </c>
      <c r="AM46" s="3">
        <f>L53</f>
        <v>59</v>
      </c>
      <c r="AN46" s="3">
        <f>L54</f>
        <v>31</v>
      </c>
      <c r="AO46" s="3">
        <f>L55</f>
        <v>71</v>
      </c>
      <c r="AP46" s="49">
        <f>L56</f>
        <v>53</v>
      </c>
      <c r="AQ46" s="3">
        <f>L57</f>
        <v>0</v>
      </c>
      <c r="AT46" s="49">
        <v>8</v>
      </c>
      <c r="AU46" s="30">
        <f t="shared" ref="AU46:BO46" si="55">PRODUCT(W46*100*1/W53)</f>
        <v>1.3536379018612521</v>
      </c>
      <c r="AV46" s="30">
        <f t="shared" si="55"/>
        <v>9.8138747884940774</v>
      </c>
      <c r="AW46" s="30">
        <f t="shared" si="55"/>
        <v>1.6920473773265652</v>
      </c>
      <c r="AX46" s="30">
        <f t="shared" si="55"/>
        <v>1.6920473773265652</v>
      </c>
      <c r="AY46" s="32">
        <f t="shared" si="55"/>
        <v>2.8764805414551606</v>
      </c>
      <c r="AZ46" s="32">
        <f t="shared" si="55"/>
        <v>0.33840947546531303</v>
      </c>
      <c r="BA46" s="32">
        <f t="shared" si="55"/>
        <v>2.030456852791878</v>
      </c>
      <c r="BB46" s="31">
        <f t="shared" si="55"/>
        <v>9.3062605752961076</v>
      </c>
      <c r="BC46" s="32">
        <f t="shared" si="55"/>
        <v>0</v>
      </c>
      <c r="BD46" s="31">
        <f t="shared" si="55"/>
        <v>0</v>
      </c>
      <c r="BE46" s="32">
        <f t="shared" si="55"/>
        <v>0.50933786078098475</v>
      </c>
      <c r="BF46" s="2">
        <f t="shared" si="55"/>
        <v>3.3955857385398982</v>
      </c>
      <c r="BG46" s="3">
        <f t="shared" si="55"/>
        <v>1.0169491525423728</v>
      </c>
      <c r="BH46" s="32">
        <f t="shared" si="55"/>
        <v>0.50761421319796951</v>
      </c>
      <c r="BI46" s="30">
        <f t="shared" si="55"/>
        <v>5.0847457627118642</v>
      </c>
      <c r="BJ46" s="32">
        <f t="shared" si="55"/>
        <v>0.16949152542372881</v>
      </c>
      <c r="BK46" s="32">
        <f t="shared" si="55"/>
        <v>9.9830795262267351</v>
      </c>
      <c r="BL46" s="32">
        <f t="shared" si="55"/>
        <v>5.2453468697123515</v>
      </c>
      <c r="BM46" s="32">
        <f t="shared" si="55"/>
        <v>12.013536379018612</v>
      </c>
      <c r="BN46" s="29">
        <f t="shared" si="55"/>
        <v>8.9678510998307956</v>
      </c>
      <c r="BO46" s="32">
        <f t="shared" si="55"/>
        <v>0</v>
      </c>
      <c r="BR46" s="49">
        <v>8</v>
      </c>
      <c r="BS46" s="30">
        <f t="shared" ref="BS46:CM46" si="56">AU37+AU38+AU39+AU40+AU41+AU42+AU43+AU44+AU45+AU46</f>
        <v>50.761421319796959</v>
      </c>
      <c r="BT46" s="30">
        <f t="shared" si="56"/>
        <v>72.250423011844333</v>
      </c>
      <c r="BU46" s="30">
        <f t="shared" si="56"/>
        <v>54.145516074450086</v>
      </c>
      <c r="BV46" s="30">
        <f t="shared" si="56"/>
        <v>96.785109983079522</v>
      </c>
      <c r="BW46" s="32">
        <f t="shared" si="56"/>
        <v>92.89340101522842</v>
      </c>
      <c r="BX46" s="32">
        <f t="shared" si="56"/>
        <v>89.678510998307956</v>
      </c>
      <c r="BY46" s="32">
        <f t="shared" si="56"/>
        <v>96.108291032148884</v>
      </c>
      <c r="BZ46" s="31">
        <f t="shared" si="56"/>
        <v>84.433164128595593</v>
      </c>
      <c r="CA46" s="32">
        <f t="shared" si="56"/>
        <v>100</v>
      </c>
      <c r="CB46" s="31">
        <f t="shared" si="56"/>
        <v>99.830795262267344</v>
      </c>
      <c r="CC46" s="32">
        <f t="shared" si="56"/>
        <v>99.490662139219026</v>
      </c>
      <c r="CD46" s="30">
        <f t="shared" si="56"/>
        <v>99.151103565365005</v>
      </c>
      <c r="CE46" s="32">
        <f t="shared" si="56"/>
        <v>97.118644067796609</v>
      </c>
      <c r="CF46" s="32">
        <f t="shared" si="56"/>
        <v>98.984771573604036</v>
      </c>
      <c r="CG46" s="30">
        <f t="shared" si="56"/>
        <v>92.711864406779654</v>
      </c>
      <c r="CH46" s="32">
        <f t="shared" si="56"/>
        <v>74.745762711864387</v>
      </c>
      <c r="CI46" s="32">
        <f t="shared" si="56"/>
        <v>99.999999999999986</v>
      </c>
      <c r="CJ46" s="32">
        <f t="shared" si="56"/>
        <v>96.108291032148898</v>
      </c>
      <c r="CK46" s="32">
        <f t="shared" si="56"/>
        <v>100</v>
      </c>
      <c r="CL46" s="29">
        <f t="shared" si="56"/>
        <v>85.78680203045684</v>
      </c>
      <c r="CM46" s="32">
        <f t="shared" si="56"/>
        <v>99.999999999999986</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9" t="s">
        <v>12</v>
      </c>
      <c r="C47" s="2">
        <v>0</v>
      </c>
      <c r="D47" s="2">
        <v>4</v>
      </c>
      <c r="E47" s="2">
        <v>0</v>
      </c>
      <c r="F47" s="2">
        <v>73</v>
      </c>
      <c r="G47" s="2">
        <v>308</v>
      </c>
      <c r="H47" s="2">
        <v>168</v>
      </c>
      <c r="I47" s="2">
        <v>24</v>
      </c>
      <c r="J47" s="2">
        <v>4</v>
      </c>
      <c r="K47" s="3">
        <v>2</v>
      </c>
      <c r="L47" s="3">
        <v>3</v>
      </c>
      <c r="M47" s="3">
        <v>3</v>
      </c>
      <c r="N47" s="3">
        <v>0</v>
      </c>
      <c r="O47" s="3">
        <v>0</v>
      </c>
      <c r="P47" s="3">
        <v>0</v>
      </c>
      <c r="Q47" s="3">
        <v>0</v>
      </c>
      <c r="R47" s="3">
        <v>0</v>
      </c>
      <c r="S47" s="49">
        <v>589</v>
      </c>
      <c r="V47" s="49">
        <v>16</v>
      </c>
      <c r="W47" s="3">
        <f>M37</f>
        <v>7</v>
      </c>
      <c r="X47" s="3">
        <f>M38</f>
        <v>39</v>
      </c>
      <c r="Y47" s="3">
        <f>M39</f>
        <v>18</v>
      </c>
      <c r="Z47" s="3">
        <f>M40</f>
        <v>3</v>
      </c>
      <c r="AA47" s="3">
        <f>M41</f>
        <v>12</v>
      </c>
      <c r="AB47" s="3">
        <f>M42</f>
        <v>61</v>
      </c>
      <c r="AC47" s="3">
        <f>M43</f>
        <v>7</v>
      </c>
      <c r="AD47" s="3">
        <f>M44</f>
        <v>20</v>
      </c>
      <c r="AE47" s="3">
        <f>M45</f>
        <v>0</v>
      </c>
      <c r="AF47" s="3">
        <f>M46</f>
        <v>1</v>
      </c>
      <c r="AG47" s="3">
        <f>M47</f>
        <v>3</v>
      </c>
      <c r="AH47" s="3">
        <f>M48</f>
        <v>1</v>
      </c>
      <c r="AI47" s="3">
        <f>M49</f>
        <v>17</v>
      </c>
      <c r="AJ47" s="3">
        <f>M50</f>
        <v>3</v>
      </c>
      <c r="AK47" s="2">
        <f>M51</f>
        <v>19</v>
      </c>
      <c r="AL47" s="3">
        <f>M52</f>
        <v>1</v>
      </c>
      <c r="AM47" s="3">
        <f>M53</f>
        <v>0</v>
      </c>
      <c r="AN47" s="3">
        <f>M54</f>
        <v>23</v>
      </c>
      <c r="AO47" s="3">
        <f>M55</f>
        <v>0</v>
      </c>
      <c r="AP47" s="49">
        <f>M56</f>
        <v>84</v>
      </c>
      <c r="AQ47" s="3">
        <f>M57</f>
        <v>0</v>
      </c>
      <c r="AT47" s="49">
        <v>16</v>
      </c>
      <c r="AU47" s="32">
        <f t="shared" ref="AU47:BO47" si="57">PRODUCT(W47*100*1/W53)</f>
        <v>1.1844331641285957</v>
      </c>
      <c r="AV47" s="32">
        <f t="shared" si="57"/>
        <v>6.5989847715736039</v>
      </c>
      <c r="AW47" s="32">
        <f t="shared" si="57"/>
        <v>3.0456852791878171</v>
      </c>
      <c r="AX47" s="32">
        <f t="shared" si="57"/>
        <v>0.50761421319796951</v>
      </c>
      <c r="AY47" s="32">
        <f t="shared" si="57"/>
        <v>2.030456852791878</v>
      </c>
      <c r="AZ47" s="32">
        <f t="shared" si="57"/>
        <v>10.321489001692047</v>
      </c>
      <c r="BA47" s="32">
        <f t="shared" si="57"/>
        <v>1.1844331641285957</v>
      </c>
      <c r="BB47" s="32">
        <f t="shared" si="57"/>
        <v>3.3840947546531304</v>
      </c>
      <c r="BC47" s="32">
        <f t="shared" si="57"/>
        <v>0</v>
      </c>
      <c r="BD47" s="32">
        <f t="shared" si="57"/>
        <v>0.16920473773265651</v>
      </c>
      <c r="BE47" s="32">
        <f t="shared" si="57"/>
        <v>0.50933786078098475</v>
      </c>
      <c r="BF47" s="32">
        <f t="shared" si="57"/>
        <v>0.1697792869269949</v>
      </c>
      <c r="BG47" s="3">
        <f t="shared" si="57"/>
        <v>2.8813559322033897</v>
      </c>
      <c r="BH47" s="32">
        <f t="shared" si="57"/>
        <v>0.50761421319796951</v>
      </c>
      <c r="BI47" s="30">
        <f t="shared" si="57"/>
        <v>3.2203389830508473</v>
      </c>
      <c r="BJ47" s="32">
        <f t="shared" si="57"/>
        <v>0.16949152542372881</v>
      </c>
      <c r="BK47" s="32">
        <f t="shared" si="57"/>
        <v>0</v>
      </c>
      <c r="BL47" s="32">
        <f t="shared" si="57"/>
        <v>3.8917089678510997</v>
      </c>
      <c r="BM47" s="32">
        <f t="shared" si="57"/>
        <v>0</v>
      </c>
      <c r="BN47" s="29">
        <f t="shared" si="57"/>
        <v>14.213197969543147</v>
      </c>
      <c r="BO47" s="32">
        <f t="shared" si="57"/>
        <v>0</v>
      </c>
      <c r="BR47" s="49">
        <v>16</v>
      </c>
      <c r="BS47" s="32">
        <f t="shared" ref="BS47:CM47" si="58">AU37+AU38+AU39+AU40+AU41+AU42+AU43+AU44+AU45+AU46+AU47</f>
        <v>51.945854483925558</v>
      </c>
      <c r="BT47" s="32">
        <f t="shared" si="58"/>
        <v>78.849407783417931</v>
      </c>
      <c r="BU47" s="30">
        <f t="shared" si="58"/>
        <v>57.191201353637901</v>
      </c>
      <c r="BV47" s="30">
        <f t="shared" si="58"/>
        <v>97.29272419627749</v>
      </c>
      <c r="BW47" s="32">
        <f t="shared" si="58"/>
        <v>94.923857868020292</v>
      </c>
      <c r="BX47" s="32">
        <f t="shared" si="58"/>
        <v>100</v>
      </c>
      <c r="BY47" s="32">
        <f t="shared" si="58"/>
        <v>97.292724196277476</v>
      </c>
      <c r="BZ47" s="32">
        <f t="shared" si="58"/>
        <v>87.817258883248726</v>
      </c>
      <c r="CA47" s="32">
        <f t="shared" si="58"/>
        <v>100</v>
      </c>
      <c r="CB47" s="32">
        <f t="shared" si="58"/>
        <v>100</v>
      </c>
      <c r="CC47" s="32">
        <f t="shared" si="58"/>
        <v>100.00000000000001</v>
      </c>
      <c r="CD47" s="30">
        <f t="shared" si="58"/>
        <v>99.320882852292002</v>
      </c>
      <c r="CE47" s="32">
        <f t="shared" si="58"/>
        <v>100</v>
      </c>
      <c r="CF47" s="32">
        <f t="shared" si="58"/>
        <v>99.492385786802004</v>
      </c>
      <c r="CG47" s="30">
        <f t="shared" si="58"/>
        <v>95.932203389830505</v>
      </c>
      <c r="CH47" s="32">
        <f t="shared" si="58"/>
        <v>74.91525423728811</v>
      </c>
      <c r="CI47" s="32">
        <f t="shared" si="58"/>
        <v>99.999999999999986</v>
      </c>
      <c r="CJ47" s="32">
        <f t="shared" si="58"/>
        <v>100</v>
      </c>
      <c r="CK47" s="32">
        <f t="shared" si="58"/>
        <v>100</v>
      </c>
      <c r="CL47" s="29">
        <f t="shared" si="58"/>
        <v>99.999999999999986</v>
      </c>
      <c r="CM47" s="32">
        <f t="shared" si="58"/>
        <v>99.999999999999986</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9" t="s">
        <v>13</v>
      </c>
      <c r="C48" s="2">
        <v>0</v>
      </c>
      <c r="D48" s="2">
        <v>0</v>
      </c>
      <c r="E48" s="2">
        <v>0</v>
      </c>
      <c r="F48" s="2">
        <v>0</v>
      </c>
      <c r="G48" s="2">
        <v>77</v>
      </c>
      <c r="H48" s="2">
        <v>0</v>
      </c>
      <c r="I48" s="2">
        <v>237</v>
      </c>
      <c r="J48" s="2">
        <v>192</v>
      </c>
      <c r="K48" s="2">
        <v>58</v>
      </c>
      <c r="L48" s="2">
        <v>20</v>
      </c>
      <c r="M48" s="3">
        <v>1</v>
      </c>
      <c r="N48" s="3">
        <v>2</v>
      </c>
      <c r="O48" s="3">
        <v>2</v>
      </c>
      <c r="P48" s="3">
        <v>0</v>
      </c>
      <c r="Q48" s="3">
        <v>0</v>
      </c>
      <c r="R48" s="3">
        <v>0</v>
      </c>
      <c r="S48" s="49">
        <v>589</v>
      </c>
      <c r="V48" s="49">
        <v>32</v>
      </c>
      <c r="W48" s="3">
        <f>N37</f>
        <v>3</v>
      </c>
      <c r="X48" s="3">
        <f>N38</f>
        <v>31</v>
      </c>
      <c r="Y48" s="3">
        <f>N39</f>
        <v>27</v>
      </c>
      <c r="Z48" s="3">
        <f>N40</f>
        <v>3</v>
      </c>
      <c r="AA48" s="3">
        <f>N41</f>
        <v>30</v>
      </c>
      <c r="AB48" s="3">
        <f>N42</f>
        <v>0</v>
      </c>
      <c r="AC48" s="3">
        <f>N43</f>
        <v>7</v>
      </c>
      <c r="AD48" s="3">
        <f>N44</f>
        <v>7</v>
      </c>
      <c r="AE48" s="3">
        <f>N45</f>
        <v>0</v>
      </c>
      <c r="AF48" s="3">
        <f>N46</f>
        <v>0</v>
      </c>
      <c r="AG48" s="3">
        <f>N47</f>
        <v>0</v>
      </c>
      <c r="AH48" s="3">
        <f>N48</f>
        <v>2</v>
      </c>
      <c r="AI48" s="3">
        <f>N49</f>
        <v>0</v>
      </c>
      <c r="AJ48" s="3">
        <f>N50</f>
        <v>3</v>
      </c>
      <c r="AK48" s="2">
        <f>N51</f>
        <v>8</v>
      </c>
      <c r="AL48" s="3">
        <f>N52</f>
        <v>148</v>
      </c>
      <c r="AM48" s="3">
        <f>N53</f>
        <v>0</v>
      </c>
      <c r="AN48" s="3">
        <f>N54</f>
        <v>0</v>
      </c>
      <c r="AO48" s="3">
        <f>N55</f>
        <v>0</v>
      </c>
      <c r="AP48" s="49">
        <f>N56</f>
        <v>0</v>
      </c>
      <c r="AQ48" s="3">
        <f>N57</f>
        <v>0</v>
      </c>
      <c r="AT48" s="49">
        <v>32</v>
      </c>
      <c r="AU48" s="32">
        <f t="shared" ref="AU48:BO48" si="59">PRODUCT(W48*100*1/W53)</f>
        <v>0.50761421319796951</v>
      </c>
      <c r="AV48" s="32">
        <f t="shared" si="59"/>
        <v>5.2453468697123515</v>
      </c>
      <c r="AW48" s="32">
        <f t="shared" si="59"/>
        <v>4.5685279187817258</v>
      </c>
      <c r="AX48" s="32">
        <f t="shared" si="59"/>
        <v>0.50761421319796951</v>
      </c>
      <c r="AY48" s="32">
        <f t="shared" si="59"/>
        <v>5.0761421319796955</v>
      </c>
      <c r="AZ48" s="32">
        <f t="shared" si="59"/>
        <v>0</v>
      </c>
      <c r="BA48" s="32">
        <f t="shared" si="59"/>
        <v>1.1844331641285957</v>
      </c>
      <c r="BB48" s="32">
        <f t="shared" si="59"/>
        <v>1.1844331641285957</v>
      </c>
      <c r="BC48" s="32">
        <f t="shared" si="59"/>
        <v>0</v>
      </c>
      <c r="BD48" s="32">
        <f t="shared" si="59"/>
        <v>0</v>
      </c>
      <c r="BE48" s="32">
        <f t="shared" si="59"/>
        <v>0</v>
      </c>
      <c r="BF48" s="32">
        <f t="shared" si="59"/>
        <v>0.3395585738539898</v>
      </c>
      <c r="BG48" s="32">
        <f t="shared" si="59"/>
        <v>0</v>
      </c>
      <c r="BH48" s="32">
        <f t="shared" si="59"/>
        <v>0.50761421319796951</v>
      </c>
      <c r="BI48" s="30">
        <f t="shared" si="59"/>
        <v>1.3559322033898304</v>
      </c>
      <c r="BJ48" s="32">
        <f t="shared" si="59"/>
        <v>25.084745762711865</v>
      </c>
      <c r="BK48" s="32">
        <f t="shared" si="59"/>
        <v>0</v>
      </c>
      <c r="BL48" s="32">
        <f t="shared" si="59"/>
        <v>0</v>
      </c>
      <c r="BM48" s="32">
        <f t="shared" si="59"/>
        <v>0</v>
      </c>
      <c r="BN48" s="29">
        <f t="shared" si="59"/>
        <v>0</v>
      </c>
      <c r="BO48" s="32">
        <f t="shared" si="59"/>
        <v>0</v>
      </c>
      <c r="BR48" s="49">
        <v>32</v>
      </c>
      <c r="BS48" s="32">
        <f t="shared" ref="BS48:CM48" si="60">AU37+AU38+AU39+AU40+AU41+AU42+AU43+AU44+AU45+AU46+AU47+AU48</f>
        <v>52.453468697123526</v>
      </c>
      <c r="BT48" s="32">
        <f t="shared" si="60"/>
        <v>84.094754653130281</v>
      </c>
      <c r="BU48" s="32">
        <f t="shared" si="60"/>
        <v>61.759729272419627</v>
      </c>
      <c r="BV48" s="32">
        <f t="shared" si="60"/>
        <v>97.800338409475458</v>
      </c>
      <c r="BW48" s="32">
        <f t="shared" si="60"/>
        <v>99.999999999999986</v>
      </c>
      <c r="BX48" s="32">
        <f t="shared" si="60"/>
        <v>100</v>
      </c>
      <c r="BY48" s="32">
        <f t="shared" si="60"/>
        <v>98.477157360406068</v>
      </c>
      <c r="BZ48" s="32">
        <f t="shared" si="60"/>
        <v>89.001692047377318</v>
      </c>
      <c r="CA48" s="32">
        <f t="shared" si="60"/>
        <v>100</v>
      </c>
      <c r="CB48" s="32">
        <f t="shared" si="60"/>
        <v>100</v>
      </c>
      <c r="CC48" s="32">
        <f t="shared" si="60"/>
        <v>100.00000000000001</v>
      </c>
      <c r="CD48" s="32">
        <f t="shared" si="60"/>
        <v>99.660441426145994</v>
      </c>
      <c r="CE48" s="32">
        <f t="shared" si="60"/>
        <v>100</v>
      </c>
      <c r="CF48" s="32">
        <f t="shared" si="60"/>
        <v>99.999999999999972</v>
      </c>
      <c r="CG48" s="30">
        <f t="shared" si="60"/>
        <v>97.288135593220332</v>
      </c>
      <c r="CH48" s="32">
        <f t="shared" si="60"/>
        <v>99.999999999999972</v>
      </c>
      <c r="CI48" s="32">
        <f t="shared" si="60"/>
        <v>99.999999999999986</v>
      </c>
      <c r="CJ48" s="32">
        <f t="shared" si="60"/>
        <v>100</v>
      </c>
      <c r="CK48" s="32">
        <f t="shared" si="60"/>
        <v>100</v>
      </c>
      <c r="CL48" s="29">
        <f t="shared" si="60"/>
        <v>99.999999999999986</v>
      </c>
      <c r="CM48" s="32">
        <f t="shared" si="60"/>
        <v>99.999999999999986</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9" t="s">
        <v>14</v>
      </c>
      <c r="C49" s="2">
        <v>0</v>
      </c>
      <c r="D49" s="2">
        <v>0</v>
      </c>
      <c r="E49" s="2">
        <v>27</v>
      </c>
      <c r="F49" s="2">
        <v>0</v>
      </c>
      <c r="G49" s="2">
        <v>254</v>
      </c>
      <c r="H49" s="2">
        <v>227</v>
      </c>
      <c r="I49" s="2">
        <v>54</v>
      </c>
      <c r="J49" s="2">
        <v>3</v>
      </c>
      <c r="K49" s="3">
        <v>2</v>
      </c>
      <c r="L49" s="3">
        <v>6</v>
      </c>
      <c r="M49" s="3">
        <v>17</v>
      </c>
      <c r="N49" s="3">
        <v>0</v>
      </c>
      <c r="O49" s="3">
        <v>0</v>
      </c>
      <c r="P49" s="3">
        <v>0</v>
      </c>
      <c r="Q49" s="3">
        <v>0</v>
      </c>
      <c r="R49" s="3">
        <v>0</v>
      </c>
      <c r="S49" s="49">
        <v>590</v>
      </c>
      <c r="V49" s="49">
        <v>64</v>
      </c>
      <c r="W49" s="3">
        <f>O37</f>
        <v>281</v>
      </c>
      <c r="X49" s="3">
        <f>O38</f>
        <v>94</v>
      </c>
      <c r="Y49" s="3">
        <f>O39</f>
        <v>30</v>
      </c>
      <c r="Z49" s="3">
        <f>O40</f>
        <v>0</v>
      </c>
      <c r="AA49" s="3">
        <f>O41</f>
        <v>0</v>
      </c>
      <c r="AB49" s="3">
        <f>O42</f>
        <v>0</v>
      </c>
      <c r="AC49" s="3">
        <f>O43</f>
        <v>9</v>
      </c>
      <c r="AD49" s="3">
        <f>O44</f>
        <v>65</v>
      </c>
      <c r="AE49" s="3">
        <f>O45</f>
        <v>0</v>
      </c>
      <c r="AF49" s="3">
        <f>O46</f>
        <v>0</v>
      </c>
      <c r="AG49" s="3">
        <f>O47</f>
        <v>0</v>
      </c>
      <c r="AH49" s="3">
        <f>O48</f>
        <v>2</v>
      </c>
      <c r="AI49" s="3">
        <f>O49</f>
        <v>0</v>
      </c>
      <c r="AJ49" s="3">
        <f>O50</f>
        <v>0</v>
      </c>
      <c r="AK49" s="3">
        <f>O51</f>
        <v>6</v>
      </c>
      <c r="AL49" s="3">
        <f>O52</f>
        <v>0</v>
      </c>
      <c r="AM49" s="3">
        <f>O53</f>
        <v>0</v>
      </c>
      <c r="AN49" s="3">
        <f>O54</f>
        <v>0</v>
      </c>
      <c r="AO49" s="3">
        <f>O55</f>
        <v>0</v>
      </c>
      <c r="AP49" s="49">
        <f>O56</f>
        <v>0</v>
      </c>
      <c r="AQ49" s="3">
        <f>O57</f>
        <v>0</v>
      </c>
      <c r="AT49" s="49">
        <v>64</v>
      </c>
      <c r="AU49" s="32">
        <f t="shared" ref="AU49:BO49" si="61">PRODUCT(W49*100*1/W53)</f>
        <v>47.546531302876481</v>
      </c>
      <c r="AV49" s="32">
        <f t="shared" si="61"/>
        <v>15.905245346869712</v>
      </c>
      <c r="AW49" s="32">
        <f t="shared" si="61"/>
        <v>5.0761421319796955</v>
      </c>
      <c r="AX49" s="32">
        <f t="shared" si="61"/>
        <v>0</v>
      </c>
      <c r="AY49" s="32">
        <f t="shared" si="61"/>
        <v>0</v>
      </c>
      <c r="AZ49" s="32">
        <f t="shared" si="61"/>
        <v>0</v>
      </c>
      <c r="BA49" s="32">
        <f t="shared" si="61"/>
        <v>1.5228426395939085</v>
      </c>
      <c r="BB49" s="32">
        <f t="shared" si="61"/>
        <v>10.998307952622673</v>
      </c>
      <c r="BC49" s="32">
        <f t="shared" si="61"/>
        <v>0</v>
      </c>
      <c r="BD49" s="32">
        <f t="shared" si="61"/>
        <v>0</v>
      </c>
      <c r="BE49" s="32">
        <f t="shared" si="61"/>
        <v>0</v>
      </c>
      <c r="BF49" s="32">
        <f t="shared" si="61"/>
        <v>0.3395585738539898</v>
      </c>
      <c r="BG49" s="32">
        <f t="shared" si="61"/>
        <v>0</v>
      </c>
      <c r="BH49" s="32">
        <f t="shared" si="61"/>
        <v>0</v>
      </c>
      <c r="BI49" s="32">
        <f t="shared" si="61"/>
        <v>1.0169491525423728</v>
      </c>
      <c r="BJ49" s="32">
        <f t="shared" si="61"/>
        <v>0</v>
      </c>
      <c r="BK49" s="32">
        <f t="shared" si="61"/>
        <v>0</v>
      </c>
      <c r="BL49" s="32">
        <f t="shared" si="61"/>
        <v>0</v>
      </c>
      <c r="BM49" s="32">
        <f t="shared" si="61"/>
        <v>0</v>
      </c>
      <c r="BN49" s="29">
        <f t="shared" si="61"/>
        <v>0</v>
      </c>
      <c r="BO49" s="32">
        <f t="shared" si="61"/>
        <v>0</v>
      </c>
      <c r="BR49" s="49">
        <v>64</v>
      </c>
      <c r="BS49" s="32">
        <f t="shared" ref="BS49:CM49" si="62">AU37+AU38+AU39+AU40+AU41+AU42+AU43+AU44+AU45+AU46+AU47+AU48+AU49</f>
        <v>100</v>
      </c>
      <c r="BT49" s="32">
        <f t="shared" si="62"/>
        <v>100</v>
      </c>
      <c r="BU49" s="32">
        <f t="shared" si="62"/>
        <v>66.835871404399327</v>
      </c>
      <c r="BV49" s="32">
        <f t="shared" si="62"/>
        <v>97.800338409475458</v>
      </c>
      <c r="BW49" s="32">
        <f t="shared" si="62"/>
        <v>99.999999999999986</v>
      </c>
      <c r="BX49" s="32">
        <f t="shared" si="62"/>
        <v>100</v>
      </c>
      <c r="BY49" s="32">
        <f t="shared" si="62"/>
        <v>99.999999999999972</v>
      </c>
      <c r="BZ49" s="32">
        <f t="shared" si="62"/>
        <v>99.999999999999986</v>
      </c>
      <c r="CA49" s="32">
        <f t="shared" si="62"/>
        <v>100</v>
      </c>
      <c r="CB49" s="32">
        <f t="shared" si="62"/>
        <v>100</v>
      </c>
      <c r="CC49" s="32">
        <f t="shared" si="62"/>
        <v>100.00000000000001</v>
      </c>
      <c r="CD49" s="32">
        <f t="shared" si="62"/>
        <v>99.999999999999986</v>
      </c>
      <c r="CE49" s="32">
        <f t="shared" si="62"/>
        <v>100</v>
      </c>
      <c r="CF49" s="32">
        <f t="shared" si="62"/>
        <v>99.999999999999972</v>
      </c>
      <c r="CG49" s="32">
        <f t="shared" si="62"/>
        <v>98.305084745762699</v>
      </c>
      <c r="CH49" s="32">
        <f t="shared" si="62"/>
        <v>99.999999999999972</v>
      </c>
      <c r="CI49" s="32">
        <f t="shared" si="62"/>
        <v>99.999999999999986</v>
      </c>
      <c r="CJ49" s="32">
        <f t="shared" si="62"/>
        <v>100</v>
      </c>
      <c r="CK49" s="32">
        <f t="shared" si="62"/>
        <v>100</v>
      </c>
      <c r="CL49" s="29">
        <f t="shared" si="62"/>
        <v>99.999999999999986</v>
      </c>
      <c r="CM49" s="32">
        <f t="shared" si="62"/>
        <v>99.999999999999986</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9" t="s">
        <v>15</v>
      </c>
      <c r="C50" s="2">
        <v>0</v>
      </c>
      <c r="D50" s="2">
        <v>0</v>
      </c>
      <c r="E50" s="2">
        <v>20</v>
      </c>
      <c r="F50" s="2">
        <v>0</v>
      </c>
      <c r="G50" s="2">
        <v>181</v>
      </c>
      <c r="H50" s="2">
        <v>301</v>
      </c>
      <c r="I50" s="2">
        <v>60</v>
      </c>
      <c r="J50" s="2">
        <v>13</v>
      </c>
      <c r="K50" s="3">
        <v>7</v>
      </c>
      <c r="L50" s="3">
        <v>3</v>
      </c>
      <c r="M50" s="3">
        <v>3</v>
      </c>
      <c r="N50" s="3">
        <v>3</v>
      </c>
      <c r="O50" s="3">
        <v>0</v>
      </c>
      <c r="P50" s="3">
        <v>0</v>
      </c>
      <c r="Q50" s="3">
        <v>0</v>
      </c>
      <c r="R50" s="3">
        <v>0</v>
      </c>
      <c r="S50" s="49">
        <v>591</v>
      </c>
      <c r="V50" s="49">
        <v>128</v>
      </c>
      <c r="W50" s="3">
        <f>P37</f>
        <v>0</v>
      </c>
      <c r="X50" s="3">
        <f>P38</f>
        <v>0</v>
      </c>
      <c r="Y50" s="3">
        <f>P39</f>
        <v>196</v>
      </c>
      <c r="Z50" s="3">
        <f>P40</f>
        <v>13</v>
      </c>
      <c r="AA50" s="3">
        <f>P41</f>
        <v>0</v>
      </c>
      <c r="AB50" s="3">
        <f>P42</f>
        <v>0</v>
      </c>
      <c r="AC50" s="3">
        <f>P43</f>
        <v>0</v>
      </c>
      <c r="AD50" s="3">
        <f>P44</f>
        <v>0</v>
      </c>
      <c r="AE50" s="3">
        <f>P45</f>
        <v>0</v>
      </c>
      <c r="AF50" s="3">
        <f>P46</f>
        <v>0</v>
      </c>
      <c r="AG50" s="3">
        <f>P47</f>
        <v>0</v>
      </c>
      <c r="AH50" s="3">
        <f>P48</f>
        <v>0</v>
      </c>
      <c r="AI50" s="3">
        <f>P49</f>
        <v>0</v>
      </c>
      <c r="AJ50" s="3">
        <f>P50</f>
        <v>0</v>
      </c>
      <c r="AK50" s="3">
        <f>P51</f>
        <v>3</v>
      </c>
      <c r="AL50" s="3">
        <f>P52</f>
        <v>0</v>
      </c>
      <c r="AM50" s="3">
        <f>P53</f>
        <v>0</v>
      </c>
      <c r="AN50" s="3">
        <f>P54</f>
        <v>0</v>
      </c>
      <c r="AO50" s="3">
        <f>P55</f>
        <v>0</v>
      </c>
      <c r="AP50" s="49">
        <f>P56</f>
        <v>0</v>
      </c>
      <c r="AQ50" s="3">
        <f>P57</f>
        <v>0</v>
      </c>
      <c r="AT50" s="49">
        <v>128</v>
      </c>
      <c r="AU50" s="32">
        <f t="shared" ref="AU50:BO50" si="63">PRODUCT(W50*100*1/W53)</f>
        <v>0</v>
      </c>
      <c r="AV50" s="32">
        <f t="shared" si="63"/>
        <v>0</v>
      </c>
      <c r="AW50" s="32">
        <f t="shared" si="63"/>
        <v>33.16412859560068</v>
      </c>
      <c r="AX50" s="32">
        <f t="shared" si="63"/>
        <v>2.1996615905245345</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0.50847457627118642</v>
      </c>
      <c r="BJ50" s="32">
        <f t="shared" si="63"/>
        <v>0</v>
      </c>
      <c r="BK50" s="32">
        <f t="shared" si="63"/>
        <v>0</v>
      </c>
      <c r="BL50" s="32">
        <f t="shared" si="63"/>
        <v>0</v>
      </c>
      <c r="BM50" s="32">
        <f t="shared" si="63"/>
        <v>0</v>
      </c>
      <c r="BN50" s="29">
        <f t="shared" si="63"/>
        <v>0</v>
      </c>
      <c r="BO50" s="32">
        <f t="shared" si="63"/>
        <v>0</v>
      </c>
      <c r="BR50" s="49">
        <v>128</v>
      </c>
      <c r="BS50" s="32">
        <f t="shared" ref="BS50:CM50" si="64">AU37+AU38+AU39+AU40+AU41+AU42+AU43+AU44+AU45+AU46+AU47+AU48+AU49+AU50</f>
        <v>100</v>
      </c>
      <c r="BT50" s="32">
        <f t="shared" si="64"/>
        <v>100</v>
      </c>
      <c r="BU50" s="32">
        <f t="shared" si="64"/>
        <v>100</v>
      </c>
      <c r="BV50" s="32">
        <f t="shared" si="64"/>
        <v>99.999999999999986</v>
      </c>
      <c r="BW50" s="32">
        <f t="shared" si="64"/>
        <v>99.999999999999986</v>
      </c>
      <c r="BX50" s="32">
        <f t="shared" si="64"/>
        <v>100</v>
      </c>
      <c r="BY50" s="32">
        <f t="shared" si="64"/>
        <v>99.999999999999972</v>
      </c>
      <c r="BZ50" s="32">
        <f t="shared" si="64"/>
        <v>99.999999999999986</v>
      </c>
      <c r="CA50" s="32">
        <f t="shared" si="64"/>
        <v>100</v>
      </c>
      <c r="CB50" s="32">
        <f t="shared" si="64"/>
        <v>100</v>
      </c>
      <c r="CC50" s="32">
        <f t="shared" si="64"/>
        <v>100.00000000000001</v>
      </c>
      <c r="CD50" s="32">
        <f t="shared" si="64"/>
        <v>99.999999999999986</v>
      </c>
      <c r="CE50" s="32">
        <f t="shared" si="64"/>
        <v>100</v>
      </c>
      <c r="CF50" s="32">
        <f t="shared" si="64"/>
        <v>99.999999999999972</v>
      </c>
      <c r="CG50" s="32">
        <f t="shared" si="64"/>
        <v>98.813559322033882</v>
      </c>
      <c r="CH50" s="32">
        <f t="shared" si="64"/>
        <v>99.999999999999972</v>
      </c>
      <c r="CI50" s="32">
        <f t="shared" si="64"/>
        <v>99.999999999999986</v>
      </c>
      <c r="CJ50" s="32">
        <f t="shared" si="64"/>
        <v>100</v>
      </c>
      <c r="CK50" s="32">
        <f t="shared" si="64"/>
        <v>100</v>
      </c>
      <c r="CL50" s="29">
        <f t="shared" si="64"/>
        <v>99.999999999999986</v>
      </c>
      <c r="CM50" s="32">
        <f t="shared" si="64"/>
        <v>99.999999999999986</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9" t="s">
        <v>16</v>
      </c>
      <c r="C51" s="2">
        <v>0</v>
      </c>
      <c r="D51" s="2">
        <v>0</v>
      </c>
      <c r="E51" s="2">
        <v>0</v>
      </c>
      <c r="F51" s="2">
        <v>0</v>
      </c>
      <c r="G51" s="2">
        <v>0</v>
      </c>
      <c r="H51" s="2">
        <v>341</v>
      </c>
      <c r="I51" s="2">
        <v>0</v>
      </c>
      <c r="J51" s="2">
        <v>124</v>
      </c>
      <c r="K51" s="2">
        <v>52</v>
      </c>
      <c r="L51" s="2">
        <v>30</v>
      </c>
      <c r="M51" s="2">
        <v>19</v>
      </c>
      <c r="N51" s="2">
        <v>8</v>
      </c>
      <c r="O51" s="3">
        <v>6</v>
      </c>
      <c r="P51" s="3">
        <v>3</v>
      </c>
      <c r="Q51" s="3">
        <v>7</v>
      </c>
      <c r="R51" s="3">
        <v>0</v>
      </c>
      <c r="S51" s="49">
        <v>590</v>
      </c>
      <c r="V51" s="49">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7</v>
      </c>
      <c r="AL51" s="3">
        <f>Q52</f>
        <v>0</v>
      </c>
      <c r="AM51" s="3">
        <f>Q53</f>
        <v>0</v>
      </c>
      <c r="AN51" s="3">
        <f>Q54</f>
        <v>0</v>
      </c>
      <c r="AO51" s="3">
        <f>Q55</f>
        <v>0</v>
      </c>
      <c r="AP51" s="49">
        <f>Q56</f>
        <v>0</v>
      </c>
      <c r="AQ51" s="3">
        <f>Q57</f>
        <v>0</v>
      </c>
      <c r="AT51" s="49">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1.1864406779661016</v>
      </c>
      <c r="BJ51" s="32">
        <f t="shared" si="65"/>
        <v>0</v>
      </c>
      <c r="BK51" s="32">
        <f t="shared" si="65"/>
        <v>0</v>
      </c>
      <c r="BL51" s="32">
        <f t="shared" si="65"/>
        <v>0</v>
      </c>
      <c r="BM51" s="32">
        <f t="shared" si="65"/>
        <v>0</v>
      </c>
      <c r="BN51" s="29">
        <f t="shared" si="65"/>
        <v>0</v>
      </c>
      <c r="BO51" s="32">
        <f t="shared" si="65"/>
        <v>0</v>
      </c>
      <c r="BR51" s="49">
        <v>256</v>
      </c>
      <c r="BS51" s="32">
        <f t="shared" ref="BS51:CM51" si="66">AU37+AU38+AU39+AU40+AU41+AU42+AU43+AU44+AU45+AU46+AU47+AU48+AU49+AU50+AU51</f>
        <v>100</v>
      </c>
      <c r="BT51" s="32">
        <f t="shared" si="66"/>
        <v>100</v>
      </c>
      <c r="BU51" s="32">
        <f t="shared" si="66"/>
        <v>100</v>
      </c>
      <c r="BV51" s="32">
        <f t="shared" si="66"/>
        <v>99.999999999999986</v>
      </c>
      <c r="BW51" s="32">
        <f t="shared" si="66"/>
        <v>99.999999999999986</v>
      </c>
      <c r="BX51" s="32">
        <f t="shared" si="66"/>
        <v>100</v>
      </c>
      <c r="BY51" s="32">
        <f t="shared" si="66"/>
        <v>99.999999999999972</v>
      </c>
      <c r="BZ51" s="32">
        <f t="shared" si="66"/>
        <v>99.999999999999986</v>
      </c>
      <c r="CA51" s="32">
        <f t="shared" si="66"/>
        <v>100</v>
      </c>
      <c r="CB51" s="32">
        <f t="shared" si="66"/>
        <v>100</v>
      </c>
      <c r="CC51" s="32">
        <f t="shared" si="66"/>
        <v>100.00000000000001</v>
      </c>
      <c r="CD51" s="32">
        <f t="shared" si="66"/>
        <v>99.999999999999986</v>
      </c>
      <c r="CE51" s="32">
        <f t="shared" si="66"/>
        <v>100</v>
      </c>
      <c r="CF51" s="32">
        <f t="shared" si="66"/>
        <v>99.999999999999972</v>
      </c>
      <c r="CG51" s="32">
        <f t="shared" si="66"/>
        <v>99.999999999999986</v>
      </c>
      <c r="CH51" s="32">
        <f t="shared" si="66"/>
        <v>99.999999999999972</v>
      </c>
      <c r="CI51" s="32">
        <f t="shared" si="66"/>
        <v>99.999999999999986</v>
      </c>
      <c r="CJ51" s="32">
        <f t="shared" si="66"/>
        <v>100</v>
      </c>
      <c r="CK51" s="32">
        <f t="shared" si="66"/>
        <v>100</v>
      </c>
      <c r="CL51" s="29">
        <f t="shared" si="66"/>
        <v>99.999999999999986</v>
      </c>
      <c r="CM51" s="32">
        <f t="shared" si="66"/>
        <v>99.999999999999986</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9" t="s">
        <v>17</v>
      </c>
      <c r="C52" s="2">
        <v>0</v>
      </c>
      <c r="D52" s="2">
        <v>0</v>
      </c>
      <c r="E52" s="2">
        <v>399</v>
      </c>
      <c r="F52" s="2">
        <v>0</v>
      </c>
      <c r="G52" s="2">
        <v>25</v>
      </c>
      <c r="H52" s="2">
        <v>5</v>
      </c>
      <c r="I52" s="2">
        <v>6</v>
      </c>
      <c r="J52" s="2">
        <v>4</v>
      </c>
      <c r="K52" s="4">
        <v>1</v>
      </c>
      <c r="L52" s="3">
        <v>1</v>
      </c>
      <c r="M52" s="3">
        <v>1</v>
      </c>
      <c r="N52" s="3">
        <v>148</v>
      </c>
      <c r="O52" s="3">
        <v>0</v>
      </c>
      <c r="P52" s="3">
        <v>0</v>
      </c>
      <c r="Q52" s="3">
        <v>0</v>
      </c>
      <c r="R52" s="3">
        <v>0</v>
      </c>
      <c r="S52" s="49">
        <v>590</v>
      </c>
      <c r="V52" s="49">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9">
        <f>R56</f>
        <v>0</v>
      </c>
      <c r="AQ52" s="3">
        <f>R57</f>
        <v>0</v>
      </c>
      <c r="AT52" s="49">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9">
        <v>512</v>
      </c>
      <c r="BS52" s="32">
        <f t="shared" ref="BS52:CM52" si="68">AU37+AU38+AU39+AU40+AU41+AU42+AU43+AU44+AU45+AU46+AU47+AU48+AU49+AU50+AU51+AU52</f>
        <v>100</v>
      </c>
      <c r="BT52" s="32">
        <f t="shared" si="68"/>
        <v>100</v>
      </c>
      <c r="BU52" s="32">
        <f t="shared" si="68"/>
        <v>100</v>
      </c>
      <c r="BV52" s="32">
        <f t="shared" si="68"/>
        <v>99.999999999999986</v>
      </c>
      <c r="BW52" s="32">
        <f t="shared" si="68"/>
        <v>99.999999999999986</v>
      </c>
      <c r="BX52" s="32">
        <f t="shared" si="68"/>
        <v>100</v>
      </c>
      <c r="BY52" s="32">
        <f t="shared" si="68"/>
        <v>99.999999999999972</v>
      </c>
      <c r="BZ52" s="32">
        <f t="shared" si="68"/>
        <v>99.999999999999986</v>
      </c>
      <c r="CA52" s="32">
        <f t="shared" si="68"/>
        <v>100</v>
      </c>
      <c r="CB52" s="32">
        <f t="shared" si="68"/>
        <v>100</v>
      </c>
      <c r="CC52" s="32">
        <f t="shared" si="68"/>
        <v>100.00000000000001</v>
      </c>
      <c r="CD52" s="32">
        <f t="shared" si="68"/>
        <v>99.999999999999986</v>
      </c>
      <c r="CE52" s="32">
        <f t="shared" si="68"/>
        <v>100</v>
      </c>
      <c r="CF52" s="32">
        <f t="shared" si="68"/>
        <v>99.999999999999972</v>
      </c>
      <c r="CG52" s="32">
        <f t="shared" si="68"/>
        <v>99.999999999999986</v>
      </c>
      <c r="CH52" s="32">
        <f t="shared" si="68"/>
        <v>99.999999999999972</v>
      </c>
      <c r="CI52" s="32">
        <f t="shared" si="68"/>
        <v>99.999999999999986</v>
      </c>
      <c r="CJ52" s="32">
        <f t="shared" si="68"/>
        <v>100</v>
      </c>
      <c r="CK52" s="32">
        <f t="shared" si="68"/>
        <v>100</v>
      </c>
      <c r="CL52" s="29">
        <f t="shared" si="68"/>
        <v>99.999999999999986</v>
      </c>
      <c r="CM52" s="32">
        <f t="shared" si="68"/>
        <v>99.999999999999986</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9" t="s">
        <v>18</v>
      </c>
      <c r="C53" s="2">
        <v>0</v>
      </c>
      <c r="D53" s="2">
        <v>433</v>
      </c>
      <c r="E53" s="2">
        <v>5</v>
      </c>
      <c r="F53" s="2">
        <v>16</v>
      </c>
      <c r="G53" s="2">
        <v>47</v>
      </c>
      <c r="H53" s="4">
        <v>11</v>
      </c>
      <c r="I53" s="3">
        <v>3</v>
      </c>
      <c r="J53" s="3">
        <v>5</v>
      </c>
      <c r="K53" s="3">
        <v>12</v>
      </c>
      <c r="L53" s="3">
        <v>59</v>
      </c>
      <c r="M53" s="3">
        <v>0</v>
      </c>
      <c r="N53" s="3">
        <v>0</v>
      </c>
      <c r="O53" s="3">
        <v>0</v>
      </c>
      <c r="P53" s="3">
        <v>0</v>
      </c>
      <c r="Q53" s="3">
        <v>0</v>
      </c>
      <c r="R53" s="3">
        <v>0</v>
      </c>
      <c r="S53" s="49">
        <v>591</v>
      </c>
      <c r="V53" s="49" t="s">
        <v>1</v>
      </c>
      <c r="W53" s="49">
        <f>S37</f>
        <v>591</v>
      </c>
      <c r="X53" s="49">
        <f>S38</f>
        <v>591</v>
      </c>
      <c r="Y53" s="49">
        <f>S39</f>
        <v>591</v>
      </c>
      <c r="Z53" s="49">
        <f>S40</f>
        <v>591</v>
      </c>
      <c r="AA53" s="49">
        <f>S41</f>
        <v>591</v>
      </c>
      <c r="AB53" s="49">
        <f>S42</f>
        <v>591</v>
      </c>
      <c r="AC53" s="49">
        <f>S43</f>
        <v>591</v>
      </c>
      <c r="AD53" s="49">
        <f>S44</f>
        <v>591</v>
      </c>
      <c r="AE53" s="49">
        <f>S45</f>
        <v>591</v>
      </c>
      <c r="AF53" s="49">
        <f>S46</f>
        <v>591</v>
      </c>
      <c r="AG53" s="49">
        <f>S47</f>
        <v>589</v>
      </c>
      <c r="AH53" s="49">
        <f>S48</f>
        <v>589</v>
      </c>
      <c r="AI53" s="49">
        <f>S49</f>
        <v>590</v>
      </c>
      <c r="AJ53" s="49">
        <f>S50</f>
        <v>591</v>
      </c>
      <c r="AK53" s="49">
        <f>S51</f>
        <v>590</v>
      </c>
      <c r="AL53" s="49">
        <f>S52</f>
        <v>590</v>
      </c>
      <c r="AM53" s="49">
        <f>S53</f>
        <v>591</v>
      </c>
      <c r="AN53" s="49">
        <f>S54</f>
        <v>591</v>
      </c>
      <c r="AO53" s="49">
        <f>S55</f>
        <v>591</v>
      </c>
      <c r="AP53" s="49">
        <f>S56</f>
        <v>591</v>
      </c>
      <c r="AQ53" s="49">
        <f>S57</f>
        <v>591</v>
      </c>
      <c r="AT53" s="49" t="s">
        <v>44</v>
      </c>
      <c r="AU53" s="29">
        <f t="shared" ref="AU53:BO53" si="69">SUM(AU37:AU52)</f>
        <v>100</v>
      </c>
      <c r="AV53" s="29">
        <f t="shared" si="69"/>
        <v>100</v>
      </c>
      <c r="AW53" s="29">
        <f t="shared" si="69"/>
        <v>100</v>
      </c>
      <c r="AX53" s="29">
        <f t="shared" si="69"/>
        <v>99.999999999999986</v>
      </c>
      <c r="AY53" s="29">
        <f t="shared" si="69"/>
        <v>99.999999999999986</v>
      </c>
      <c r="AZ53" s="29">
        <f t="shared" si="69"/>
        <v>100</v>
      </c>
      <c r="BA53" s="29">
        <f t="shared" si="69"/>
        <v>99.999999999999972</v>
      </c>
      <c r="BB53" s="29">
        <f t="shared" si="69"/>
        <v>99.999999999999986</v>
      </c>
      <c r="BC53" s="29">
        <f t="shared" si="69"/>
        <v>100</v>
      </c>
      <c r="BD53" s="29">
        <f t="shared" si="69"/>
        <v>100</v>
      </c>
      <c r="BE53" s="29">
        <f t="shared" si="69"/>
        <v>100.00000000000001</v>
      </c>
      <c r="BF53" s="29">
        <f t="shared" si="69"/>
        <v>99.999999999999986</v>
      </c>
      <c r="BG53" s="29">
        <f t="shared" si="69"/>
        <v>100</v>
      </c>
      <c r="BH53" s="29">
        <f t="shared" si="69"/>
        <v>99.999999999999972</v>
      </c>
      <c r="BI53" s="29">
        <f t="shared" si="69"/>
        <v>99.999999999999986</v>
      </c>
      <c r="BJ53" s="29">
        <f t="shared" si="69"/>
        <v>99.999999999999972</v>
      </c>
      <c r="BK53" s="29">
        <f t="shared" si="69"/>
        <v>99.999999999999986</v>
      </c>
      <c r="BL53" s="29">
        <f t="shared" si="69"/>
        <v>100</v>
      </c>
      <c r="BM53" s="29">
        <f t="shared" si="69"/>
        <v>100</v>
      </c>
      <c r="BN53" s="29">
        <f t="shared" si="69"/>
        <v>99.999999999999986</v>
      </c>
      <c r="BO53" s="29">
        <f t="shared" si="69"/>
        <v>99.999999999999986</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9" t="s">
        <v>19</v>
      </c>
      <c r="C54" s="2">
        <v>0</v>
      </c>
      <c r="D54" s="2">
        <v>435</v>
      </c>
      <c r="E54" s="2">
        <v>0</v>
      </c>
      <c r="F54" s="2">
        <v>7</v>
      </c>
      <c r="G54" s="2">
        <v>42</v>
      </c>
      <c r="H54" s="2">
        <v>26</v>
      </c>
      <c r="I54" s="4">
        <v>5</v>
      </c>
      <c r="J54" s="3">
        <v>5</v>
      </c>
      <c r="K54" s="3">
        <v>17</v>
      </c>
      <c r="L54" s="3">
        <v>31</v>
      </c>
      <c r="M54" s="3">
        <v>23</v>
      </c>
      <c r="N54" s="3">
        <v>0</v>
      </c>
      <c r="O54" s="3">
        <v>0</v>
      </c>
      <c r="P54" s="3">
        <v>0</v>
      </c>
      <c r="Q54" s="3">
        <v>0</v>
      </c>
      <c r="R54" s="3">
        <v>0</v>
      </c>
      <c r="S54" s="49">
        <v>591</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9" t="s">
        <v>20</v>
      </c>
      <c r="C55" s="2">
        <v>0</v>
      </c>
      <c r="D55" s="2">
        <v>75</v>
      </c>
      <c r="E55" s="2">
        <v>280</v>
      </c>
      <c r="F55" s="2">
        <v>77</v>
      </c>
      <c r="G55" s="2">
        <v>21</v>
      </c>
      <c r="H55" s="3">
        <v>41</v>
      </c>
      <c r="I55" s="3">
        <v>20</v>
      </c>
      <c r="J55" s="3">
        <v>1</v>
      </c>
      <c r="K55" s="3">
        <v>5</v>
      </c>
      <c r="L55" s="3">
        <v>71</v>
      </c>
      <c r="M55" s="3">
        <v>0</v>
      </c>
      <c r="N55" s="3">
        <v>0</v>
      </c>
      <c r="O55" s="3">
        <v>0</v>
      </c>
      <c r="P55" s="3">
        <v>0</v>
      </c>
      <c r="Q55" s="3">
        <v>0</v>
      </c>
      <c r="R55" s="3">
        <v>0</v>
      </c>
      <c r="S55" s="49">
        <v>591</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9" t="s">
        <v>21</v>
      </c>
      <c r="C56" s="49">
        <v>0</v>
      </c>
      <c r="D56" s="49">
        <v>0</v>
      </c>
      <c r="E56" s="49">
        <v>2</v>
      </c>
      <c r="F56" s="49">
        <v>0</v>
      </c>
      <c r="G56" s="49">
        <v>19</v>
      </c>
      <c r="H56" s="49">
        <v>106</v>
      </c>
      <c r="I56" s="49">
        <v>229</v>
      </c>
      <c r="J56" s="49">
        <v>58</v>
      </c>
      <c r="K56" s="49">
        <v>40</v>
      </c>
      <c r="L56" s="49">
        <v>53</v>
      </c>
      <c r="M56" s="49">
        <v>84</v>
      </c>
      <c r="N56" s="49">
        <v>0</v>
      </c>
      <c r="O56" s="49">
        <v>0</v>
      </c>
      <c r="P56" s="49">
        <v>0</v>
      </c>
      <c r="Q56" s="49">
        <v>0</v>
      </c>
      <c r="R56" s="49">
        <v>0</v>
      </c>
      <c r="S56" s="49">
        <v>591</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9" t="s">
        <v>22</v>
      </c>
      <c r="C57" s="2">
        <v>0</v>
      </c>
      <c r="D57" s="2">
        <v>329</v>
      </c>
      <c r="E57" s="2">
        <v>0</v>
      </c>
      <c r="F57" s="2">
        <v>218</v>
      </c>
      <c r="G57" s="2">
        <v>38</v>
      </c>
      <c r="H57" s="2">
        <v>4</v>
      </c>
      <c r="I57" s="3">
        <v>2</v>
      </c>
      <c r="J57" s="3">
        <v>0</v>
      </c>
      <c r="K57" s="3">
        <v>0</v>
      </c>
      <c r="L57" s="3">
        <v>0</v>
      </c>
      <c r="M57" s="3">
        <v>0</v>
      </c>
      <c r="N57" s="3">
        <v>0</v>
      </c>
      <c r="O57" s="3">
        <v>0</v>
      </c>
      <c r="P57" s="3">
        <v>0</v>
      </c>
      <c r="Q57" s="3">
        <v>0</v>
      </c>
      <c r="R57" s="3">
        <v>0</v>
      </c>
      <c r="S57" s="49">
        <v>591</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9" t="s">
        <v>84</v>
      </c>
      <c r="C58" s="49">
        <v>0</v>
      </c>
      <c r="D58" s="49">
        <v>0</v>
      </c>
      <c r="E58" s="49">
        <v>0</v>
      </c>
      <c r="F58" s="49">
        <v>0</v>
      </c>
      <c r="G58" s="49">
        <v>0</v>
      </c>
      <c r="H58" s="49">
        <v>52</v>
      </c>
      <c r="I58" s="49">
        <v>0</v>
      </c>
      <c r="J58" s="49">
        <v>254</v>
      </c>
      <c r="K58" s="49">
        <v>263</v>
      </c>
      <c r="L58" s="49">
        <v>18</v>
      </c>
      <c r="M58" s="49">
        <v>4</v>
      </c>
      <c r="N58" s="49">
        <v>0</v>
      </c>
      <c r="O58" s="49">
        <v>0</v>
      </c>
      <c r="P58" s="49">
        <v>0</v>
      </c>
      <c r="Q58" s="49">
        <v>0</v>
      </c>
      <c r="R58" s="49">
        <v>0</v>
      </c>
      <c r="S58" s="49">
        <v>591</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9" t="s">
        <v>104</v>
      </c>
      <c r="C59" s="49">
        <v>0</v>
      </c>
      <c r="D59" s="49">
        <v>12</v>
      </c>
      <c r="E59" s="49">
        <v>37</v>
      </c>
      <c r="F59" s="49">
        <v>97</v>
      </c>
      <c r="G59" s="49">
        <v>122</v>
      </c>
      <c r="H59" s="49">
        <v>55</v>
      </c>
      <c r="I59" s="49">
        <v>53</v>
      </c>
      <c r="J59" s="49">
        <v>45</v>
      </c>
      <c r="K59" s="49">
        <v>36</v>
      </c>
      <c r="L59" s="49">
        <v>27</v>
      </c>
      <c r="M59" s="49">
        <v>91</v>
      </c>
      <c r="N59" s="49">
        <v>4</v>
      </c>
      <c r="O59" s="49">
        <v>0</v>
      </c>
      <c r="P59" s="49">
        <v>0</v>
      </c>
      <c r="Q59" s="49">
        <v>0</v>
      </c>
      <c r="R59" s="49">
        <v>0</v>
      </c>
      <c r="S59" s="49">
        <v>579</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9" t="s">
        <v>89</v>
      </c>
      <c r="C60" s="49">
        <v>0</v>
      </c>
      <c r="D60" s="49">
        <v>0</v>
      </c>
      <c r="E60" s="49">
        <v>0</v>
      </c>
      <c r="F60" s="49">
        <v>558</v>
      </c>
      <c r="G60" s="49">
        <v>0</v>
      </c>
      <c r="H60" s="49">
        <v>25</v>
      </c>
      <c r="I60" s="49">
        <v>4</v>
      </c>
      <c r="J60" s="49">
        <v>2</v>
      </c>
      <c r="K60" s="49">
        <v>0</v>
      </c>
      <c r="L60" s="49">
        <v>2</v>
      </c>
      <c r="M60" s="49">
        <v>0</v>
      </c>
      <c r="N60" s="49">
        <v>0</v>
      </c>
      <c r="O60" s="49">
        <v>0</v>
      </c>
      <c r="P60" s="49">
        <v>0</v>
      </c>
      <c r="Q60" s="49">
        <v>0</v>
      </c>
      <c r="R60" s="49">
        <v>0</v>
      </c>
      <c r="S60" s="49">
        <v>591</v>
      </c>
    </row>
    <row r="65" spans="1:118" x14ac:dyDescent="0.25">
      <c r="V65" s="49" t="str">
        <f>A66</f>
        <v xml:space="preserve">Klebsiella oxytoca  </v>
      </c>
      <c r="AT65" s="49" t="str">
        <f>A66</f>
        <v xml:space="preserve">Klebsiella oxytoca  </v>
      </c>
      <c r="BR65" s="49" t="str">
        <f>A66</f>
        <v xml:space="preserve">Klebsiella oxytoca  </v>
      </c>
    </row>
    <row r="66" spans="1:118" ht="18.75" x14ac:dyDescent="0.25">
      <c r="A66" s="49" t="s">
        <v>106</v>
      </c>
      <c r="B66" s="49" t="s">
        <v>0</v>
      </c>
      <c r="C66" s="49">
        <v>1.5625E-2</v>
      </c>
      <c r="D66" s="49">
        <v>3.125E-2</v>
      </c>
      <c r="E66" s="49">
        <v>6.25E-2</v>
      </c>
      <c r="F66" s="49">
        <v>0.125</v>
      </c>
      <c r="G66" s="49">
        <v>0.25</v>
      </c>
      <c r="H66" s="49">
        <v>0.5</v>
      </c>
      <c r="I66" s="49">
        <v>1</v>
      </c>
      <c r="J66" s="49">
        <v>2</v>
      </c>
      <c r="K66" s="49">
        <v>4</v>
      </c>
      <c r="L66" s="49">
        <v>8</v>
      </c>
      <c r="M66" s="49">
        <v>16</v>
      </c>
      <c r="N66" s="49">
        <v>32</v>
      </c>
      <c r="O66" s="49">
        <v>64</v>
      </c>
      <c r="P66" s="49">
        <v>128</v>
      </c>
      <c r="Q66" s="49">
        <v>256</v>
      </c>
      <c r="R66" s="49">
        <v>512</v>
      </c>
      <c r="S66" s="49" t="s">
        <v>1</v>
      </c>
      <c r="V66" s="49" t="s">
        <v>0</v>
      </c>
      <c r="W66" s="49" t="str">
        <f>B67</f>
        <v>Ampicillin</v>
      </c>
      <c r="X66" s="49" t="str">
        <f>B68</f>
        <v>Ampicillin/ Sulbactam</v>
      </c>
      <c r="Y66" s="49" t="str">
        <f>B69</f>
        <v>Piperacillin</v>
      </c>
      <c r="Z66" s="49" t="str">
        <f>B70</f>
        <v>Piperacillin/ Tazobactam</v>
      </c>
      <c r="AA66" s="49" t="str">
        <f>B71</f>
        <v>Aztreonam</v>
      </c>
      <c r="AB66" s="49" t="str">
        <f>B72</f>
        <v>Cefotaxim</v>
      </c>
      <c r="AC66" s="49" t="str">
        <f>B73</f>
        <v>Ceftazidim</v>
      </c>
      <c r="AD66" s="49" t="str">
        <f>B74</f>
        <v>Cefuroxim</v>
      </c>
      <c r="AE66" s="49" t="str">
        <f>B75</f>
        <v>Imipenem</v>
      </c>
      <c r="AF66" s="49" t="str">
        <f>B76</f>
        <v>Meropenem</v>
      </c>
      <c r="AG66" s="49" t="str">
        <f>B77</f>
        <v>Colistin</v>
      </c>
      <c r="AH66" s="49" t="str">
        <f>B78</f>
        <v>Amikacin</v>
      </c>
      <c r="AI66" s="49" t="str">
        <f>B79</f>
        <v>Gentamicin</v>
      </c>
      <c r="AJ66" s="49" t="str">
        <f>B80</f>
        <v>Tobramycin</v>
      </c>
      <c r="AK66" s="49" t="str">
        <f>B81</f>
        <v>Fosfomycin</v>
      </c>
      <c r="AL66" s="49" t="str">
        <f>B82</f>
        <v>Cotrimoxazol</v>
      </c>
      <c r="AM66" s="49" t="str">
        <f>B83</f>
        <v>Ciprofloxacin</v>
      </c>
      <c r="AN66" s="49" t="str">
        <f>B84</f>
        <v>Levofloxacin</v>
      </c>
      <c r="AO66" s="49" t="str">
        <f>B85</f>
        <v>Moxifloxacin</v>
      </c>
      <c r="AP66" s="49" t="str">
        <f>B86</f>
        <v>Doxycyclin</v>
      </c>
      <c r="AQ66" s="49" t="str">
        <f>B87</f>
        <v>Tigecyclin</v>
      </c>
      <c r="AT66" s="49"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9" t="s">
        <v>0</v>
      </c>
      <c r="BS66" s="49" t="str">
        <f t="shared" ref="BS66:CM66" si="71">W66</f>
        <v>Ampicillin</v>
      </c>
      <c r="BT66" s="49" t="str">
        <f t="shared" si="71"/>
        <v>Ampicillin/ Sulbactam</v>
      </c>
      <c r="BU66" s="49" t="str">
        <f t="shared" si="71"/>
        <v>Piperacillin</v>
      </c>
      <c r="BV66" s="49" t="str">
        <f t="shared" si="71"/>
        <v>Piperacillin/ Tazobactam</v>
      </c>
      <c r="BW66" s="49" t="str">
        <f t="shared" si="71"/>
        <v>Aztreonam</v>
      </c>
      <c r="BX66" s="49" t="str">
        <f t="shared" si="71"/>
        <v>Cefotaxim</v>
      </c>
      <c r="BY66" s="49" t="str">
        <f t="shared" si="71"/>
        <v>Ceftazidim</v>
      </c>
      <c r="BZ66" s="49" t="str">
        <f t="shared" si="71"/>
        <v>Cefuroxim</v>
      </c>
      <c r="CA66" s="49" t="str">
        <f t="shared" si="71"/>
        <v>Imipenem</v>
      </c>
      <c r="CB66" s="49" t="str">
        <f t="shared" si="71"/>
        <v>Meropenem</v>
      </c>
      <c r="CC66" s="49" t="str">
        <f t="shared" si="71"/>
        <v>Colistin</v>
      </c>
      <c r="CD66" s="49" t="str">
        <f t="shared" si="71"/>
        <v>Amikacin</v>
      </c>
      <c r="CE66" s="49" t="str">
        <f t="shared" si="71"/>
        <v>Gentamicin</v>
      </c>
      <c r="CF66" s="49" t="str">
        <f t="shared" si="71"/>
        <v>Tobramycin</v>
      </c>
      <c r="CG66" s="49" t="str">
        <f t="shared" si="71"/>
        <v>Fosfomycin</v>
      </c>
      <c r="CH66" s="49" t="str">
        <f t="shared" si="71"/>
        <v>Cotrimoxazol</v>
      </c>
      <c r="CI66" s="49" t="str">
        <f t="shared" si="71"/>
        <v>Ciprofloxacin</v>
      </c>
      <c r="CJ66" s="49" t="str">
        <f t="shared" si="71"/>
        <v>Levofloxacin</v>
      </c>
      <c r="CK66" s="49" t="str">
        <f t="shared" si="71"/>
        <v>Moxifloxacin</v>
      </c>
      <c r="CL66" s="49" t="str">
        <f t="shared" si="71"/>
        <v>Doxycyclin</v>
      </c>
      <c r="CM66" s="49" t="str">
        <f t="shared" si="71"/>
        <v>Tigecyclin</v>
      </c>
      <c r="CQ66" s="10"/>
      <c r="CR66" s="11" t="s">
        <v>45</v>
      </c>
      <c r="CS66" s="11" t="s">
        <v>50</v>
      </c>
      <c r="CT66" s="11" t="s">
        <v>51</v>
      </c>
      <c r="CU66" s="11" t="s">
        <v>52</v>
      </c>
      <c r="CV66" s="11" t="s">
        <v>53</v>
      </c>
      <c r="CW66" s="11" t="s">
        <v>54</v>
      </c>
      <c r="CX66" s="11" t="s">
        <v>55</v>
      </c>
      <c r="CY66" s="11" t="s">
        <v>68</v>
      </c>
      <c r="CZ66" s="11" t="s">
        <v>56</v>
      </c>
      <c r="DA66" s="11" t="s">
        <v>57</v>
      </c>
      <c r="DB66" s="11" t="s">
        <v>58</v>
      </c>
      <c r="DC66" s="11" t="s">
        <v>59</v>
      </c>
      <c r="DD66" s="11" t="s">
        <v>60</v>
      </c>
      <c r="DE66" s="11" t="s">
        <v>61</v>
      </c>
      <c r="DF66" s="11" t="s">
        <v>62</v>
      </c>
      <c r="DG66" s="11" t="s">
        <v>63</v>
      </c>
      <c r="DH66" s="11" t="s">
        <v>64</v>
      </c>
      <c r="DI66" s="11" t="s">
        <v>65</v>
      </c>
      <c r="DJ66" s="11" t="s">
        <v>66</v>
      </c>
      <c r="DK66" s="11" t="s">
        <v>67</v>
      </c>
      <c r="DL66" s="11" t="s">
        <v>69</v>
      </c>
      <c r="DM66" s="9"/>
      <c r="DN66" s="9"/>
    </row>
    <row r="67" spans="1:118" ht="18.75" x14ac:dyDescent="0.25">
      <c r="B67" s="49" t="s">
        <v>2</v>
      </c>
      <c r="C67" s="2">
        <v>0</v>
      </c>
      <c r="D67" s="2">
        <v>0</v>
      </c>
      <c r="E67" s="2">
        <v>0</v>
      </c>
      <c r="F67" s="2">
        <v>0</v>
      </c>
      <c r="G67" s="2">
        <v>0</v>
      </c>
      <c r="H67" s="2">
        <v>0</v>
      </c>
      <c r="I67" s="2">
        <v>0</v>
      </c>
      <c r="J67" s="2">
        <v>0</v>
      </c>
      <c r="K67" s="2">
        <v>0</v>
      </c>
      <c r="L67" s="2">
        <v>3</v>
      </c>
      <c r="M67" s="3">
        <v>3</v>
      </c>
      <c r="N67" s="3">
        <v>20</v>
      </c>
      <c r="O67" s="3">
        <v>31</v>
      </c>
      <c r="P67" s="3">
        <v>0</v>
      </c>
      <c r="Q67" s="3">
        <v>0</v>
      </c>
      <c r="R67" s="3">
        <v>0</v>
      </c>
      <c r="S67" s="49">
        <v>57</v>
      </c>
      <c r="V67" s="49">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9">
        <f>C86</f>
        <v>0</v>
      </c>
      <c r="AQ67" s="50">
        <f>C87</f>
        <v>0</v>
      </c>
      <c r="AT67" s="49">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52">
        <f t="shared" si="72"/>
        <v>0</v>
      </c>
      <c r="BR67" s="49">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52">
        <f t="shared" si="73"/>
        <v>0</v>
      </c>
      <c r="CN67" s="5"/>
      <c r="CQ67" s="11" t="s">
        <v>46</v>
      </c>
      <c r="CR67" s="15">
        <f>S67</f>
        <v>57</v>
      </c>
      <c r="CS67" s="15">
        <f>S68</f>
        <v>57</v>
      </c>
      <c r="CT67" s="15">
        <f>S69</f>
        <v>57</v>
      </c>
      <c r="CU67" s="15">
        <f>S70</f>
        <v>57</v>
      </c>
      <c r="CV67" s="15">
        <f>S71</f>
        <v>57</v>
      </c>
      <c r="CW67" s="15">
        <f>S72</f>
        <v>57</v>
      </c>
      <c r="CX67" s="15">
        <f>S73</f>
        <v>57</v>
      </c>
      <c r="CY67" s="15">
        <f>S74</f>
        <v>57</v>
      </c>
      <c r="CZ67" s="15">
        <f>S75</f>
        <v>57</v>
      </c>
      <c r="DA67" s="15">
        <f>S76</f>
        <v>57</v>
      </c>
      <c r="DB67" s="15">
        <f>S77</f>
        <v>57</v>
      </c>
      <c r="DC67" s="15">
        <f>S78</f>
        <v>57</v>
      </c>
      <c r="DD67" s="15">
        <f>S79</f>
        <v>57</v>
      </c>
      <c r="DE67" s="15">
        <f>S80</f>
        <v>57</v>
      </c>
      <c r="DF67" s="15">
        <f>S81</f>
        <v>57</v>
      </c>
      <c r="DG67" s="15">
        <f>S82</f>
        <v>57</v>
      </c>
      <c r="DH67" s="15">
        <f>S83</f>
        <v>57</v>
      </c>
      <c r="DI67" s="15">
        <f>S84</f>
        <v>57</v>
      </c>
      <c r="DJ67" s="15">
        <f>S85</f>
        <v>57</v>
      </c>
      <c r="DK67" s="15">
        <f>S86</f>
        <v>57</v>
      </c>
      <c r="DL67" s="15">
        <f>S87</f>
        <v>57</v>
      </c>
      <c r="DM67" s="9"/>
      <c r="DN67" s="9"/>
    </row>
    <row r="68" spans="1:118" ht="18.75" x14ac:dyDescent="0.25">
      <c r="B68" s="49" t="s">
        <v>3</v>
      </c>
      <c r="C68" s="2">
        <v>0</v>
      </c>
      <c r="D68" s="2">
        <v>0</v>
      </c>
      <c r="E68" s="2">
        <v>0</v>
      </c>
      <c r="F68" s="2">
        <v>0</v>
      </c>
      <c r="G68" s="2">
        <v>0</v>
      </c>
      <c r="H68" s="2">
        <v>1</v>
      </c>
      <c r="I68" s="2">
        <v>8</v>
      </c>
      <c r="J68" s="2">
        <v>6</v>
      </c>
      <c r="K68" s="2">
        <v>14</v>
      </c>
      <c r="L68" s="2">
        <v>13</v>
      </c>
      <c r="M68" s="3">
        <v>7</v>
      </c>
      <c r="N68" s="3">
        <v>0</v>
      </c>
      <c r="O68" s="3">
        <v>8</v>
      </c>
      <c r="P68" s="3">
        <v>0</v>
      </c>
      <c r="Q68" s="3">
        <v>0</v>
      </c>
      <c r="R68" s="3">
        <v>0</v>
      </c>
      <c r="S68" s="49">
        <v>57</v>
      </c>
      <c r="V68" s="49">
        <v>3.125E-2</v>
      </c>
      <c r="W68" s="2">
        <f>D67</f>
        <v>0</v>
      </c>
      <c r="X68" s="2">
        <f>D68</f>
        <v>0</v>
      </c>
      <c r="Y68" s="2">
        <f>D69</f>
        <v>0</v>
      </c>
      <c r="Z68" s="2">
        <f>D70</f>
        <v>0</v>
      </c>
      <c r="AA68" s="2">
        <f>D71</f>
        <v>0</v>
      </c>
      <c r="AB68" s="2">
        <f>D72</f>
        <v>45</v>
      </c>
      <c r="AC68" s="2">
        <f>D73</f>
        <v>0</v>
      </c>
      <c r="AD68" s="4">
        <f>D74</f>
        <v>0</v>
      </c>
      <c r="AE68" s="2">
        <f>D75</f>
        <v>0</v>
      </c>
      <c r="AF68" s="2">
        <f>D76</f>
        <v>0</v>
      </c>
      <c r="AG68" s="2">
        <f>D77</f>
        <v>1</v>
      </c>
      <c r="AH68" s="2">
        <f>D78</f>
        <v>0</v>
      </c>
      <c r="AI68" s="2">
        <f>D79</f>
        <v>0</v>
      </c>
      <c r="AJ68" s="2">
        <f>D80</f>
        <v>0</v>
      </c>
      <c r="AK68" s="2">
        <f>D81</f>
        <v>0</v>
      </c>
      <c r="AL68" s="2">
        <f>D82</f>
        <v>0</v>
      </c>
      <c r="AM68" s="2">
        <f>D83</f>
        <v>49</v>
      </c>
      <c r="AN68" s="2">
        <f>D84</f>
        <v>50</v>
      </c>
      <c r="AO68" s="2">
        <f>D85</f>
        <v>0</v>
      </c>
      <c r="AP68" s="49">
        <f>D86</f>
        <v>0</v>
      </c>
      <c r="AQ68" s="50">
        <f>D87</f>
        <v>1</v>
      </c>
      <c r="AT68" s="49">
        <v>3.1E-2</v>
      </c>
      <c r="AU68" s="30">
        <f t="shared" ref="AU68:BO68" si="74">PRODUCT(W68*100*1/W83)</f>
        <v>0</v>
      </c>
      <c r="AV68" s="30">
        <f t="shared" si="74"/>
        <v>0</v>
      </c>
      <c r="AW68" s="30">
        <f t="shared" si="74"/>
        <v>0</v>
      </c>
      <c r="AX68" s="30">
        <f t="shared" si="74"/>
        <v>0</v>
      </c>
      <c r="AY68" s="30">
        <f t="shared" si="74"/>
        <v>0</v>
      </c>
      <c r="AZ68" s="30">
        <f t="shared" si="74"/>
        <v>78.94736842105263</v>
      </c>
      <c r="BA68" s="30">
        <f t="shared" si="74"/>
        <v>0</v>
      </c>
      <c r="BB68" s="31">
        <f t="shared" si="74"/>
        <v>0</v>
      </c>
      <c r="BC68" s="30">
        <f t="shared" si="74"/>
        <v>0</v>
      </c>
      <c r="BD68" s="30">
        <f t="shared" si="74"/>
        <v>0</v>
      </c>
      <c r="BE68" s="30">
        <f t="shared" si="74"/>
        <v>1.7543859649122806</v>
      </c>
      <c r="BF68" s="30">
        <f t="shared" si="74"/>
        <v>0</v>
      </c>
      <c r="BG68" s="30">
        <f t="shared" si="74"/>
        <v>0</v>
      </c>
      <c r="BH68" s="30">
        <f t="shared" si="74"/>
        <v>0</v>
      </c>
      <c r="BI68" s="30">
        <f t="shared" si="74"/>
        <v>0</v>
      </c>
      <c r="BJ68" s="30">
        <f t="shared" si="74"/>
        <v>0</v>
      </c>
      <c r="BK68" s="30">
        <f t="shared" si="74"/>
        <v>85.964912280701753</v>
      </c>
      <c r="BL68" s="30">
        <f t="shared" si="74"/>
        <v>87.719298245614041</v>
      </c>
      <c r="BM68" s="30">
        <f t="shared" si="74"/>
        <v>0</v>
      </c>
      <c r="BN68" s="29">
        <f t="shared" si="74"/>
        <v>0</v>
      </c>
      <c r="BO68" s="52">
        <f t="shared" si="74"/>
        <v>1.7543859649122806</v>
      </c>
      <c r="BR68" s="49">
        <v>3.1E-2</v>
      </c>
      <c r="BS68" s="30">
        <f t="shared" ref="BS68:CM68" si="75">AU67+AU68</f>
        <v>0</v>
      </c>
      <c r="BT68" s="30">
        <f t="shared" si="75"/>
        <v>0</v>
      </c>
      <c r="BU68" s="30">
        <f t="shared" si="75"/>
        <v>0</v>
      </c>
      <c r="BV68" s="30">
        <f t="shared" si="75"/>
        <v>0</v>
      </c>
      <c r="BW68" s="30">
        <f t="shared" si="75"/>
        <v>0</v>
      </c>
      <c r="BX68" s="30">
        <f t="shared" si="75"/>
        <v>78.94736842105263</v>
      </c>
      <c r="BY68" s="30">
        <f t="shared" si="75"/>
        <v>0</v>
      </c>
      <c r="BZ68" s="31">
        <f t="shared" si="75"/>
        <v>0</v>
      </c>
      <c r="CA68" s="30">
        <f t="shared" si="75"/>
        <v>0</v>
      </c>
      <c r="CB68" s="30">
        <f t="shared" si="75"/>
        <v>0</v>
      </c>
      <c r="CC68" s="30">
        <f t="shared" si="75"/>
        <v>1.7543859649122806</v>
      </c>
      <c r="CD68" s="30">
        <f t="shared" si="75"/>
        <v>0</v>
      </c>
      <c r="CE68" s="30">
        <f t="shared" si="75"/>
        <v>0</v>
      </c>
      <c r="CF68" s="30">
        <f t="shared" si="75"/>
        <v>0</v>
      </c>
      <c r="CG68" s="30">
        <f t="shared" si="75"/>
        <v>0</v>
      </c>
      <c r="CH68" s="30">
        <f t="shared" si="75"/>
        <v>0</v>
      </c>
      <c r="CI68" s="30">
        <f t="shared" si="75"/>
        <v>85.964912280701753</v>
      </c>
      <c r="CJ68" s="30">
        <f t="shared" si="75"/>
        <v>87.719298245614041</v>
      </c>
      <c r="CK68" s="30">
        <f t="shared" si="75"/>
        <v>0</v>
      </c>
      <c r="CL68" s="29">
        <f t="shared" si="75"/>
        <v>0</v>
      </c>
      <c r="CM68" s="52">
        <f t="shared" si="75"/>
        <v>1.7543859649122806</v>
      </c>
      <c r="CN68" s="5"/>
      <c r="CQ68" s="11" t="s">
        <v>47</v>
      </c>
      <c r="CR68" s="12">
        <f>BS76</f>
        <v>5.2631578947368425</v>
      </c>
      <c r="CS68" s="12">
        <f>BT76</f>
        <v>73.684210526315795</v>
      </c>
      <c r="CT68" s="12">
        <f>BU76</f>
        <v>68.421052631578945</v>
      </c>
      <c r="CU68" s="12">
        <f>BV76</f>
        <v>87.719298245614013</v>
      </c>
      <c r="CV68" s="12">
        <f>BW73</f>
        <v>92.982456140350877</v>
      </c>
      <c r="CW68" s="12">
        <f>BX73</f>
        <v>92.982456140350877</v>
      </c>
      <c r="CX68" s="12">
        <f>BY73</f>
        <v>92.982456140350877</v>
      </c>
      <c r="CY68" s="12">
        <f>BZ76</f>
        <v>80.701754385964918</v>
      </c>
      <c r="CZ68" s="12">
        <f>CA74</f>
        <v>96.491228070175424</v>
      </c>
      <c r="DA68" s="12">
        <f>CB74</f>
        <v>98.245614035087712</v>
      </c>
      <c r="DB68" s="12">
        <f>CC74</f>
        <v>100</v>
      </c>
      <c r="DC68" s="12">
        <f>CD76</f>
        <v>99.999999999999986</v>
      </c>
      <c r="DD68" s="12">
        <f>CE74</f>
        <v>100</v>
      </c>
      <c r="DE68" s="12">
        <f>CF74</f>
        <v>96.491228070175438</v>
      </c>
      <c r="DF68" s="12">
        <f>CG78</f>
        <v>73.684210526315795</v>
      </c>
      <c r="DG68" s="12">
        <f>CH74</f>
        <v>89.473684210526315</v>
      </c>
      <c r="DH68" s="12">
        <f>CI71</f>
        <v>100.00000000000001</v>
      </c>
      <c r="DI68" s="12">
        <f>CJ72</f>
        <v>100</v>
      </c>
      <c r="DJ68" s="12">
        <f>CK71</f>
        <v>92.982456140350877</v>
      </c>
      <c r="DK68" s="12"/>
      <c r="DL68" s="12"/>
      <c r="DM68" s="9"/>
      <c r="DN68" s="9"/>
    </row>
    <row r="69" spans="1:118" ht="18.75" x14ac:dyDescent="0.25">
      <c r="B69" s="49" t="s">
        <v>4</v>
      </c>
      <c r="C69" s="2">
        <v>0</v>
      </c>
      <c r="D69" s="2">
        <v>0</v>
      </c>
      <c r="E69" s="2">
        <v>0</v>
      </c>
      <c r="F69" s="2">
        <v>0</v>
      </c>
      <c r="G69" s="2">
        <v>0</v>
      </c>
      <c r="H69" s="2">
        <v>0</v>
      </c>
      <c r="I69" s="2">
        <v>1</v>
      </c>
      <c r="J69" s="2">
        <v>2</v>
      </c>
      <c r="K69" s="2">
        <v>8</v>
      </c>
      <c r="L69" s="2">
        <v>28</v>
      </c>
      <c r="M69" s="3">
        <v>5</v>
      </c>
      <c r="N69" s="3">
        <v>2</v>
      </c>
      <c r="O69" s="3">
        <v>4</v>
      </c>
      <c r="P69" s="3">
        <v>7</v>
      </c>
      <c r="Q69" s="3">
        <v>0</v>
      </c>
      <c r="R69" s="3">
        <v>0</v>
      </c>
      <c r="S69" s="49">
        <v>57</v>
      </c>
      <c r="V69" s="49">
        <v>6.25E-2</v>
      </c>
      <c r="W69" s="2">
        <f>E67</f>
        <v>0</v>
      </c>
      <c r="X69" s="2">
        <f>E68</f>
        <v>0</v>
      </c>
      <c r="Y69" s="2">
        <f>E69</f>
        <v>0</v>
      </c>
      <c r="Z69" s="2">
        <f>E70</f>
        <v>0</v>
      </c>
      <c r="AA69" s="2">
        <f>E71</f>
        <v>0</v>
      </c>
      <c r="AB69" s="2">
        <f>E72</f>
        <v>0</v>
      </c>
      <c r="AC69" s="2">
        <f>E73</f>
        <v>0</v>
      </c>
      <c r="AD69" s="4">
        <f>E74</f>
        <v>0</v>
      </c>
      <c r="AE69" s="2">
        <f>E75</f>
        <v>35</v>
      </c>
      <c r="AF69" s="2">
        <f>E76</f>
        <v>55</v>
      </c>
      <c r="AG69" s="2">
        <f>E77</f>
        <v>0</v>
      </c>
      <c r="AH69" s="2">
        <f>E78</f>
        <v>0</v>
      </c>
      <c r="AI69" s="2">
        <f>E79</f>
        <v>6</v>
      </c>
      <c r="AJ69" s="2">
        <f>E80</f>
        <v>2</v>
      </c>
      <c r="AK69" s="2">
        <f>E81</f>
        <v>0</v>
      </c>
      <c r="AL69" s="2">
        <f>E82</f>
        <v>48</v>
      </c>
      <c r="AM69" s="2">
        <f>E83</f>
        <v>3</v>
      </c>
      <c r="AN69" s="2">
        <f>E84</f>
        <v>0</v>
      </c>
      <c r="AO69" s="2">
        <f>E85</f>
        <v>12</v>
      </c>
      <c r="AP69" s="49">
        <f>E86</f>
        <v>0</v>
      </c>
      <c r="AQ69" s="50">
        <f>E87</f>
        <v>0</v>
      </c>
      <c r="AT69" s="49">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61.403508771929822</v>
      </c>
      <c r="BD69" s="30">
        <f t="shared" si="76"/>
        <v>96.491228070175438</v>
      </c>
      <c r="BE69" s="30">
        <f t="shared" si="76"/>
        <v>0</v>
      </c>
      <c r="BF69" s="30">
        <f t="shared" si="76"/>
        <v>0</v>
      </c>
      <c r="BG69" s="30">
        <f t="shared" si="76"/>
        <v>10.526315789473685</v>
      </c>
      <c r="BH69" s="30">
        <f t="shared" si="76"/>
        <v>3.5087719298245612</v>
      </c>
      <c r="BI69" s="30">
        <f t="shared" si="76"/>
        <v>0</v>
      </c>
      <c r="BJ69" s="30">
        <f t="shared" si="76"/>
        <v>84.21052631578948</v>
      </c>
      <c r="BK69" s="30">
        <f t="shared" si="76"/>
        <v>5.2631578947368425</v>
      </c>
      <c r="BL69" s="30">
        <f t="shared" si="76"/>
        <v>0</v>
      </c>
      <c r="BM69" s="30">
        <f t="shared" si="76"/>
        <v>21.05263157894737</v>
      </c>
      <c r="BN69" s="29">
        <f t="shared" si="76"/>
        <v>0</v>
      </c>
      <c r="BO69" s="52">
        <f t="shared" si="76"/>
        <v>0</v>
      </c>
      <c r="BR69" s="49">
        <v>6.2E-2</v>
      </c>
      <c r="BS69" s="30">
        <f t="shared" ref="BS69:CM69" si="77">AU67+AU68+AU69</f>
        <v>0</v>
      </c>
      <c r="BT69" s="30">
        <f t="shared" si="77"/>
        <v>0</v>
      </c>
      <c r="BU69" s="30">
        <f t="shared" si="77"/>
        <v>0</v>
      </c>
      <c r="BV69" s="30">
        <f t="shared" si="77"/>
        <v>0</v>
      </c>
      <c r="BW69" s="30">
        <f t="shared" si="77"/>
        <v>0</v>
      </c>
      <c r="BX69" s="30">
        <f t="shared" si="77"/>
        <v>78.94736842105263</v>
      </c>
      <c r="BY69" s="30">
        <f t="shared" si="77"/>
        <v>0</v>
      </c>
      <c r="BZ69" s="31">
        <f t="shared" si="77"/>
        <v>0</v>
      </c>
      <c r="CA69" s="30">
        <f t="shared" si="77"/>
        <v>61.403508771929822</v>
      </c>
      <c r="CB69" s="30">
        <f t="shared" si="77"/>
        <v>96.491228070175438</v>
      </c>
      <c r="CC69" s="30">
        <f t="shared" si="77"/>
        <v>1.7543859649122806</v>
      </c>
      <c r="CD69" s="30">
        <f t="shared" si="77"/>
        <v>0</v>
      </c>
      <c r="CE69" s="30">
        <f t="shared" si="77"/>
        <v>10.526315789473685</v>
      </c>
      <c r="CF69" s="30">
        <f t="shared" si="77"/>
        <v>3.5087719298245612</v>
      </c>
      <c r="CG69" s="30">
        <f t="shared" si="77"/>
        <v>0</v>
      </c>
      <c r="CH69" s="30">
        <f t="shared" si="77"/>
        <v>84.21052631578948</v>
      </c>
      <c r="CI69" s="30">
        <f t="shared" si="77"/>
        <v>91.228070175438603</v>
      </c>
      <c r="CJ69" s="30">
        <f t="shared" si="77"/>
        <v>87.719298245614041</v>
      </c>
      <c r="CK69" s="30">
        <f t="shared" si="77"/>
        <v>21.05263157894737</v>
      </c>
      <c r="CL69" s="29">
        <f t="shared" si="77"/>
        <v>0</v>
      </c>
      <c r="CM69" s="52">
        <f t="shared" si="77"/>
        <v>1.7543859649122806</v>
      </c>
      <c r="CN69" s="5"/>
      <c r="CQ69" s="11" t="s">
        <v>48</v>
      </c>
      <c r="CR69" s="12"/>
      <c r="CS69" s="12"/>
      <c r="CT69" s="12"/>
      <c r="CU69" s="12"/>
      <c r="CV69" s="12">
        <f>BW75-BW73</f>
        <v>1.7543859649122737</v>
      </c>
      <c r="CW69" s="12">
        <f>SUM(BX74,-BX73)</f>
        <v>1.7543859649122737</v>
      </c>
      <c r="CX69" s="13">
        <f>SUM(BY74-BY73)</f>
        <v>0</v>
      </c>
      <c r="CY69" s="12"/>
      <c r="CZ69" s="12">
        <f>CA75-CA74</f>
        <v>3.5087719298245617</v>
      </c>
      <c r="DA69" s="12">
        <f>CB76-CB74</f>
        <v>1.7543859649122737</v>
      </c>
      <c r="DB69" s="12"/>
      <c r="DC69" s="12"/>
      <c r="DD69" s="12"/>
      <c r="DE69" s="12"/>
      <c r="DF69" s="12"/>
      <c r="DG69" s="12">
        <f>CH75-CH74</f>
        <v>0</v>
      </c>
      <c r="DH69" s="12">
        <f>CI72-CI71</f>
        <v>0</v>
      </c>
      <c r="DI69" s="12">
        <f>CJ73-CJ72</f>
        <v>0</v>
      </c>
      <c r="DJ69" s="12"/>
      <c r="DK69" s="12"/>
      <c r="DL69" s="12"/>
      <c r="DM69" s="9"/>
      <c r="DN69" s="9"/>
    </row>
    <row r="70" spans="1:118" ht="18.75" x14ac:dyDescent="0.25">
      <c r="B70" s="49" t="s">
        <v>5</v>
      </c>
      <c r="C70" s="2">
        <v>0</v>
      </c>
      <c r="D70" s="2">
        <v>0</v>
      </c>
      <c r="E70" s="2">
        <v>0</v>
      </c>
      <c r="F70" s="2">
        <v>0</v>
      </c>
      <c r="G70" s="2">
        <v>8</v>
      </c>
      <c r="H70" s="2">
        <v>0</v>
      </c>
      <c r="I70" s="2">
        <v>32</v>
      </c>
      <c r="J70" s="2">
        <v>7</v>
      </c>
      <c r="K70" s="2">
        <v>2</v>
      </c>
      <c r="L70" s="2">
        <v>1</v>
      </c>
      <c r="M70" s="3">
        <v>0</v>
      </c>
      <c r="N70" s="3">
        <v>1</v>
      </c>
      <c r="O70" s="3">
        <v>1</v>
      </c>
      <c r="P70" s="3">
        <v>5</v>
      </c>
      <c r="Q70" s="3">
        <v>0</v>
      </c>
      <c r="R70" s="3">
        <v>0</v>
      </c>
      <c r="S70" s="49">
        <v>57</v>
      </c>
      <c r="V70" s="49">
        <v>0.125</v>
      </c>
      <c r="W70" s="2">
        <f>F67</f>
        <v>0</v>
      </c>
      <c r="X70" s="2">
        <f>F68</f>
        <v>0</v>
      </c>
      <c r="Y70" s="2">
        <f>F69</f>
        <v>0</v>
      </c>
      <c r="Z70" s="2">
        <f>F70</f>
        <v>0</v>
      </c>
      <c r="AA70" s="2">
        <f>F71</f>
        <v>46</v>
      </c>
      <c r="AB70" s="2">
        <f>F72</f>
        <v>3</v>
      </c>
      <c r="AC70" s="2">
        <f>F73</f>
        <v>49</v>
      </c>
      <c r="AD70" s="4">
        <f>F74</f>
        <v>0</v>
      </c>
      <c r="AE70" s="2">
        <f>F75</f>
        <v>0</v>
      </c>
      <c r="AF70" s="2">
        <f>F76</f>
        <v>0</v>
      </c>
      <c r="AG70" s="2">
        <f>F77</f>
        <v>0</v>
      </c>
      <c r="AH70" s="2">
        <f>F78</f>
        <v>0</v>
      </c>
      <c r="AI70" s="2">
        <f>F79</f>
        <v>0</v>
      </c>
      <c r="AJ70" s="2">
        <f>F80</f>
        <v>0</v>
      </c>
      <c r="AK70" s="2">
        <f>F81</f>
        <v>0</v>
      </c>
      <c r="AL70" s="2">
        <f>F82</f>
        <v>0</v>
      </c>
      <c r="AM70" s="2">
        <f>F83</f>
        <v>3</v>
      </c>
      <c r="AN70" s="2">
        <f>F84</f>
        <v>3</v>
      </c>
      <c r="AO70" s="2">
        <f>F85</f>
        <v>34</v>
      </c>
      <c r="AP70" s="49">
        <f>F86</f>
        <v>0</v>
      </c>
      <c r="AQ70" s="50">
        <f>F87</f>
        <v>41</v>
      </c>
      <c r="AT70" s="49">
        <v>0.125</v>
      </c>
      <c r="AU70" s="30">
        <f t="shared" ref="AU70:BO70" si="78">PRODUCT(W70*100*1/W83)</f>
        <v>0</v>
      </c>
      <c r="AV70" s="30">
        <f t="shared" si="78"/>
        <v>0</v>
      </c>
      <c r="AW70" s="30">
        <f t="shared" si="78"/>
        <v>0</v>
      </c>
      <c r="AX70" s="30">
        <f t="shared" si="78"/>
        <v>0</v>
      </c>
      <c r="AY70" s="30">
        <f t="shared" si="78"/>
        <v>80.701754385964918</v>
      </c>
      <c r="AZ70" s="30">
        <f t="shared" si="78"/>
        <v>5.2631578947368425</v>
      </c>
      <c r="BA70" s="30">
        <f t="shared" si="78"/>
        <v>85.964912280701753</v>
      </c>
      <c r="BB70" s="31">
        <f t="shared" si="78"/>
        <v>0</v>
      </c>
      <c r="BC70" s="30">
        <f t="shared" si="78"/>
        <v>0</v>
      </c>
      <c r="BD70" s="30">
        <f t="shared" si="78"/>
        <v>0</v>
      </c>
      <c r="BE70" s="30">
        <f t="shared" si="78"/>
        <v>0</v>
      </c>
      <c r="BF70" s="30">
        <f t="shared" si="78"/>
        <v>0</v>
      </c>
      <c r="BG70" s="30">
        <f t="shared" si="78"/>
        <v>0</v>
      </c>
      <c r="BH70" s="30">
        <f t="shared" si="78"/>
        <v>0</v>
      </c>
      <c r="BI70" s="30">
        <f t="shared" si="78"/>
        <v>0</v>
      </c>
      <c r="BJ70" s="30">
        <f t="shared" si="78"/>
        <v>0</v>
      </c>
      <c r="BK70" s="30">
        <f t="shared" si="78"/>
        <v>5.2631578947368425</v>
      </c>
      <c r="BL70" s="30">
        <f t="shared" si="78"/>
        <v>5.2631578947368425</v>
      </c>
      <c r="BM70" s="30">
        <f t="shared" si="78"/>
        <v>59.649122807017541</v>
      </c>
      <c r="BN70" s="29">
        <f t="shared" si="78"/>
        <v>0</v>
      </c>
      <c r="BO70" s="52">
        <f t="shared" si="78"/>
        <v>71.929824561403507</v>
      </c>
      <c r="BR70" s="49">
        <v>0.125</v>
      </c>
      <c r="BS70" s="30">
        <f t="shared" ref="BS70:CM70" si="79">AU67+AU68+AU69+AU70</f>
        <v>0</v>
      </c>
      <c r="BT70" s="30">
        <f t="shared" si="79"/>
        <v>0</v>
      </c>
      <c r="BU70" s="30">
        <f t="shared" si="79"/>
        <v>0</v>
      </c>
      <c r="BV70" s="30">
        <f t="shared" si="79"/>
        <v>0</v>
      </c>
      <c r="BW70" s="30">
        <f t="shared" si="79"/>
        <v>80.701754385964918</v>
      </c>
      <c r="BX70" s="30">
        <f t="shared" si="79"/>
        <v>84.21052631578948</v>
      </c>
      <c r="BY70" s="30">
        <f t="shared" si="79"/>
        <v>85.964912280701753</v>
      </c>
      <c r="BZ70" s="31">
        <f t="shared" si="79"/>
        <v>0</v>
      </c>
      <c r="CA70" s="30">
        <f t="shared" si="79"/>
        <v>61.403508771929822</v>
      </c>
      <c r="CB70" s="30">
        <f t="shared" si="79"/>
        <v>96.491228070175438</v>
      </c>
      <c r="CC70" s="30">
        <f t="shared" si="79"/>
        <v>1.7543859649122806</v>
      </c>
      <c r="CD70" s="30">
        <f t="shared" si="79"/>
        <v>0</v>
      </c>
      <c r="CE70" s="30">
        <f t="shared" si="79"/>
        <v>10.526315789473685</v>
      </c>
      <c r="CF70" s="30">
        <f t="shared" si="79"/>
        <v>3.5087719298245612</v>
      </c>
      <c r="CG70" s="30">
        <f t="shared" si="79"/>
        <v>0</v>
      </c>
      <c r="CH70" s="30">
        <f t="shared" si="79"/>
        <v>84.21052631578948</v>
      </c>
      <c r="CI70" s="30">
        <f t="shared" si="79"/>
        <v>96.491228070175453</v>
      </c>
      <c r="CJ70" s="30">
        <f t="shared" si="79"/>
        <v>92.982456140350877</v>
      </c>
      <c r="CK70" s="30">
        <f t="shared" si="79"/>
        <v>80.701754385964904</v>
      </c>
      <c r="CL70" s="29">
        <f t="shared" si="79"/>
        <v>0</v>
      </c>
      <c r="CM70" s="52">
        <f t="shared" si="79"/>
        <v>73.68421052631578</v>
      </c>
      <c r="CN70" s="5"/>
      <c r="CQ70" s="11" t="s">
        <v>49</v>
      </c>
      <c r="CR70" s="12">
        <f>BS82-CR68</f>
        <v>94.73684210526315</v>
      </c>
      <c r="CS70" s="12">
        <f>BT82-CS68</f>
        <v>26.315789473684205</v>
      </c>
      <c r="CT70" s="12">
        <f>BU82-BU76</f>
        <v>31.578947368421055</v>
      </c>
      <c r="CU70" s="12">
        <f>BV82-BV76</f>
        <v>12.280701754385959</v>
      </c>
      <c r="CV70" s="12">
        <f>BW82-CV69-CV68</f>
        <v>5.2631578947368496</v>
      </c>
      <c r="CW70" s="12">
        <f>BX82-BX74</f>
        <v>5.2631578947368354</v>
      </c>
      <c r="CX70" s="12">
        <f>BY82-BY74</f>
        <v>7.0175438596490949</v>
      </c>
      <c r="CY70" s="12">
        <f>BZ82-BZ76</f>
        <v>19.298245614035082</v>
      </c>
      <c r="CZ70" s="12">
        <f>CA82-CA75</f>
        <v>0</v>
      </c>
      <c r="DA70" s="12">
        <f>CB82-CB76</f>
        <v>0</v>
      </c>
      <c r="DB70" s="12">
        <f>CC82-CC74</f>
        <v>0</v>
      </c>
      <c r="DC70" s="12">
        <f>CD82-CD76</f>
        <v>0</v>
      </c>
      <c r="DD70" s="12">
        <f>CE82-CE74</f>
        <v>0</v>
      </c>
      <c r="DE70" s="12">
        <f>CF82-CF74</f>
        <v>3.5087719298245474</v>
      </c>
      <c r="DF70" s="12">
        <f>CG82-CG78</f>
        <v>26.315789473684205</v>
      </c>
      <c r="DG70" s="12">
        <f>CH82-CH75</f>
        <v>10.526315789473685</v>
      </c>
      <c r="DH70" s="12">
        <f>CI82-CI72</f>
        <v>0</v>
      </c>
      <c r="DI70" s="12">
        <f>CJ82-CJ73</f>
        <v>0</v>
      </c>
      <c r="DJ70" s="12">
        <f>CK82-CK71</f>
        <v>7.0175438596491233</v>
      </c>
      <c r="DK70" s="12"/>
      <c r="DL70" s="12"/>
      <c r="DM70" s="9"/>
      <c r="DN70" s="9"/>
    </row>
    <row r="71" spans="1:118" x14ac:dyDescent="0.25">
      <c r="B71" s="49" t="s">
        <v>6</v>
      </c>
      <c r="C71" s="2">
        <v>0</v>
      </c>
      <c r="D71" s="2">
        <v>0</v>
      </c>
      <c r="E71" s="2">
        <v>0</v>
      </c>
      <c r="F71" s="2">
        <v>46</v>
      </c>
      <c r="G71" s="2">
        <v>0</v>
      </c>
      <c r="H71" s="2">
        <v>4</v>
      </c>
      <c r="I71" s="2">
        <v>3</v>
      </c>
      <c r="J71" s="4">
        <v>0</v>
      </c>
      <c r="K71" s="4">
        <v>1</v>
      </c>
      <c r="L71" s="3">
        <v>0</v>
      </c>
      <c r="M71" s="3">
        <v>0</v>
      </c>
      <c r="N71" s="3">
        <v>3</v>
      </c>
      <c r="O71" s="3">
        <v>0</v>
      </c>
      <c r="P71" s="3">
        <v>0</v>
      </c>
      <c r="Q71" s="3">
        <v>0</v>
      </c>
      <c r="R71" s="3">
        <v>0</v>
      </c>
      <c r="S71" s="49">
        <v>57</v>
      </c>
      <c r="V71" s="49">
        <v>0.25</v>
      </c>
      <c r="W71" s="2">
        <f>G67</f>
        <v>0</v>
      </c>
      <c r="X71" s="2">
        <f>G68</f>
        <v>0</v>
      </c>
      <c r="Y71" s="2">
        <f>G69</f>
        <v>0</v>
      </c>
      <c r="Z71" s="2">
        <f>G70</f>
        <v>8</v>
      </c>
      <c r="AA71" s="2">
        <f>G71</f>
        <v>0</v>
      </c>
      <c r="AB71" s="2">
        <f>G72</f>
        <v>2</v>
      </c>
      <c r="AC71" s="2">
        <f>G73</f>
        <v>0</v>
      </c>
      <c r="AD71" s="4">
        <f>G74</f>
        <v>0</v>
      </c>
      <c r="AE71" s="2">
        <f>G75</f>
        <v>15</v>
      </c>
      <c r="AF71" s="2">
        <f>G76</f>
        <v>0</v>
      </c>
      <c r="AG71" s="2">
        <f>G77</f>
        <v>31</v>
      </c>
      <c r="AH71" s="2">
        <f>G78</f>
        <v>17</v>
      </c>
      <c r="AI71" s="2">
        <f>G79</f>
        <v>39</v>
      </c>
      <c r="AJ71" s="2">
        <f>G80</f>
        <v>44</v>
      </c>
      <c r="AK71" s="2">
        <f>G81</f>
        <v>0</v>
      </c>
      <c r="AL71" s="2">
        <f>G82</f>
        <v>2</v>
      </c>
      <c r="AM71" s="2">
        <f>G83</f>
        <v>2</v>
      </c>
      <c r="AN71" s="2">
        <f>G84</f>
        <v>4</v>
      </c>
      <c r="AO71" s="2">
        <f>G85</f>
        <v>7</v>
      </c>
      <c r="AP71" s="49">
        <f>G86</f>
        <v>0</v>
      </c>
      <c r="AQ71" s="50">
        <f>G87</f>
        <v>12</v>
      </c>
      <c r="AT71" s="49">
        <v>0.25</v>
      </c>
      <c r="AU71" s="30">
        <f t="shared" ref="AU71:BO71" si="80">PRODUCT(W71*100*1/W83)</f>
        <v>0</v>
      </c>
      <c r="AV71" s="30">
        <f t="shared" si="80"/>
        <v>0</v>
      </c>
      <c r="AW71" s="30">
        <f t="shared" si="80"/>
        <v>0</v>
      </c>
      <c r="AX71" s="30">
        <f t="shared" si="80"/>
        <v>14.035087719298245</v>
      </c>
      <c r="AY71" s="30">
        <f t="shared" si="80"/>
        <v>0</v>
      </c>
      <c r="AZ71" s="30">
        <f t="shared" si="80"/>
        <v>3.5087719298245612</v>
      </c>
      <c r="BA71" s="30">
        <f t="shared" si="80"/>
        <v>0</v>
      </c>
      <c r="BB71" s="31">
        <f t="shared" si="80"/>
        <v>0</v>
      </c>
      <c r="BC71" s="30">
        <f t="shared" si="80"/>
        <v>26.315789473684209</v>
      </c>
      <c r="BD71" s="30">
        <f t="shared" si="80"/>
        <v>0</v>
      </c>
      <c r="BE71" s="30">
        <f t="shared" si="80"/>
        <v>54.385964912280699</v>
      </c>
      <c r="BF71" s="30">
        <f t="shared" si="80"/>
        <v>29.82456140350877</v>
      </c>
      <c r="BG71" s="30">
        <f t="shared" si="80"/>
        <v>68.421052631578945</v>
      </c>
      <c r="BH71" s="30">
        <f t="shared" si="80"/>
        <v>77.192982456140356</v>
      </c>
      <c r="BI71" s="30">
        <f t="shared" si="80"/>
        <v>0</v>
      </c>
      <c r="BJ71" s="30">
        <f t="shared" si="80"/>
        <v>3.5087719298245612</v>
      </c>
      <c r="BK71" s="30">
        <f t="shared" si="80"/>
        <v>3.5087719298245612</v>
      </c>
      <c r="BL71" s="30">
        <f t="shared" si="80"/>
        <v>7.0175438596491224</v>
      </c>
      <c r="BM71" s="30">
        <f t="shared" si="80"/>
        <v>12.280701754385966</v>
      </c>
      <c r="BN71" s="29">
        <f t="shared" si="80"/>
        <v>0</v>
      </c>
      <c r="BO71" s="52">
        <f t="shared" si="80"/>
        <v>21.05263157894737</v>
      </c>
      <c r="BR71" s="49">
        <v>0.25</v>
      </c>
      <c r="BS71" s="30">
        <f t="shared" ref="BS71:CM71" si="81">AU67+AU68+AU69+AU70+AU71</f>
        <v>0</v>
      </c>
      <c r="BT71" s="30">
        <f t="shared" si="81"/>
        <v>0</v>
      </c>
      <c r="BU71" s="30">
        <f t="shared" si="81"/>
        <v>0</v>
      </c>
      <c r="BV71" s="30">
        <f t="shared" si="81"/>
        <v>14.035087719298245</v>
      </c>
      <c r="BW71" s="30">
        <f t="shared" si="81"/>
        <v>80.701754385964918</v>
      </c>
      <c r="BX71" s="30">
        <f t="shared" si="81"/>
        <v>87.719298245614041</v>
      </c>
      <c r="BY71" s="30">
        <f t="shared" si="81"/>
        <v>85.964912280701753</v>
      </c>
      <c r="BZ71" s="31">
        <f t="shared" si="81"/>
        <v>0</v>
      </c>
      <c r="CA71" s="30">
        <f t="shared" si="81"/>
        <v>87.719298245614027</v>
      </c>
      <c r="CB71" s="30">
        <f t="shared" si="81"/>
        <v>96.491228070175438</v>
      </c>
      <c r="CC71" s="30">
        <f t="shared" si="81"/>
        <v>56.140350877192979</v>
      </c>
      <c r="CD71" s="30">
        <f t="shared" si="81"/>
        <v>29.82456140350877</v>
      </c>
      <c r="CE71" s="30">
        <f t="shared" si="81"/>
        <v>78.94736842105263</v>
      </c>
      <c r="CF71" s="30">
        <f t="shared" si="81"/>
        <v>80.701754385964918</v>
      </c>
      <c r="CG71" s="30">
        <f t="shared" si="81"/>
        <v>0</v>
      </c>
      <c r="CH71" s="30">
        <f t="shared" si="81"/>
        <v>87.719298245614041</v>
      </c>
      <c r="CI71" s="30">
        <f t="shared" si="81"/>
        <v>100.00000000000001</v>
      </c>
      <c r="CJ71" s="30">
        <f t="shared" si="81"/>
        <v>100</v>
      </c>
      <c r="CK71" s="30">
        <f t="shared" si="81"/>
        <v>92.982456140350877</v>
      </c>
      <c r="CL71" s="29">
        <f t="shared" si="81"/>
        <v>0</v>
      </c>
      <c r="CM71" s="52">
        <f t="shared" si="81"/>
        <v>94.73684210526315</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9" t="s">
        <v>7</v>
      </c>
      <c r="C72" s="2">
        <v>0</v>
      </c>
      <c r="D72" s="2">
        <v>45</v>
      </c>
      <c r="E72" s="2">
        <v>0</v>
      </c>
      <c r="F72" s="2">
        <v>3</v>
      </c>
      <c r="G72" s="2">
        <v>2</v>
      </c>
      <c r="H72" s="2">
        <v>1</v>
      </c>
      <c r="I72" s="2">
        <v>2</v>
      </c>
      <c r="J72" s="4">
        <v>1</v>
      </c>
      <c r="K72" s="3">
        <v>0</v>
      </c>
      <c r="L72" s="3">
        <v>1</v>
      </c>
      <c r="M72" s="3">
        <v>2</v>
      </c>
      <c r="N72" s="3">
        <v>0</v>
      </c>
      <c r="O72" s="3">
        <v>0</v>
      </c>
      <c r="P72" s="3">
        <v>0</v>
      </c>
      <c r="Q72" s="3">
        <v>0</v>
      </c>
      <c r="R72" s="3">
        <v>0</v>
      </c>
      <c r="S72" s="49">
        <v>57</v>
      </c>
      <c r="V72" s="49">
        <v>0.5</v>
      </c>
      <c r="W72" s="2">
        <f>H67</f>
        <v>0</v>
      </c>
      <c r="X72" s="2">
        <f>H68</f>
        <v>1</v>
      </c>
      <c r="Y72" s="2">
        <f>H69</f>
        <v>0</v>
      </c>
      <c r="Z72" s="2">
        <f>H70</f>
        <v>0</v>
      </c>
      <c r="AA72" s="2">
        <f>H71</f>
        <v>4</v>
      </c>
      <c r="AB72" s="2">
        <f>H72</f>
        <v>1</v>
      </c>
      <c r="AC72" s="2">
        <f>H73</f>
        <v>3</v>
      </c>
      <c r="AD72" s="4">
        <f>H74</f>
        <v>0</v>
      </c>
      <c r="AE72" s="2">
        <f>H75</f>
        <v>5</v>
      </c>
      <c r="AF72" s="2">
        <f>H76</f>
        <v>1</v>
      </c>
      <c r="AG72" s="2">
        <f>H77</f>
        <v>19</v>
      </c>
      <c r="AH72" s="2">
        <f>H78</f>
        <v>0</v>
      </c>
      <c r="AI72" s="2">
        <f>H79</f>
        <v>11</v>
      </c>
      <c r="AJ72" s="2">
        <f>H80</f>
        <v>8</v>
      </c>
      <c r="AK72" s="2">
        <f>H81</f>
        <v>4</v>
      </c>
      <c r="AL72" s="2">
        <f>H82</f>
        <v>0</v>
      </c>
      <c r="AM72" s="4">
        <f>H83</f>
        <v>0</v>
      </c>
      <c r="AN72" s="2">
        <f>H84</f>
        <v>0</v>
      </c>
      <c r="AO72" s="3">
        <f>H85</f>
        <v>4</v>
      </c>
      <c r="AP72" s="49">
        <f>H86</f>
        <v>10</v>
      </c>
      <c r="AQ72" s="50">
        <f>H87</f>
        <v>1</v>
      </c>
      <c r="AT72" s="49">
        <v>0.5</v>
      </c>
      <c r="AU72" s="30">
        <f t="shared" ref="AU72:BO72" si="82">PRODUCT(W72*100*1/W83)</f>
        <v>0</v>
      </c>
      <c r="AV72" s="30">
        <f t="shared" si="82"/>
        <v>1.7543859649122806</v>
      </c>
      <c r="AW72" s="30">
        <f t="shared" si="82"/>
        <v>0</v>
      </c>
      <c r="AX72" s="30">
        <f t="shared" si="82"/>
        <v>0</v>
      </c>
      <c r="AY72" s="30">
        <f t="shared" si="82"/>
        <v>7.0175438596491224</v>
      </c>
      <c r="AZ72" s="30">
        <f t="shared" si="82"/>
        <v>1.7543859649122806</v>
      </c>
      <c r="BA72" s="30">
        <f t="shared" si="82"/>
        <v>5.2631578947368425</v>
      </c>
      <c r="BB72" s="31">
        <f t="shared" si="82"/>
        <v>0</v>
      </c>
      <c r="BC72" s="30">
        <f t="shared" si="82"/>
        <v>8.7719298245614041</v>
      </c>
      <c r="BD72" s="30">
        <f t="shared" si="82"/>
        <v>1.7543859649122806</v>
      </c>
      <c r="BE72" s="30">
        <f t="shared" si="82"/>
        <v>33.333333333333336</v>
      </c>
      <c r="BF72" s="30">
        <f t="shared" si="82"/>
        <v>0</v>
      </c>
      <c r="BG72" s="30">
        <f t="shared" si="82"/>
        <v>19.298245614035089</v>
      </c>
      <c r="BH72" s="30">
        <f t="shared" si="82"/>
        <v>14.035087719298245</v>
      </c>
      <c r="BI72" s="30">
        <f t="shared" si="82"/>
        <v>7.0175438596491224</v>
      </c>
      <c r="BJ72" s="30">
        <f t="shared" si="82"/>
        <v>0</v>
      </c>
      <c r="BK72" s="31">
        <f t="shared" si="82"/>
        <v>0</v>
      </c>
      <c r="BL72" s="30">
        <f t="shared" si="82"/>
        <v>0</v>
      </c>
      <c r="BM72" s="32">
        <f t="shared" si="82"/>
        <v>7.0175438596491224</v>
      </c>
      <c r="BN72" s="29">
        <f t="shared" si="82"/>
        <v>17.543859649122808</v>
      </c>
      <c r="BO72" s="52">
        <f t="shared" si="82"/>
        <v>1.7543859649122806</v>
      </c>
      <c r="BR72" s="49">
        <v>0.5</v>
      </c>
      <c r="BS72" s="30">
        <f t="shared" ref="BS72:CM72" si="83">AU67+AU68+AU69+AU70+AU71+AU72</f>
        <v>0</v>
      </c>
      <c r="BT72" s="30">
        <f t="shared" si="83"/>
        <v>1.7543859649122806</v>
      </c>
      <c r="BU72" s="30">
        <f t="shared" si="83"/>
        <v>0</v>
      </c>
      <c r="BV72" s="30">
        <f t="shared" si="83"/>
        <v>14.035087719298245</v>
      </c>
      <c r="BW72" s="30">
        <f t="shared" si="83"/>
        <v>87.719298245614041</v>
      </c>
      <c r="BX72" s="30">
        <f t="shared" si="83"/>
        <v>89.473684210526315</v>
      </c>
      <c r="BY72" s="30">
        <f t="shared" si="83"/>
        <v>91.228070175438603</v>
      </c>
      <c r="BZ72" s="31">
        <f t="shared" si="83"/>
        <v>0</v>
      </c>
      <c r="CA72" s="30">
        <f t="shared" si="83"/>
        <v>96.491228070175424</v>
      </c>
      <c r="CB72" s="30">
        <f t="shared" si="83"/>
        <v>98.245614035087712</v>
      </c>
      <c r="CC72" s="30">
        <f t="shared" si="83"/>
        <v>89.473684210526315</v>
      </c>
      <c r="CD72" s="30">
        <f t="shared" si="83"/>
        <v>29.82456140350877</v>
      </c>
      <c r="CE72" s="30">
        <f t="shared" si="83"/>
        <v>98.245614035087726</v>
      </c>
      <c r="CF72" s="30">
        <f t="shared" si="83"/>
        <v>94.736842105263165</v>
      </c>
      <c r="CG72" s="30">
        <f t="shared" si="83"/>
        <v>7.0175438596491224</v>
      </c>
      <c r="CH72" s="30">
        <f t="shared" si="83"/>
        <v>87.719298245614041</v>
      </c>
      <c r="CI72" s="31">
        <f t="shared" si="83"/>
        <v>100.00000000000001</v>
      </c>
      <c r="CJ72" s="30">
        <f t="shared" si="83"/>
        <v>100</v>
      </c>
      <c r="CK72" s="32">
        <f t="shared" si="83"/>
        <v>100</v>
      </c>
      <c r="CL72" s="29">
        <f t="shared" si="83"/>
        <v>17.543859649122808</v>
      </c>
      <c r="CM72" s="52">
        <f t="shared" si="83"/>
        <v>96.491228070175424</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9" t="s">
        <v>8</v>
      </c>
      <c r="C73" s="2">
        <v>0</v>
      </c>
      <c r="D73" s="2">
        <v>0</v>
      </c>
      <c r="E73" s="2">
        <v>0</v>
      </c>
      <c r="F73" s="2">
        <v>49</v>
      </c>
      <c r="G73" s="2">
        <v>0</v>
      </c>
      <c r="H73" s="2">
        <v>3</v>
      </c>
      <c r="I73" s="2">
        <v>1</v>
      </c>
      <c r="J73" s="4">
        <v>0</v>
      </c>
      <c r="K73" s="4">
        <v>1</v>
      </c>
      <c r="L73" s="3">
        <v>1</v>
      </c>
      <c r="M73" s="3">
        <v>0</v>
      </c>
      <c r="N73" s="3">
        <v>1</v>
      </c>
      <c r="O73" s="3">
        <v>1</v>
      </c>
      <c r="P73" s="3">
        <v>0</v>
      </c>
      <c r="Q73" s="3">
        <v>0</v>
      </c>
      <c r="R73" s="3">
        <v>0</v>
      </c>
      <c r="S73" s="49">
        <v>57</v>
      </c>
      <c r="V73" s="49">
        <v>1</v>
      </c>
      <c r="W73" s="2">
        <f>I67</f>
        <v>0</v>
      </c>
      <c r="X73" s="2">
        <f>I68</f>
        <v>8</v>
      </c>
      <c r="Y73" s="2">
        <f>I69</f>
        <v>1</v>
      </c>
      <c r="Z73" s="2">
        <f>I70</f>
        <v>32</v>
      </c>
      <c r="AA73" s="2">
        <f>I71</f>
        <v>3</v>
      </c>
      <c r="AB73" s="2">
        <f>I72</f>
        <v>2</v>
      </c>
      <c r="AC73" s="2">
        <f>I73</f>
        <v>1</v>
      </c>
      <c r="AD73" s="4">
        <f>I74</f>
        <v>6</v>
      </c>
      <c r="AE73" s="2">
        <f>I75</f>
        <v>0</v>
      </c>
      <c r="AF73" s="2">
        <f>I76</f>
        <v>0</v>
      </c>
      <c r="AG73" s="2">
        <f>I77</f>
        <v>3</v>
      </c>
      <c r="AH73" s="2">
        <f>I78</f>
        <v>30</v>
      </c>
      <c r="AI73" s="2">
        <f>I79</f>
        <v>1</v>
      </c>
      <c r="AJ73" s="2">
        <f>I80</f>
        <v>0</v>
      </c>
      <c r="AK73" s="2">
        <f>I81</f>
        <v>0</v>
      </c>
      <c r="AL73" s="2">
        <f>I82</f>
        <v>1</v>
      </c>
      <c r="AM73" s="3">
        <f>I83</f>
        <v>0</v>
      </c>
      <c r="AN73" s="4">
        <f>I84</f>
        <v>0</v>
      </c>
      <c r="AO73" s="3">
        <f>I85</f>
        <v>0</v>
      </c>
      <c r="AP73" s="49">
        <f>I86</f>
        <v>35</v>
      </c>
      <c r="AQ73" s="50">
        <f>I87</f>
        <v>1</v>
      </c>
      <c r="AT73" s="49">
        <v>1</v>
      </c>
      <c r="AU73" s="30">
        <f t="shared" ref="AU73:BO73" si="84">PRODUCT(W73*100*1/W83)</f>
        <v>0</v>
      </c>
      <c r="AV73" s="30">
        <f t="shared" si="84"/>
        <v>14.035087719298245</v>
      </c>
      <c r="AW73" s="30">
        <f t="shared" si="84"/>
        <v>1.7543859649122806</v>
      </c>
      <c r="AX73" s="30">
        <f t="shared" si="84"/>
        <v>56.140350877192979</v>
      </c>
      <c r="AY73" s="30">
        <f t="shared" si="84"/>
        <v>5.2631578947368425</v>
      </c>
      <c r="AZ73" s="30">
        <f t="shared" si="84"/>
        <v>3.5087719298245612</v>
      </c>
      <c r="BA73" s="30">
        <f t="shared" si="84"/>
        <v>1.7543859649122806</v>
      </c>
      <c r="BB73" s="31">
        <f t="shared" si="84"/>
        <v>10.526315789473685</v>
      </c>
      <c r="BC73" s="30">
        <f t="shared" si="84"/>
        <v>0</v>
      </c>
      <c r="BD73" s="30">
        <f t="shared" si="84"/>
        <v>0</v>
      </c>
      <c r="BE73" s="30">
        <f t="shared" si="84"/>
        <v>5.2631578947368425</v>
      </c>
      <c r="BF73" s="30">
        <f t="shared" si="84"/>
        <v>52.631578947368418</v>
      </c>
      <c r="BG73" s="30">
        <f t="shared" si="84"/>
        <v>1.7543859649122806</v>
      </c>
      <c r="BH73" s="30">
        <f t="shared" si="84"/>
        <v>0</v>
      </c>
      <c r="BI73" s="30">
        <f t="shared" si="84"/>
        <v>0</v>
      </c>
      <c r="BJ73" s="30">
        <f t="shared" si="84"/>
        <v>1.7543859649122806</v>
      </c>
      <c r="BK73" s="32">
        <f t="shared" si="84"/>
        <v>0</v>
      </c>
      <c r="BL73" s="31">
        <f t="shared" si="84"/>
        <v>0</v>
      </c>
      <c r="BM73" s="32">
        <f t="shared" si="84"/>
        <v>0</v>
      </c>
      <c r="BN73" s="29">
        <f t="shared" si="84"/>
        <v>61.403508771929822</v>
      </c>
      <c r="BO73" s="52">
        <f t="shared" si="84"/>
        <v>1.7543859649122806</v>
      </c>
      <c r="BR73" s="49">
        <v>1</v>
      </c>
      <c r="BS73" s="30">
        <f t="shared" ref="BS73:CM73" si="85">AU67+AU68+AU69+AU70+AU71+AU72+AU73</f>
        <v>0</v>
      </c>
      <c r="BT73" s="30">
        <f t="shared" si="85"/>
        <v>15.789473684210526</v>
      </c>
      <c r="BU73" s="30">
        <f t="shared" si="85"/>
        <v>1.7543859649122806</v>
      </c>
      <c r="BV73" s="30">
        <f t="shared" si="85"/>
        <v>70.175438596491219</v>
      </c>
      <c r="BW73" s="30">
        <f t="shared" si="85"/>
        <v>92.982456140350877</v>
      </c>
      <c r="BX73" s="30">
        <f t="shared" si="85"/>
        <v>92.982456140350877</v>
      </c>
      <c r="BY73" s="30">
        <f t="shared" si="85"/>
        <v>92.982456140350877</v>
      </c>
      <c r="BZ73" s="31">
        <f t="shared" si="85"/>
        <v>10.526315789473685</v>
      </c>
      <c r="CA73" s="30">
        <f t="shared" si="85"/>
        <v>96.491228070175424</v>
      </c>
      <c r="CB73" s="30">
        <f t="shared" si="85"/>
        <v>98.245614035087712</v>
      </c>
      <c r="CC73" s="30">
        <f t="shared" si="85"/>
        <v>94.73684210526315</v>
      </c>
      <c r="CD73" s="30">
        <f t="shared" si="85"/>
        <v>82.456140350877192</v>
      </c>
      <c r="CE73" s="30">
        <f t="shared" si="85"/>
        <v>100</v>
      </c>
      <c r="CF73" s="30">
        <f t="shared" si="85"/>
        <v>94.736842105263165</v>
      </c>
      <c r="CG73" s="30">
        <f t="shared" si="85"/>
        <v>7.0175438596491224</v>
      </c>
      <c r="CH73" s="30">
        <f t="shared" si="85"/>
        <v>89.473684210526315</v>
      </c>
      <c r="CI73" s="32">
        <f t="shared" si="85"/>
        <v>100.00000000000001</v>
      </c>
      <c r="CJ73" s="31">
        <f t="shared" si="85"/>
        <v>100</v>
      </c>
      <c r="CK73" s="32">
        <f t="shared" si="85"/>
        <v>100</v>
      </c>
      <c r="CL73" s="29">
        <f t="shared" si="85"/>
        <v>78.94736842105263</v>
      </c>
      <c r="CM73" s="52">
        <f t="shared" si="85"/>
        <v>98.245614035087698</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9" t="s">
        <v>9</v>
      </c>
      <c r="C74" s="4">
        <v>0</v>
      </c>
      <c r="D74" s="4">
        <v>0</v>
      </c>
      <c r="E74" s="4">
        <v>0</v>
      </c>
      <c r="F74" s="4">
        <v>0</v>
      </c>
      <c r="G74" s="4">
        <v>0</v>
      </c>
      <c r="H74" s="4">
        <v>0</v>
      </c>
      <c r="I74" s="4">
        <v>6</v>
      </c>
      <c r="J74" s="4">
        <v>21</v>
      </c>
      <c r="K74" s="4">
        <v>15</v>
      </c>
      <c r="L74" s="4">
        <v>4</v>
      </c>
      <c r="M74" s="3">
        <v>2</v>
      </c>
      <c r="N74" s="3">
        <v>2</v>
      </c>
      <c r="O74" s="3">
        <v>7</v>
      </c>
      <c r="P74" s="3">
        <v>0</v>
      </c>
      <c r="Q74" s="3">
        <v>0</v>
      </c>
      <c r="R74" s="3">
        <v>0</v>
      </c>
      <c r="S74" s="49">
        <v>57</v>
      </c>
      <c r="V74" s="49">
        <v>2</v>
      </c>
      <c r="W74" s="2">
        <f>J67</f>
        <v>0</v>
      </c>
      <c r="X74" s="2">
        <f>J68</f>
        <v>6</v>
      </c>
      <c r="Y74" s="2">
        <f>J69</f>
        <v>2</v>
      </c>
      <c r="Z74" s="2">
        <f>J70</f>
        <v>7</v>
      </c>
      <c r="AA74" s="4">
        <f>J71</f>
        <v>0</v>
      </c>
      <c r="AB74" s="4">
        <f>J72</f>
        <v>1</v>
      </c>
      <c r="AC74" s="4">
        <f>J73</f>
        <v>0</v>
      </c>
      <c r="AD74" s="4">
        <f>J74</f>
        <v>21</v>
      </c>
      <c r="AE74" s="2">
        <f>J75</f>
        <v>0</v>
      </c>
      <c r="AF74" s="2">
        <f>J76</f>
        <v>0</v>
      </c>
      <c r="AG74" s="2">
        <f>J77</f>
        <v>3</v>
      </c>
      <c r="AH74" s="2">
        <f>J78</f>
        <v>9</v>
      </c>
      <c r="AI74" s="2">
        <f>J79</f>
        <v>0</v>
      </c>
      <c r="AJ74" s="2">
        <f>J80</f>
        <v>1</v>
      </c>
      <c r="AK74" s="2">
        <f>J81</f>
        <v>1</v>
      </c>
      <c r="AL74" s="2">
        <f>J82</f>
        <v>0</v>
      </c>
      <c r="AM74" s="3">
        <f>J83</f>
        <v>0</v>
      </c>
      <c r="AN74" s="3">
        <f>J84</f>
        <v>0</v>
      </c>
      <c r="AO74" s="3">
        <f>J85</f>
        <v>0</v>
      </c>
      <c r="AP74" s="49">
        <f>J86</f>
        <v>4</v>
      </c>
      <c r="AQ74" s="55">
        <f>J87</f>
        <v>1</v>
      </c>
      <c r="AT74" s="49">
        <v>2</v>
      </c>
      <c r="AU74" s="30">
        <f t="shared" ref="AU74:BO74" si="86">PRODUCT(W74*100*1/W83)</f>
        <v>0</v>
      </c>
      <c r="AV74" s="30">
        <f t="shared" si="86"/>
        <v>10.526315789473685</v>
      </c>
      <c r="AW74" s="30">
        <f t="shared" si="86"/>
        <v>3.5087719298245612</v>
      </c>
      <c r="AX74" s="30">
        <f t="shared" si="86"/>
        <v>12.280701754385966</v>
      </c>
      <c r="AY74" s="31">
        <f t="shared" si="86"/>
        <v>0</v>
      </c>
      <c r="AZ74" s="31">
        <f t="shared" si="86"/>
        <v>1.7543859649122806</v>
      </c>
      <c r="BA74" s="31">
        <f t="shared" si="86"/>
        <v>0</v>
      </c>
      <c r="BB74" s="31">
        <f t="shared" si="86"/>
        <v>36.842105263157897</v>
      </c>
      <c r="BC74" s="30">
        <f t="shared" si="86"/>
        <v>0</v>
      </c>
      <c r="BD74" s="30">
        <f t="shared" si="86"/>
        <v>0</v>
      </c>
      <c r="BE74" s="30">
        <f t="shared" si="86"/>
        <v>5.2631578947368425</v>
      </c>
      <c r="BF74" s="30">
        <f t="shared" si="86"/>
        <v>15.789473684210526</v>
      </c>
      <c r="BG74" s="30">
        <f t="shared" si="86"/>
        <v>0</v>
      </c>
      <c r="BH74" s="30">
        <f t="shared" si="86"/>
        <v>1.7543859649122806</v>
      </c>
      <c r="BI74" s="30">
        <f t="shared" si="86"/>
        <v>1.7543859649122806</v>
      </c>
      <c r="BJ74" s="30">
        <f t="shared" si="86"/>
        <v>0</v>
      </c>
      <c r="BK74" s="32">
        <f t="shared" si="86"/>
        <v>0</v>
      </c>
      <c r="BL74" s="32">
        <f t="shared" si="86"/>
        <v>0</v>
      </c>
      <c r="BM74" s="32">
        <f t="shared" si="86"/>
        <v>0</v>
      </c>
      <c r="BN74" s="29">
        <f t="shared" si="86"/>
        <v>7.0175438596491224</v>
      </c>
      <c r="BO74" s="51">
        <f t="shared" si="86"/>
        <v>1.7543859649122806</v>
      </c>
      <c r="BR74" s="49">
        <v>2</v>
      </c>
      <c r="BS74" s="30">
        <f t="shared" ref="BS74:CM74" si="87">AU67+AU68+AU69+AU70+AU71+AU72+AU73+AU74</f>
        <v>0</v>
      </c>
      <c r="BT74" s="30">
        <f t="shared" si="87"/>
        <v>26.315789473684212</v>
      </c>
      <c r="BU74" s="30">
        <f t="shared" si="87"/>
        <v>5.2631578947368416</v>
      </c>
      <c r="BV74" s="30">
        <f t="shared" si="87"/>
        <v>82.456140350877178</v>
      </c>
      <c r="BW74" s="31">
        <f t="shared" si="87"/>
        <v>92.982456140350877</v>
      </c>
      <c r="BX74" s="31">
        <f t="shared" si="87"/>
        <v>94.73684210526315</v>
      </c>
      <c r="BY74" s="31">
        <f t="shared" si="87"/>
        <v>92.982456140350877</v>
      </c>
      <c r="BZ74" s="31">
        <f t="shared" si="87"/>
        <v>47.368421052631582</v>
      </c>
      <c r="CA74" s="30">
        <f t="shared" si="87"/>
        <v>96.491228070175424</v>
      </c>
      <c r="CB74" s="30">
        <f t="shared" si="87"/>
        <v>98.245614035087712</v>
      </c>
      <c r="CC74" s="30">
        <f t="shared" si="87"/>
        <v>100</v>
      </c>
      <c r="CD74" s="30">
        <f t="shared" si="87"/>
        <v>98.245614035087712</v>
      </c>
      <c r="CE74" s="30">
        <f t="shared" si="87"/>
        <v>100</v>
      </c>
      <c r="CF74" s="30">
        <f t="shared" si="87"/>
        <v>96.491228070175438</v>
      </c>
      <c r="CG74" s="30">
        <f t="shared" si="87"/>
        <v>8.7719298245614024</v>
      </c>
      <c r="CH74" s="30">
        <f t="shared" si="87"/>
        <v>89.473684210526315</v>
      </c>
      <c r="CI74" s="32">
        <f t="shared" si="87"/>
        <v>100.00000000000001</v>
      </c>
      <c r="CJ74" s="32">
        <f t="shared" si="87"/>
        <v>100</v>
      </c>
      <c r="CK74" s="32">
        <f t="shared" si="87"/>
        <v>100</v>
      </c>
      <c r="CL74" s="29">
        <f t="shared" si="87"/>
        <v>85.964912280701753</v>
      </c>
      <c r="CM74" s="51">
        <f t="shared" si="87"/>
        <v>99.999999999999972</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9" t="s">
        <v>10</v>
      </c>
      <c r="C75" s="2">
        <v>0</v>
      </c>
      <c r="D75" s="2">
        <v>0</v>
      </c>
      <c r="E75" s="2">
        <v>35</v>
      </c>
      <c r="F75" s="2">
        <v>0</v>
      </c>
      <c r="G75" s="2">
        <v>15</v>
      </c>
      <c r="H75" s="2">
        <v>5</v>
      </c>
      <c r="I75" s="2">
        <v>0</v>
      </c>
      <c r="J75" s="2">
        <v>0</v>
      </c>
      <c r="K75" s="4">
        <v>2</v>
      </c>
      <c r="L75" s="3">
        <v>0</v>
      </c>
      <c r="M75" s="3">
        <v>0</v>
      </c>
      <c r="N75" s="3">
        <v>0</v>
      </c>
      <c r="O75" s="3">
        <v>0</v>
      </c>
      <c r="P75" s="3">
        <v>0</v>
      </c>
      <c r="Q75" s="3">
        <v>0</v>
      </c>
      <c r="R75" s="3">
        <v>0</v>
      </c>
      <c r="S75" s="49">
        <v>57</v>
      </c>
      <c r="V75" s="49">
        <v>4</v>
      </c>
      <c r="W75" s="2">
        <f>K67</f>
        <v>0</v>
      </c>
      <c r="X75" s="2">
        <f>K68</f>
        <v>14</v>
      </c>
      <c r="Y75" s="2">
        <f>K69</f>
        <v>8</v>
      </c>
      <c r="Z75" s="2">
        <f>K70</f>
        <v>2</v>
      </c>
      <c r="AA75" s="4">
        <f>K71</f>
        <v>1</v>
      </c>
      <c r="AB75" s="3">
        <f>K72</f>
        <v>0</v>
      </c>
      <c r="AC75" s="4">
        <f>K73</f>
        <v>1</v>
      </c>
      <c r="AD75" s="4">
        <f>K74</f>
        <v>15</v>
      </c>
      <c r="AE75" s="4">
        <f>K75</f>
        <v>2</v>
      </c>
      <c r="AF75" s="4">
        <f>K76</f>
        <v>1</v>
      </c>
      <c r="AG75" s="3">
        <f>K77</f>
        <v>0</v>
      </c>
      <c r="AH75" s="2">
        <f>K78</f>
        <v>1</v>
      </c>
      <c r="AI75" s="3">
        <f>K79</f>
        <v>0</v>
      </c>
      <c r="AJ75" s="3">
        <f>K80</f>
        <v>1</v>
      </c>
      <c r="AK75" s="2">
        <f>K81</f>
        <v>6</v>
      </c>
      <c r="AL75" s="4">
        <f>K82</f>
        <v>0</v>
      </c>
      <c r="AM75" s="3">
        <f>K83</f>
        <v>0</v>
      </c>
      <c r="AN75" s="3">
        <f>K84</f>
        <v>0</v>
      </c>
      <c r="AO75" s="3">
        <f>K85</f>
        <v>0</v>
      </c>
      <c r="AP75" s="49">
        <f>K86</f>
        <v>3</v>
      </c>
      <c r="AQ75" s="53">
        <f>K87</f>
        <v>0</v>
      </c>
      <c r="AT75" s="49">
        <v>4</v>
      </c>
      <c r="AU75" s="30">
        <f t="shared" ref="AU75:BO75" si="88">PRODUCT(W75*100*1/W83)</f>
        <v>0</v>
      </c>
      <c r="AV75" s="30">
        <f t="shared" si="88"/>
        <v>24.561403508771932</v>
      </c>
      <c r="AW75" s="30">
        <f t="shared" si="88"/>
        <v>14.035087719298245</v>
      </c>
      <c r="AX75" s="30">
        <f t="shared" si="88"/>
        <v>3.5087719298245612</v>
      </c>
      <c r="AY75" s="31">
        <f t="shared" si="88"/>
        <v>1.7543859649122806</v>
      </c>
      <c r="AZ75" s="32">
        <f t="shared" si="88"/>
        <v>0</v>
      </c>
      <c r="BA75" s="31">
        <f t="shared" si="88"/>
        <v>1.7543859649122806</v>
      </c>
      <c r="BB75" s="31">
        <f t="shared" si="88"/>
        <v>26.315789473684209</v>
      </c>
      <c r="BC75" s="31">
        <f t="shared" si="88"/>
        <v>3.5087719298245612</v>
      </c>
      <c r="BD75" s="31">
        <f t="shared" si="88"/>
        <v>1.7543859649122806</v>
      </c>
      <c r="BE75" s="32">
        <f t="shared" si="88"/>
        <v>0</v>
      </c>
      <c r="BF75" s="2">
        <f t="shared" si="88"/>
        <v>1.7543859649122806</v>
      </c>
      <c r="BG75" s="32">
        <f t="shared" si="88"/>
        <v>0</v>
      </c>
      <c r="BH75" s="32">
        <f t="shared" si="88"/>
        <v>1.7543859649122806</v>
      </c>
      <c r="BI75" s="30">
        <f t="shared" si="88"/>
        <v>10.526315789473685</v>
      </c>
      <c r="BJ75" s="31">
        <f t="shared" si="88"/>
        <v>0</v>
      </c>
      <c r="BK75" s="32">
        <f t="shared" si="88"/>
        <v>0</v>
      </c>
      <c r="BL75" s="32">
        <f t="shared" si="88"/>
        <v>0</v>
      </c>
      <c r="BM75" s="32">
        <f t="shared" si="88"/>
        <v>0</v>
      </c>
      <c r="BN75" s="29">
        <f t="shared" si="88"/>
        <v>5.2631578947368425</v>
      </c>
      <c r="BO75" s="54">
        <f t="shared" si="88"/>
        <v>0</v>
      </c>
      <c r="BR75" s="49">
        <v>4</v>
      </c>
      <c r="BS75" s="30">
        <f t="shared" ref="BS75:CM75" si="89">AU67+AU68+AU69+AU70+AU71+AU72+AU73+AU74+AU75</f>
        <v>0</v>
      </c>
      <c r="BT75" s="30">
        <f t="shared" si="89"/>
        <v>50.877192982456144</v>
      </c>
      <c r="BU75" s="30">
        <f t="shared" si="89"/>
        <v>19.298245614035086</v>
      </c>
      <c r="BV75" s="30">
        <f t="shared" si="89"/>
        <v>85.964912280701739</v>
      </c>
      <c r="BW75" s="31">
        <f t="shared" si="89"/>
        <v>94.73684210526315</v>
      </c>
      <c r="BX75" s="32">
        <f t="shared" si="89"/>
        <v>94.73684210526315</v>
      </c>
      <c r="BY75" s="31">
        <f t="shared" si="89"/>
        <v>94.73684210526315</v>
      </c>
      <c r="BZ75" s="31">
        <f t="shared" si="89"/>
        <v>73.684210526315795</v>
      </c>
      <c r="CA75" s="31">
        <f t="shared" si="89"/>
        <v>99.999999999999986</v>
      </c>
      <c r="CB75" s="31">
        <f t="shared" si="89"/>
        <v>99.999999999999986</v>
      </c>
      <c r="CC75" s="32">
        <f t="shared" si="89"/>
        <v>100</v>
      </c>
      <c r="CD75" s="30">
        <f t="shared" si="89"/>
        <v>99.999999999999986</v>
      </c>
      <c r="CE75" s="30">
        <f t="shared" si="89"/>
        <v>100</v>
      </c>
      <c r="CF75" s="30">
        <f t="shared" si="89"/>
        <v>98.245614035087712</v>
      </c>
      <c r="CG75" s="30">
        <f t="shared" si="89"/>
        <v>19.298245614035089</v>
      </c>
      <c r="CH75" s="31">
        <f t="shared" si="89"/>
        <v>89.473684210526315</v>
      </c>
      <c r="CI75" s="32">
        <f t="shared" si="89"/>
        <v>100.00000000000001</v>
      </c>
      <c r="CJ75" s="32">
        <f t="shared" si="89"/>
        <v>100</v>
      </c>
      <c r="CK75" s="32">
        <f t="shared" si="89"/>
        <v>100</v>
      </c>
      <c r="CL75" s="29">
        <f t="shared" si="89"/>
        <v>91.228070175438603</v>
      </c>
      <c r="CM75" s="54">
        <f t="shared" si="89"/>
        <v>99.999999999999972</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9" t="s">
        <v>11</v>
      </c>
      <c r="C76" s="2">
        <v>0</v>
      </c>
      <c r="D76" s="2">
        <v>0</v>
      </c>
      <c r="E76" s="2">
        <v>55</v>
      </c>
      <c r="F76" s="2">
        <v>0</v>
      </c>
      <c r="G76" s="2">
        <v>0</v>
      </c>
      <c r="H76" s="2">
        <v>1</v>
      </c>
      <c r="I76" s="2">
        <v>0</v>
      </c>
      <c r="J76" s="2">
        <v>0</v>
      </c>
      <c r="K76" s="4">
        <v>1</v>
      </c>
      <c r="L76" s="4">
        <v>0</v>
      </c>
      <c r="M76" s="3">
        <v>0</v>
      </c>
      <c r="N76" s="3">
        <v>0</v>
      </c>
      <c r="O76" s="3">
        <v>0</v>
      </c>
      <c r="P76" s="3">
        <v>0</v>
      </c>
      <c r="Q76" s="3">
        <v>0</v>
      </c>
      <c r="R76" s="3">
        <v>0</v>
      </c>
      <c r="S76" s="49">
        <v>57</v>
      </c>
      <c r="V76" s="49">
        <v>8</v>
      </c>
      <c r="W76" s="2">
        <f>L67</f>
        <v>3</v>
      </c>
      <c r="X76" s="2">
        <f>L68</f>
        <v>13</v>
      </c>
      <c r="Y76" s="2">
        <f>L69</f>
        <v>28</v>
      </c>
      <c r="Z76" s="2">
        <f>L70</f>
        <v>1</v>
      </c>
      <c r="AA76" s="3">
        <f>L71</f>
        <v>0</v>
      </c>
      <c r="AB76" s="3">
        <f>L72</f>
        <v>1</v>
      </c>
      <c r="AC76" s="3">
        <f>L73</f>
        <v>1</v>
      </c>
      <c r="AD76" s="4">
        <f>L74</f>
        <v>4</v>
      </c>
      <c r="AE76" s="3">
        <f>L75</f>
        <v>0</v>
      </c>
      <c r="AF76" s="4">
        <f>L76</f>
        <v>0</v>
      </c>
      <c r="AG76" s="3">
        <f>L77</f>
        <v>0</v>
      </c>
      <c r="AH76" s="2">
        <f>L78</f>
        <v>0</v>
      </c>
      <c r="AI76" s="3">
        <f>L79</f>
        <v>0</v>
      </c>
      <c r="AJ76" s="3">
        <f>L80</f>
        <v>1</v>
      </c>
      <c r="AK76" s="2">
        <f>L81</f>
        <v>15</v>
      </c>
      <c r="AL76" s="3">
        <f>L82</f>
        <v>0</v>
      </c>
      <c r="AM76" s="3">
        <f>L83</f>
        <v>0</v>
      </c>
      <c r="AN76" s="3">
        <f>L84</f>
        <v>0</v>
      </c>
      <c r="AO76" s="3">
        <f>L85</f>
        <v>0</v>
      </c>
      <c r="AP76" s="49">
        <f>L86</f>
        <v>3</v>
      </c>
      <c r="AQ76" s="53">
        <f>L87</f>
        <v>0</v>
      </c>
      <c r="AT76" s="49">
        <v>8</v>
      </c>
      <c r="AU76" s="30">
        <f t="shared" ref="AU76:BO76" si="90">PRODUCT(W76*100*1/W83)</f>
        <v>5.2631578947368425</v>
      </c>
      <c r="AV76" s="30">
        <f t="shared" si="90"/>
        <v>22.807017543859651</v>
      </c>
      <c r="AW76" s="30">
        <f t="shared" si="90"/>
        <v>49.122807017543863</v>
      </c>
      <c r="AX76" s="30">
        <f t="shared" si="90"/>
        <v>1.7543859649122806</v>
      </c>
      <c r="AY76" s="32">
        <f t="shared" si="90"/>
        <v>0</v>
      </c>
      <c r="AZ76" s="32">
        <f t="shared" si="90"/>
        <v>1.7543859649122806</v>
      </c>
      <c r="BA76" s="32">
        <f t="shared" si="90"/>
        <v>1.7543859649122806</v>
      </c>
      <c r="BB76" s="31">
        <f t="shared" si="90"/>
        <v>7.0175438596491224</v>
      </c>
      <c r="BC76" s="32">
        <f t="shared" si="90"/>
        <v>0</v>
      </c>
      <c r="BD76" s="31">
        <f t="shared" si="90"/>
        <v>0</v>
      </c>
      <c r="BE76" s="32">
        <f t="shared" si="90"/>
        <v>0</v>
      </c>
      <c r="BF76" s="2">
        <f t="shared" si="90"/>
        <v>0</v>
      </c>
      <c r="BG76" s="3">
        <f t="shared" si="90"/>
        <v>0</v>
      </c>
      <c r="BH76" s="32">
        <f t="shared" si="90"/>
        <v>1.7543859649122806</v>
      </c>
      <c r="BI76" s="30">
        <f t="shared" si="90"/>
        <v>26.315789473684209</v>
      </c>
      <c r="BJ76" s="32">
        <f t="shared" si="90"/>
        <v>0</v>
      </c>
      <c r="BK76" s="32">
        <f t="shared" si="90"/>
        <v>0</v>
      </c>
      <c r="BL76" s="32">
        <f t="shared" si="90"/>
        <v>0</v>
      </c>
      <c r="BM76" s="32">
        <f t="shared" si="90"/>
        <v>0</v>
      </c>
      <c r="BN76" s="29">
        <f t="shared" si="90"/>
        <v>5.2631578947368425</v>
      </c>
      <c r="BO76" s="54">
        <f t="shared" si="90"/>
        <v>0</v>
      </c>
      <c r="BR76" s="49">
        <v>8</v>
      </c>
      <c r="BS76" s="30">
        <f t="shared" ref="BS76:CM76" si="91">AU67+AU68+AU69+AU70+AU71+AU72+AU73+AU74+AU75+AU76</f>
        <v>5.2631578947368425</v>
      </c>
      <c r="BT76" s="30">
        <f t="shared" si="91"/>
        <v>73.684210526315795</v>
      </c>
      <c r="BU76" s="30">
        <f t="shared" si="91"/>
        <v>68.421052631578945</v>
      </c>
      <c r="BV76" s="30">
        <f t="shared" si="91"/>
        <v>87.719298245614013</v>
      </c>
      <c r="BW76" s="32">
        <f t="shared" si="91"/>
        <v>94.73684210526315</v>
      </c>
      <c r="BX76" s="32">
        <f t="shared" si="91"/>
        <v>96.491228070175424</v>
      </c>
      <c r="BY76" s="32">
        <f t="shared" si="91"/>
        <v>96.491228070175424</v>
      </c>
      <c r="BZ76" s="31">
        <f t="shared" si="91"/>
        <v>80.701754385964918</v>
      </c>
      <c r="CA76" s="32">
        <f t="shared" si="91"/>
        <v>99.999999999999986</v>
      </c>
      <c r="CB76" s="31">
        <f t="shared" si="91"/>
        <v>99.999999999999986</v>
      </c>
      <c r="CC76" s="32">
        <f t="shared" si="91"/>
        <v>100</v>
      </c>
      <c r="CD76" s="30">
        <f t="shared" si="91"/>
        <v>99.999999999999986</v>
      </c>
      <c r="CE76" s="32">
        <f t="shared" si="91"/>
        <v>100</v>
      </c>
      <c r="CF76" s="32">
        <f t="shared" si="91"/>
        <v>99.999999999999986</v>
      </c>
      <c r="CG76" s="30">
        <f t="shared" si="91"/>
        <v>45.614035087719301</v>
      </c>
      <c r="CH76" s="32">
        <f t="shared" si="91"/>
        <v>89.473684210526315</v>
      </c>
      <c r="CI76" s="32">
        <f t="shared" si="91"/>
        <v>100.00000000000001</v>
      </c>
      <c r="CJ76" s="32">
        <f t="shared" si="91"/>
        <v>100</v>
      </c>
      <c r="CK76" s="32">
        <f t="shared" si="91"/>
        <v>100</v>
      </c>
      <c r="CL76" s="29">
        <f t="shared" si="91"/>
        <v>96.491228070175453</v>
      </c>
      <c r="CM76" s="54">
        <f t="shared" si="91"/>
        <v>99.999999999999972</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9" t="s">
        <v>12</v>
      </c>
      <c r="C77" s="2">
        <v>0</v>
      </c>
      <c r="D77" s="2">
        <v>1</v>
      </c>
      <c r="E77" s="2">
        <v>0</v>
      </c>
      <c r="F77" s="2">
        <v>0</v>
      </c>
      <c r="G77" s="2">
        <v>31</v>
      </c>
      <c r="H77" s="2">
        <v>19</v>
      </c>
      <c r="I77" s="2">
        <v>3</v>
      </c>
      <c r="J77" s="2">
        <v>3</v>
      </c>
      <c r="K77" s="3">
        <v>0</v>
      </c>
      <c r="L77" s="3">
        <v>0</v>
      </c>
      <c r="M77" s="3">
        <v>0</v>
      </c>
      <c r="N77" s="3">
        <v>0</v>
      </c>
      <c r="O77" s="3">
        <v>0</v>
      </c>
      <c r="P77" s="3">
        <v>0</v>
      </c>
      <c r="Q77" s="3">
        <v>0</v>
      </c>
      <c r="R77" s="3">
        <v>0</v>
      </c>
      <c r="S77" s="49">
        <v>57</v>
      </c>
      <c r="V77" s="49">
        <v>16</v>
      </c>
      <c r="W77" s="3">
        <f>M67</f>
        <v>3</v>
      </c>
      <c r="X77" s="3">
        <f>M68</f>
        <v>7</v>
      </c>
      <c r="Y77" s="3">
        <f>M69</f>
        <v>5</v>
      </c>
      <c r="Z77" s="3">
        <f>M70</f>
        <v>0</v>
      </c>
      <c r="AA77" s="3">
        <f>M71</f>
        <v>0</v>
      </c>
      <c r="AB77" s="3">
        <f>M72</f>
        <v>2</v>
      </c>
      <c r="AC77" s="3">
        <f>M73</f>
        <v>0</v>
      </c>
      <c r="AD77" s="3">
        <f>M74</f>
        <v>2</v>
      </c>
      <c r="AE77" s="3">
        <f>M75</f>
        <v>0</v>
      </c>
      <c r="AF77" s="3">
        <f>M76</f>
        <v>0</v>
      </c>
      <c r="AG77" s="3">
        <f>M77</f>
        <v>0</v>
      </c>
      <c r="AH77" s="3">
        <f>M78</f>
        <v>0</v>
      </c>
      <c r="AI77" s="3">
        <f>M79</f>
        <v>0</v>
      </c>
      <c r="AJ77" s="3">
        <f>M80</f>
        <v>0</v>
      </c>
      <c r="AK77" s="2">
        <f>M81</f>
        <v>8</v>
      </c>
      <c r="AL77" s="3">
        <f>M82</f>
        <v>0</v>
      </c>
      <c r="AM77" s="3">
        <f>M83</f>
        <v>0</v>
      </c>
      <c r="AN77" s="3">
        <f>M84</f>
        <v>0</v>
      </c>
      <c r="AO77" s="3">
        <f>M85</f>
        <v>0</v>
      </c>
      <c r="AP77" s="49">
        <f>M86</f>
        <v>2</v>
      </c>
      <c r="AQ77" s="53">
        <f>M87</f>
        <v>0</v>
      </c>
      <c r="AT77" s="49">
        <v>16</v>
      </c>
      <c r="AU77" s="32">
        <f t="shared" ref="AU77:BO77" si="92">PRODUCT(W77*100*1/W83)</f>
        <v>5.2631578947368425</v>
      </c>
      <c r="AV77" s="32">
        <f t="shared" si="92"/>
        <v>12.280701754385966</v>
      </c>
      <c r="AW77" s="32">
        <f t="shared" si="92"/>
        <v>8.7719298245614041</v>
      </c>
      <c r="AX77" s="32">
        <f t="shared" si="92"/>
        <v>0</v>
      </c>
      <c r="AY77" s="32">
        <f t="shared" si="92"/>
        <v>0</v>
      </c>
      <c r="AZ77" s="32">
        <f t="shared" si="92"/>
        <v>3.5087719298245612</v>
      </c>
      <c r="BA77" s="32">
        <f t="shared" si="92"/>
        <v>0</v>
      </c>
      <c r="BB77" s="32">
        <f t="shared" si="92"/>
        <v>3.5087719298245612</v>
      </c>
      <c r="BC77" s="32">
        <f t="shared" si="92"/>
        <v>0</v>
      </c>
      <c r="BD77" s="32">
        <f t="shared" si="92"/>
        <v>0</v>
      </c>
      <c r="BE77" s="32">
        <f t="shared" si="92"/>
        <v>0</v>
      </c>
      <c r="BF77" s="32">
        <f t="shared" si="92"/>
        <v>0</v>
      </c>
      <c r="BG77" s="3">
        <f t="shared" si="92"/>
        <v>0</v>
      </c>
      <c r="BH77" s="32">
        <f t="shared" si="92"/>
        <v>0</v>
      </c>
      <c r="BI77" s="30">
        <f t="shared" si="92"/>
        <v>14.035087719298245</v>
      </c>
      <c r="BJ77" s="32">
        <f t="shared" si="92"/>
        <v>0</v>
      </c>
      <c r="BK77" s="32">
        <f t="shared" si="92"/>
        <v>0</v>
      </c>
      <c r="BL77" s="32">
        <f t="shared" si="92"/>
        <v>0</v>
      </c>
      <c r="BM77" s="32">
        <f t="shared" si="92"/>
        <v>0</v>
      </c>
      <c r="BN77" s="29">
        <f t="shared" si="92"/>
        <v>3.5087719298245612</v>
      </c>
      <c r="BO77" s="54">
        <f t="shared" si="92"/>
        <v>0</v>
      </c>
      <c r="BR77" s="49">
        <v>16</v>
      </c>
      <c r="BS77" s="32">
        <f t="shared" ref="BS77:CM77" si="93">AU67+AU68+AU69+AU70+AU71+AU72+AU73+AU74+AU75+AU76+AU77</f>
        <v>10.526315789473685</v>
      </c>
      <c r="BT77" s="32">
        <f t="shared" si="93"/>
        <v>85.964912280701753</v>
      </c>
      <c r="BU77" s="30">
        <f t="shared" si="93"/>
        <v>77.192982456140356</v>
      </c>
      <c r="BV77" s="30">
        <f t="shared" si="93"/>
        <v>87.719298245614013</v>
      </c>
      <c r="BW77" s="32">
        <f t="shared" si="93"/>
        <v>94.73684210526315</v>
      </c>
      <c r="BX77" s="32">
        <f t="shared" si="93"/>
        <v>99.999999999999986</v>
      </c>
      <c r="BY77" s="32">
        <f t="shared" si="93"/>
        <v>96.491228070175424</v>
      </c>
      <c r="BZ77" s="32">
        <f t="shared" si="93"/>
        <v>84.21052631578948</v>
      </c>
      <c r="CA77" s="32">
        <f t="shared" si="93"/>
        <v>99.999999999999986</v>
      </c>
      <c r="CB77" s="32">
        <f t="shared" si="93"/>
        <v>99.999999999999986</v>
      </c>
      <c r="CC77" s="32">
        <f t="shared" si="93"/>
        <v>100</v>
      </c>
      <c r="CD77" s="30">
        <f t="shared" si="93"/>
        <v>99.999999999999986</v>
      </c>
      <c r="CE77" s="32">
        <f t="shared" si="93"/>
        <v>100</v>
      </c>
      <c r="CF77" s="32">
        <f t="shared" si="93"/>
        <v>99.999999999999986</v>
      </c>
      <c r="CG77" s="30">
        <f t="shared" si="93"/>
        <v>59.649122807017548</v>
      </c>
      <c r="CH77" s="32">
        <f t="shared" si="93"/>
        <v>89.473684210526315</v>
      </c>
      <c r="CI77" s="32">
        <f t="shared" si="93"/>
        <v>100.00000000000001</v>
      </c>
      <c r="CJ77" s="32">
        <f t="shared" si="93"/>
        <v>100</v>
      </c>
      <c r="CK77" s="32">
        <f t="shared" si="93"/>
        <v>100</v>
      </c>
      <c r="CL77" s="29">
        <f t="shared" si="93"/>
        <v>100.00000000000001</v>
      </c>
      <c r="CM77" s="54">
        <f t="shared" si="93"/>
        <v>99.999999999999972</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9" t="s">
        <v>13</v>
      </c>
      <c r="C78" s="2">
        <v>0</v>
      </c>
      <c r="D78" s="2">
        <v>0</v>
      </c>
      <c r="E78" s="2">
        <v>0</v>
      </c>
      <c r="F78" s="2">
        <v>0</v>
      </c>
      <c r="G78" s="2">
        <v>17</v>
      </c>
      <c r="H78" s="2">
        <v>0</v>
      </c>
      <c r="I78" s="2">
        <v>30</v>
      </c>
      <c r="J78" s="2">
        <v>9</v>
      </c>
      <c r="K78" s="2">
        <v>1</v>
      </c>
      <c r="L78" s="2">
        <v>0</v>
      </c>
      <c r="M78" s="3">
        <v>0</v>
      </c>
      <c r="N78" s="3">
        <v>0</v>
      </c>
      <c r="O78" s="3">
        <v>0</v>
      </c>
      <c r="P78" s="3">
        <v>0</v>
      </c>
      <c r="Q78" s="3">
        <v>0</v>
      </c>
      <c r="R78" s="3">
        <v>0</v>
      </c>
      <c r="S78" s="49">
        <v>57</v>
      </c>
      <c r="V78" s="49">
        <v>32</v>
      </c>
      <c r="W78" s="3">
        <f>N67</f>
        <v>20</v>
      </c>
      <c r="X78" s="3">
        <f>N68</f>
        <v>0</v>
      </c>
      <c r="Y78" s="3">
        <f>N69</f>
        <v>2</v>
      </c>
      <c r="Z78" s="3">
        <f>N70</f>
        <v>1</v>
      </c>
      <c r="AA78" s="3">
        <f>N71</f>
        <v>3</v>
      </c>
      <c r="AB78" s="3">
        <f>N72</f>
        <v>0</v>
      </c>
      <c r="AC78" s="3">
        <f>N73</f>
        <v>1</v>
      </c>
      <c r="AD78" s="3">
        <f>N74</f>
        <v>2</v>
      </c>
      <c r="AE78" s="3">
        <f>N75</f>
        <v>0</v>
      </c>
      <c r="AF78" s="3">
        <f>N76</f>
        <v>0</v>
      </c>
      <c r="AG78" s="3">
        <f>N77</f>
        <v>0</v>
      </c>
      <c r="AH78" s="3">
        <f>N78</f>
        <v>0</v>
      </c>
      <c r="AI78" s="3">
        <f>N79</f>
        <v>0</v>
      </c>
      <c r="AJ78" s="3">
        <f>N80</f>
        <v>0</v>
      </c>
      <c r="AK78" s="2">
        <f>N81</f>
        <v>8</v>
      </c>
      <c r="AL78" s="3">
        <f>N82</f>
        <v>6</v>
      </c>
      <c r="AM78" s="3">
        <f>N83</f>
        <v>0</v>
      </c>
      <c r="AN78" s="3">
        <f>N84</f>
        <v>0</v>
      </c>
      <c r="AO78" s="3">
        <f>N85</f>
        <v>0</v>
      </c>
      <c r="AP78" s="49">
        <f>N86</f>
        <v>0</v>
      </c>
      <c r="AQ78" s="53">
        <f>N87</f>
        <v>0</v>
      </c>
      <c r="AT78" s="49">
        <v>32</v>
      </c>
      <c r="AU78" s="32">
        <f t="shared" ref="AU78:BO78" si="94">PRODUCT(W78*100*1/W83)</f>
        <v>35.087719298245617</v>
      </c>
      <c r="AV78" s="32">
        <f t="shared" si="94"/>
        <v>0</v>
      </c>
      <c r="AW78" s="32">
        <f t="shared" si="94"/>
        <v>3.5087719298245612</v>
      </c>
      <c r="AX78" s="32">
        <f t="shared" si="94"/>
        <v>1.7543859649122806</v>
      </c>
      <c r="AY78" s="32">
        <f t="shared" si="94"/>
        <v>5.2631578947368425</v>
      </c>
      <c r="AZ78" s="32">
        <f t="shared" si="94"/>
        <v>0</v>
      </c>
      <c r="BA78" s="32">
        <f t="shared" si="94"/>
        <v>1.7543859649122806</v>
      </c>
      <c r="BB78" s="32">
        <f t="shared" si="94"/>
        <v>3.5087719298245612</v>
      </c>
      <c r="BC78" s="32">
        <f t="shared" si="94"/>
        <v>0</v>
      </c>
      <c r="BD78" s="32">
        <f t="shared" si="94"/>
        <v>0</v>
      </c>
      <c r="BE78" s="32">
        <f t="shared" si="94"/>
        <v>0</v>
      </c>
      <c r="BF78" s="32">
        <f t="shared" si="94"/>
        <v>0</v>
      </c>
      <c r="BG78" s="32">
        <f t="shared" si="94"/>
        <v>0</v>
      </c>
      <c r="BH78" s="32">
        <f t="shared" si="94"/>
        <v>0</v>
      </c>
      <c r="BI78" s="30">
        <f t="shared" si="94"/>
        <v>14.035087719298245</v>
      </c>
      <c r="BJ78" s="32">
        <f t="shared" si="94"/>
        <v>10.526315789473685</v>
      </c>
      <c r="BK78" s="32">
        <f t="shared" si="94"/>
        <v>0</v>
      </c>
      <c r="BL78" s="32">
        <f t="shared" si="94"/>
        <v>0</v>
      </c>
      <c r="BM78" s="32">
        <f t="shared" si="94"/>
        <v>0</v>
      </c>
      <c r="BN78" s="29">
        <f t="shared" si="94"/>
        <v>0</v>
      </c>
      <c r="BO78" s="54">
        <f t="shared" si="94"/>
        <v>0</v>
      </c>
      <c r="BR78" s="49">
        <v>32</v>
      </c>
      <c r="BS78" s="32">
        <f t="shared" ref="BS78:CM78" si="95">AU67+AU68+AU69+AU70+AU71+AU72+AU73+AU74+AU75+AU76+AU77+AU78</f>
        <v>45.614035087719301</v>
      </c>
      <c r="BT78" s="32">
        <f t="shared" si="95"/>
        <v>85.964912280701753</v>
      </c>
      <c r="BU78" s="32">
        <f t="shared" si="95"/>
        <v>80.701754385964918</v>
      </c>
      <c r="BV78" s="32">
        <f t="shared" si="95"/>
        <v>89.473684210526287</v>
      </c>
      <c r="BW78" s="32">
        <f t="shared" si="95"/>
        <v>100</v>
      </c>
      <c r="BX78" s="32">
        <f t="shared" si="95"/>
        <v>99.999999999999986</v>
      </c>
      <c r="BY78" s="32">
        <f t="shared" si="95"/>
        <v>98.245614035087698</v>
      </c>
      <c r="BZ78" s="32">
        <f t="shared" si="95"/>
        <v>87.719298245614041</v>
      </c>
      <c r="CA78" s="32">
        <f t="shared" si="95"/>
        <v>99.999999999999986</v>
      </c>
      <c r="CB78" s="32">
        <f t="shared" si="95"/>
        <v>99.999999999999986</v>
      </c>
      <c r="CC78" s="32">
        <f t="shared" si="95"/>
        <v>100</v>
      </c>
      <c r="CD78" s="32">
        <f t="shared" si="95"/>
        <v>99.999999999999986</v>
      </c>
      <c r="CE78" s="32">
        <f t="shared" si="95"/>
        <v>100</v>
      </c>
      <c r="CF78" s="32">
        <f t="shared" si="95"/>
        <v>99.999999999999986</v>
      </c>
      <c r="CG78" s="30">
        <f t="shared" si="95"/>
        <v>73.684210526315795</v>
      </c>
      <c r="CH78" s="32">
        <f t="shared" si="95"/>
        <v>100</v>
      </c>
      <c r="CI78" s="32">
        <f t="shared" si="95"/>
        <v>100.00000000000001</v>
      </c>
      <c r="CJ78" s="32">
        <f t="shared" si="95"/>
        <v>100</v>
      </c>
      <c r="CK78" s="32">
        <f t="shared" si="95"/>
        <v>100</v>
      </c>
      <c r="CL78" s="29">
        <f t="shared" si="95"/>
        <v>100.00000000000001</v>
      </c>
      <c r="CM78" s="54">
        <f t="shared" si="95"/>
        <v>99.999999999999972</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9" t="s">
        <v>14</v>
      </c>
      <c r="C79" s="2">
        <v>0</v>
      </c>
      <c r="D79" s="2">
        <v>0</v>
      </c>
      <c r="E79" s="2">
        <v>6</v>
      </c>
      <c r="F79" s="2">
        <v>0</v>
      </c>
      <c r="G79" s="2">
        <v>39</v>
      </c>
      <c r="H79" s="2">
        <v>11</v>
      </c>
      <c r="I79" s="2">
        <v>1</v>
      </c>
      <c r="J79" s="2">
        <v>0</v>
      </c>
      <c r="K79" s="3">
        <v>0</v>
      </c>
      <c r="L79" s="3">
        <v>0</v>
      </c>
      <c r="M79" s="3">
        <v>0</v>
      </c>
      <c r="N79" s="3">
        <v>0</v>
      </c>
      <c r="O79" s="3">
        <v>0</v>
      </c>
      <c r="P79" s="3">
        <v>0</v>
      </c>
      <c r="Q79" s="3">
        <v>0</v>
      </c>
      <c r="R79" s="3">
        <v>0</v>
      </c>
      <c r="S79" s="49">
        <v>57</v>
      </c>
      <c r="V79" s="49">
        <v>64</v>
      </c>
      <c r="W79" s="3">
        <f>O67</f>
        <v>31</v>
      </c>
      <c r="X79" s="3">
        <f>O68</f>
        <v>8</v>
      </c>
      <c r="Y79" s="3">
        <f>O69</f>
        <v>4</v>
      </c>
      <c r="Z79" s="3">
        <f>O70</f>
        <v>1</v>
      </c>
      <c r="AA79" s="3">
        <f>O71</f>
        <v>0</v>
      </c>
      <c r="AB79" s="3">
        <f>O72</f>
        <v>0</v>
      </c>
      <c r="AC79" s="3">
        <f>O73</f>
        <v>1</v>
      </c>
      <c r="AD79" s="3">
        <f>O74</f>
        <v>7</v>
      </c>
      <c r="AE79" s="3">
        <f>O75</f>
        <v>0</v>
      </c>
      <c r="AF79" s="3">
        <f>O76</f>
        <v>0</v>
      </c>
      <c r="AG79" s="3">
        <f>O77</f>
        <v>0</v>
      </c>
      <c r="AH79" s="3">
        <f>O78</f>
        <v>0</v>
      </c>
      <c r="AI79" s="3">
        <f>O79</f>
        <v>0</v>
      </c>
      <c r="AJ79" s="3">
        <f>O80</f>
        <v>0</v>
      </c>
      <c r="AK79" s="3">
        <f>O81</f>
        <v>8</v>
      </c>
      <c r="AL79" s="3">
        <f>O82</f>
        <v>0</v>
      </c>
      <c r="AM79" s="3">
        <f>O83</f>
        <v>0</v>
      </c>
      <c r="AN79" s="3">
        <f>O84</f>
        <v>0</v>
      </c>
      <c r="AO79" s="3">
        <f>O85</f>
        <v>0</v>
      </c>
      <c r="AP79" s="49">
        <f>O86</f>
        <v>0</v>
      </c>
      <c r="AQ79" s="53">
        <f>O87</f>
        <v>0</v>
      </c>
      <c r="AT79" s="49">
        <v>64</v>
      </c>
      <c r="AU79" s="32">
        <f t="shared" ref="AU79:BO79" si="96">PRODUCT(W79*100*1/W83)</f>
        <v>54.385964912280699</v>
      </c>
      <c r="AV79" s="32">
        <f t="shared" si="96"/>
        <v>14.035087719298245</v>
      </c>
      <c r="AW79" s="32">
        <f t="shared" si="96"/>
        <v>7.0175438596491224</v>
      </c>
      <c r="AX79" s="32">
        <f t="shared" si="96"/>
        <v>1.7543859649122806</v>
      </c>
      <c r="AY79" s="32">
        <f t="shared" si="96"/>
        <v>0</v>
      </c>
      <c r="AZ79" s="32">
        <f t="shared" si="96"/>
        <v>0</v>
      </c>
      <c r="BA79" s="32">
        <f t="shared" si="96"/>
        <v>1.7543859649122806</v>
      </c>
      <c r="BB79" s="32">
        <f t="shared" si="96"/>
        <v>12.280701754385966</v>
      </c>
      <c r="BC79" s="32">
        <f t="shared" si="96"/>
        <v>0</v>
      </c>
      <c r="BD79" s="32">
        <f t="shared" si="96"/>
        <v>0</v>
      </c>
      <c r="BE79" s="32">
        <f t="shared" si="96"/>
        <v>0</v>
      </c>
      <c r="BF79" s="32">
        <f t="shared" si="96"/>
        <v>0</v>
      </c>
      <c r="BG79" s="32">
        <f t="shared" si="96"/>
        <v>0</v>
      </c>
      <c r="BH79" s="32">
        <f t="shared" si="96"/>
        <v>0</v>
      </c>
      <c r="BI79" s="32">
        <f t="shared" si="96"/>
        <v>14.035087719298245</v>
      </c>
      <c r="BJ79" s="32">
        <f t="shared" si="96"/>
        <v>0</v>
      </c>
      <c r="BK79" s="32">
        <f t="shared" si="96"/>
        <v>0</v>
      </c>
      <c r="BL79" s="32">
        <f t="shared" si="96"/>
        <v>0</v>
      </c>
      <c r="BM79" s="32">
        <f t="shared" si="96"/>
        <v>0</v>
      </c>
      <c r="BN79" s="29">
        <f t="shared" si="96"/>
        <v>0</v>
      </c>
      <c r="BO79" s="54">
        <f t="shared" si="96"/>
        <v>0</v>
      </c>
      <c r="BR79" s="49">
        <v>64</v>
      </c>
      <c r="BS79" s="32">
        <f t="shared" ref="BS79:CM79" si="97">AU67+AU68+AU69+AU70+AU71+AU72+AU73+AU74+AU75+AU76+AU77+AU78+AU79</f>
        <v>100</v>
      </c>
      <c r="BT79" s="32">
        <f t="shared" si="97"/>
        <v>100</v>
      </c>
      <c r="BU79" s="32">
        <f t="shared" si="97"/>
        <v>87.719298245614041</v>
      </c>
      <c r="BV79" s="32">
        <f t="shared" si="97"/>
        <v>91.22807017543856</v>
      </c>
      <c r="BW79" s="32">
        <f t="shared" si="97"/>
        <v>100</v>
      </c>
      <c r="BX79" s="32">
        <f t="shared" si="97"/>
        <v>99.999999999999986</v>
      </c>
      <c r="BY79" s="32">
        <f t="shared" si="97"/>
        <v>99.999999999999972</v>
      </c>
      <c r="BZ79" s="32">
        <f t="shared" si="97"/>
        <v>100</v>
      </c>
      <c r="CA79" s="32">
        <f t="shared" si="97"/>
        <v>99.999999999999986</v>
      </c>
      <c r="CB79" s="32">
        <f t="shared" si="97"/>
        <v>99.999999999999986</v>
      </c>
      <c r="CC79" s="32">
        <f t="shared" si="97"/>
        <v>100</v>
      </c>
      <c r="CD79" s="32">
        <f t="shared" si="97"/>
        <v>99.999999999999986</v>
      </c>
      <c r="CE79" s="32">
        <f t="shared" si="97"/>
        <v>100</v>
      </c>
      <c r="CF79" s="32">
        <f t="shared" si="97"/>
        <v>99.999999999999986</v>
      </c>
      <c r="CG79" s="32">
        <f t="shared" si="97"/>
        <v>87.719298245614041</v>
      </c>
      <c r="CH79" s="32">
        <f t="shared" si="97"/>
        <v>100</v>
      </c>
      <c r="CI79" s="32">
        <f t="shared" si="97"/>
        <v>100.00000000000001</v>
      </c>
      <c r="CJ79" s="32">
        <f t="shared" si="97"/>
        <v>100</v>
      </c>
      <c r="CK79" s="32">
        <f t="shared" si="97"/>
        <v>100</v>
      </c>
      <c r="CL79" s="29">
        <f t="shared" si="97"/>
        <v>100.00000000000001</v>
      </c>
      <c r="CM79" s="54">
        <f t="shared" si="97"/>
        <v>99.999999999999972</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9" t="s">
        <v>15</v>
      </c>
      <c r="C80" s="2">
        <v>0</v>
      </c>
      <c r="D80" s="2">
        <v>0</v>
      </c>
      <c r="E80" s="2">
        <v>2</v>
      </c>
      <c r="F80" s="2">
        <v>0</v>
      </c>
      <c r="G80" s="2">
        <v>44</v>
      </c>
      <c r="H80" s="2">
        <v>8</v>
      </c>
      <c r="I80" s="2">
        <v>0</v>
      </c>
      <c r="J80" s="2">
        <v>1</v>
      </c>
      <c r="K80" s="3">
        <v>1</v>
      </c>
      <c r="L80" s="3">
        <v>1</v>
      </c>
      <c r="M80" s="3">
        <v>0</v>
      </c>
      <c r="N80" s="3">
        <v>0</v>
      </c>
      <c r="O80" s="3">
        <v>0</v>
      </c>
      <c r="P80" s="3">
        <v>0</v>
      </c>
      <c r="Q80" s="3">
        <v>0</v>
      </c>
      <c r="R80" s="3">
        <v>0</v>
      </c>
      <c r="S80" s="49">
        <v>57</v>
      </c>
      <c r="V80" s="49">
        <v>128</v>
      </c>
      <c r="W80" s="3">
        <f>P67</f>
        <v>0</v>
      </c>
      <c r="X80" s="3">
        <f>P68</f>
        <v>0</v>
      </c>
      <c r="Y80" s="3">
        <f>P69</f>
        <v>7</v>
      </c>
      <c r="Z80" s="3">
        <f>P70</f>
        <v>5</v>
      </c>
      <c r="AA80" s="3">
        <f>P71</f>
        <v>0</v>
      </c>
      <c r="AB80" s="3">
        <f>P72</f>
        <v>0</v>
      </c>
      <c r="AC80" s="3">
        <f>P73</f>
        <v>0</v>
      </c>
      <c r="AD80" s="3">
        <f>P74</f>
        <v>0</v>
      </c>
      <c r="AE80" s="3">
        <f>P75</f>
        <v>0</v>
      </c>
      <c r="AF80" s="3">
        <f>P76</f>
        <v>0</v>
      </c>
      <c r="AG80" s="3">
        <f>P77</f>
        <v>0</v>
      </c>
      <c r="AH80" s="3">
        <f>P78</f>
        <v>0</v>
      </c>
      <c r="AI80" s="3">
        <f>P79</f>
        <v>0</v>
      </c>
      <c r="AJ80" s="3">
        <f>P80</f>
        <v>0</v>
      </c>
      <c r="AK80" s="3">
        <f>P81</f>
        <v>3</v>
      </c>
      <c r="AL80" s="3">
        <f>P82</f>
        <v>0</v>
      </c>
      <c r="AM80" s="3">
        <f>P83</f>
        <v>0</v>
      </c>
      <c r="AN80" s="3">
        <f>P84</f>
        <v>0</v>
      </c>
      <c r="AO80" s="3">
        <f>P85</f>
        <v>0</v>
      </c>
      <c r="AP80" s="49">
        <f>P86</f>
        <v>0</v>
      </c>
      <c r="AQ80" s="53">
        <f>P87</f>
        <v>0</v>
      </c>
      <c r="AT80" s="49">
        <v>128</v>
      </c>
      <c r="AU80" s="32">
        <f t="shared" ref="AU80:BO80" si="98">PRODUCT(W80*100*1/W83)</f>
        <v>0</v>
      </c>
      <c r="AV80" s="32">
        <f t="shared" si="98"/>
        <v>0</v>
      </c>
      <c r="AW80" s="32">
        <f t="shared" si="98"/>
        <v>12.280701754385966</v>
      </c>
      <c r="AX80" s="32">
        <f t="shared" si="98"/>
        <v>8.7719298245614041</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5.2631578947368425</v>
      </c>
      <c r="BJ80" s="32">
        <f t="shared" si="98"/>
        <v>0</v>
      </c>
      <c r="BK80" s="32">
        <f t="shared" si="98"/>
        <v>0</v>
      </c>
      <c r="BL80" s="32">
        <f t="shared" si="98"/>
        <v>0</v>
      </c>
      <c r="BM80" s="32">
        <f t="shared" si="98"/>
        <v>0</v>
      </c>
      <c r="BN80" s="29">
        <f t="shared" si="98"/>
        <v>0</v>
      </c>
      <c r="BO80" s="54">
        <f t="shared" si="98"/>
        <v>0</v>
      </c>
      <c r="BR80" s="49">
        <v>128</v>
      </c>
      <c r="BS80" s="32">
        <f t="shared" ref="BS80:CM80" si="99">AU67+AU68+AU69+AU70+AU71+AU72+AU73+AU74+AU75+AU76+AU77+AU78+AU79+AU80</f>
        <v>100</v>
      </c>
      <c r="BT80" s="32">
        <f t="shared" si="99"/>
        <v>100</v>
      </c>
      <c r="BU80" s="32">
        <f t="shared" si="99"/>
        <v>100</v>
      </c>
      <c r="BV80" s="32">
        <f t="shared" si="99"/>
        <v>99.999999999999972</v>
      </c>
      <c r="BW80" s="32">
        <f t="shared" si="99"/>
        <v>100</v>
      </c>
      <c r="BX80" s="32">
        <f t="shared" si="99"/>
        <v>99.999999999999986</v>
      </c>
      <c r="BY80" s="32">
        <f t="shared" si="99"/>
        <v>99.999999999999972</v>
      </c>
      <c r="BZ80" s="32">
        <f t="shared" si="99"/>
        <v>100</v>
      </c>
      <c r="CA80" s="32">
        <f t="shared" si="99"/>
        <v>99.999999999999986</v>
      </c>
      <c r="CB80" s="32">
        <f t="shared" si="99"/>
        <v>99.999999999999986</v>
      </c>
      <c r="CC80" s="32">
        <f t="shared" si="99"/>
        <v>100</v>
      </c>
      <c r="CD80" s="32">
        <f t="shared" si="99"/>
        <v>99.999999999999986</v>
      </c>
      <c r="CE80" s="32">
        <f t="shared" si="99"/>
        <v>100</v>
      </c>
      <c r="CF80" s="32">
        <f t="shared" si="99"/>
        <v>99.999999999999986</v>
      </c>
      <c r="CG80" s="32">
        <f t="shared" si="99"/>
        <v>92.982456140350877</v>
      </c>
      <c r="CH80" s="32">
        <f t="shared" si="99"/>
        <v>100</v>
      </c>
      <c r="CI80" s="32">
        <f t="shared" si="99"/>
        <v>100.00000000000001</v>
      </c>
      <c r="CJ80" s="32">
        <f t="shared" si="99"/>
        <v>100</v>
      </c>
      <c r="CK80" s="32">
        <f t="shared" si="99"/>
        <v>100</v>
      </c>
      <c r="CL80" s="29">
        <f t="shared" si="99"/>
        <v>100.00000000000001</v>
      </c>
      <c r="CM80" s="54">
        <f t="shared" si="99"/>
        <v>99.999999999999972</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9" t="s">
        <v>16</v>
      </c>
      <c r="C81" s="2">
        <v>0</v>
      </c>
      <c r="D81" s="2">
        <v>0</v>
      </c>
      <c r="E81" s="2">
        <v>0</v>
      </c>
      <c r="F81" s="2">
        <v>0</v>
      </c>
      <c r="G81" s="2">
        <v>0</v>
      </c>
      <c r="H81" s="2">
        <v>4</v>
      </c>
      <c r="I81" s="2">
        <v>0</v>
      </c>
      <c r="J81" s="2">
        <v>1</v>
      </c>
      <c r="K81" s="2">
        <v>6</v>
      </c>
      <c r="L81" s="2">
        <v>15</v>
      </c>
      <c r="M81" s="2">
        <v>8</v>
      </c>
      <c r="N81" s="2">
        <v>8</v>
      </c>
      <c r="O81" s="3">
        <v>8</v>
      </c>
      <c r="P81" s="3">
        <v>3</v>
      </c>
      <c r="Q81" s="3">
        <v>4</v>
      </c>
      <c r="R81" s="3">
        <v>0</v>
      </c>
      <c r="S81" s="49">
        <v>57</v>
      </c>
      <c r="V81" s="49">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4</v>
      </c>
      <c r="AL81" s="3">
        <f>Q82</f>
        <v>0</v>
      </c>
      <c r="AM81" s="3">
        <f>Q83</f>
        <v>0</v>
      </c>
      <c r="AN81" s="3">
        <f>Q84</f>
        <v>0</v>
      </c>
      <c r="AO81" s="3">
        <f>Q85</f>
        <v>0</v>
      </c>
      <c r="AP81" s="49">
        <f>Q86</f>
        <v>0</v>
      </c>
      <c r="AQ81" s="53">
        <f>Q87</f>
        <v>0</v>
      </c>
      <c r="AT81" s="49">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7.0175438596491224</v>
      </c>
      <c r="BJ81" s="32">
        <f t="shared" si="100"/>
        <v>0</v>
      </c>
      <c r="BK81" s="32">
        <f t="shared" si="100"/>
        <v>0</v>
      </c>
      <c r="BL81" s="32">
        <f t="shared" si="100"/>
        <v>0</v>
      </c>
      <c r="BM81" s="32">
        <f t="shared" si="100"/>
        <v>0</v>
      </c>
      <c r="BN81" s="29">
        <f t="shared" si="100"/>
        <v>0</v>
      </c>
      <c r="BO81" s="54">
        <f t="shared" si="100"/>
        <v>0</v>
      </c>
      <c r="BR81" s="49">
        <v>256</v>
      </c>
      <c r="BS81" s="32">
        <f t="shared" ref="BS81:CM81" si="101">AU67+AU68+AU69+AU70+AU71+AU72+AU73+AU74+AU75+AU76+AU77+AU78+AU79+AU80+AU81</f>
        <v>100</v>
      </c>
      <c r="BT81" s="32">
        <f t="shared" si="101"/>
        <v>100</v>
      </c>
      <c r="BU81" s="32">
        <f t="shared" si="101"/>
        <v>100</v>
      </c>
      <c r="BV81" s="32">
        <f t="shared" si="101"/>
        <v>99.999999999999972</v>
      </c>
      <c r="BW81" s="32">
        <f t="shared" si="101"/>
        <v>100</v>
      </c>
      <c r="BX81" s="32">
        <f t="shared" si="101"/>
        <v>99.999999999999986</v>
      </c>
      <c r="BY81" s="32">
        <f t="shared" si="101"/>
        <v>99.999999999999972</v>
      </c>
      <c r="BZ81" s="32">
        <f t="shared" si="101"/>
        <v>100</v>
      </c>
      <c r="CA81" s="32">
        <f t="shared" si="101"/>
        <v>99.999999999999986</v>
      </c>
      <c r="CB81" s="32">
        <f t="shared" si="101"/>
        <v>99.999999999999986</v>
      </c>
      <c r="CC81" s="32">
        <f t="shared" si="101"/>
        <v>100</v>
      </c>
      <c r="CD81" s="32">
        <f t="shared" si="101"/>
        <v>99.999999999999986</v>
      </c>
      <c r="CE81" s="32">
        <f t="shared" si="101"/>
        <v>100</v>
      </c>
      <c r="CF81" s="32">
        <f t="shared" si="101"/>
        <v>99.999999999999986</v>
      </c>
      <c r="CG81" s="32">
        <f t="shared" si="101"/>
        <v>100</v>
      </c>
      <c r="CH81" s="32">
        <f t="shared" si="101"/>
        <v>100</v>
      </c>
      <c r="CI81" s="32">
        <f t="shared" si="101"/>
        <v>100.00000000000001</v>
      </c>
      <c r="CJ81" s="32">
        <f t="shared" si="101"/>
        <v>100</v>
      </c>
      <c r="CK81" s="32">
        <f t="shared" si="101"/>
        <v>100</v>
      </c>
      <c r="CL81" s="29">
        <f t="shared" si="101"/>
        <v>100.00000000000001</v>
      </c>
      <c r="CM81" s="54">
        <f t="shared" si="101"/>
        <v>99.999999999999972</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9" t="s">
        <v>17</v>
      </c>
      <c r="C82" s="2">
        <v>0</v>
      </c>
      <c r="D82" s="2">
        <v>0</v>
      </c>
      <c r="E82" s="2">
        <v>48</v>
      </c>
      <c r="F82" s="2">
        <v>0</v>
      </c>
      <c r="G82" s="2">
        <v>2</v>
      </c>
      <c r="H82" s="2">
        <v>0</v>
      </c>
      <c r="I82" s="2">
        <v>1</v>
      </c>
      <c r="J82" s="2">
        <v>0</v>
      </c>
      <c r="K82" s="4">
        <v>0</v>
      </c>
      <c r="L82" s="3">
        <v>0</v>
      </c>
      <c r="M82" s="3">
        <v>0</v>
      </c>
      <c r="N82" s="3">
        <v>6</v>
      </c>
      <c r="O82" s="3">
        <v>0</v>
      </c>
      <c r="P82" s="3">
        <v>0</v>
      </c>
      <c r="Q82" s="3">
        <v>0</v>
      </c>
      <c r="R82" s="3">
        <v>0</v>
      </c>
      <c r="S82" s="49">
        <v>57</v>
      </c>
      <c r="V82" s="49">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9">
        <f>R86</f>
        <v>0</v>
      </c>
      <c r="AQ82" s="53">
        <f>R87</f>
        <v>0</v>
      </c>
      <c r="AT82" s="49">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4">
        <f t="shared" si="102"/>
        <v>0</v>
      </c>
      <c r="BR82" s="49">
        <v>512</v>
      </c>
      <c r="BS82" s="32">
        <f t="shared" ref="BS82:CM82" si="103">AU67+AU68+AU69+AU70+AU71+AU72+AU73+AU74+AU75+AU76+AU77+AU78+AU79+AU80+AU81+AU82</f>
        <v>100</v>
      </c>
      <c r="BT82" s="32">
        <f t="shared" si="103"/>
        <v>100</v>
      </c>
      <c r="BU82" s="32">
        <f t="shared" si="103"/>
        <v>100</v>
      </c>
      <c r="BV82" s="32">
        <f t="shared" si="103"/>
        <v>99.999999999999972</v>
      </c>
      <c r="BW82" s="32">
        <f t="shared" si="103"/>
        <v>100</v>
      </c>
      <c r="BX82" s="32">
        <f t="shared" si="103"/>
        <v>99.999999999999986</v>
      </c>
      <c r="BY82" s="32">
        <f t="shared" si="103"/>
        <v>99.999999999999972</v>
      </c>
      <c r="BZ82" s="32">
        <f t="shared" si="103"/>
        <v>100</v>
      </c>
      <c r="CA82" s="32">
        <f t="shared" si="103"/>
        <v>99.999999999999986</v>
      </c>
      <c r="CB82" s="32">
        <f t="shared" si="103"/>
        <v>99.999999999999986</v>
      </c>
      <c r="CC82" s="32">
        <f t="shared" si="103"/>
        <v>100</v>
      </c>
      <c r="CD82" s="32">
        <f t="shared" si="103"/>
        <v>99.999999999999986</v>
      </c>
      <c r="CE82" s="32">
        <f t="shared" si="103"/>
        <v>100</v>
      </c>
      <c r="CF82" s="32">
        <f t="shared" si="103"/>
        <v>99.999999999999986</v>
      </c>
      <c r="CG82" s="32">
        <f t="shared" si="103"/>
        <v>100</v>
      </c>
      <c r="CH82" s="32">
        <f t="shared" si="103"/>
        <v>100</v>
      </c>
      <c r="CI82" s="32">
        <f t="shared" si="103"/>
        <v>100.00000000000001</v>
      </c>
      <c r="CJ82" s="32">
        <f t="shared" si="103"/>
        <v>100</v>
      </c>
      <c r="CK82" s="32">
        <f t="shared" si="103"/>
        <v>100</v>
      </c>
      <c r="CL82" s="29">
        <f t="shared" si="103"/>
        <v>100.00000000000001</v>
      </c>
      <c r="CM82" s="54">
        <f t="shared" si="103"/>
        <v>99.999999999999972</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9" t="s">
        <v>18</v>
      </c>
      <c r="C83" s="2">
        <v>0</v>
      </c>
      <c r="D83" s="2">
        <v>49</v>
      </c>
      <c r="E83" s="2">
        <v>3</v>
      </c>
      <c r="F83" s="2">
        <v>3</v>
      </c>
      <c r="G83" s="2">
        <v>2</v>
      </c>
      <c r="H83" s="4">
        <v>0</v>
      </c>
      <c r="I83" s="3">
        <v>0</v>
      </c>
      <c r="J83" s="3">
        <v>0</v>
      </c>
      <c r="K83" s="3">
        <v>0</v>
      </c>
      <c r="L83" s="3">
        <v>0</v>
      </c>
      <c r="M83" s="3">
        <v>0</v>
      </c>
      <c r="N83" s="3">
        <v>0</v>
      </c>
      <c r="O83" s="3">
        <v>0</v>
      </c>
      <c r="P83" s="3">
        <v>0</v>
      </c>
      <c r="Q83" s="3">
        <v>0</v>
      </c>
      <c r="R83" s="3">
        <v>0</v>
      </c>
      <c r="S83" s="49">
        <v>57</v>
      </c>
      <c r="V83" s="49" t="s">
        <v>1</v>
      </c>
      <c r="W83" s="49">
        <f>S67</f>
        <v>57</v>
      </c>
      <c r="X83" s="49">
        <f>S68</f>
        <v>57</v>
      </c>
      <c r="Y83" s="49">
        <f>S69</f>
        <v>57</v>
      </c>
      <c r="Z83" s="49">
        <f>S70</f>
        <v>57</v>
      </c>
      <c r="AA83" s="49">
        <f>S71</f>
        <v>57</v>
      </c>
      <c r="AB83" s="49">
        <f>S72</f>
        <v>57</v>
      </c>
      <c r="AC83" s="49">
        <f>S73</f>
        <v>57</v>
      </c>
      <c r="AD83" s="49">
        <f>S74</f>
        <v>57</v>
      </c>
      <c r="AE83" s="49">
        <f>S75</f>
        <v>57</v>
      </c>
      <c r="AF83" s="49">
        <f>S76</f>
        <v>57</v>
      </c>
      <c r="AG83" s="49">
        <f>S77</f>
        <v>57</v>
      </c>
      <c r="AH83" s="49">
        <f>S78</f>
        <v>57</v>
      </c>
      <c r="AI83" s="49">
        <f>S79</f>
        <v>57</v>
      </c>
      <c r="AJ83" s="49">
        <f>S80</f>
        <v>57</v>
      </c>
      <c r="AK83" s="49">
        <f>S81</f>
        <v>57</v>
      </c>
      <c r="AL83" s="49">
        <f>S82</f>
        <v>57</v>
      </c>
      <c r="AM83" s="49">
        <f>S83</f>
        <v>57</v>
      </c>
      <c r="AN83" s="49">
        <f>S84</f>
        <v>57</v>
      </c>
      <c r="AO83" s="49">
        <f>S85</f>
        <v>57</v>
      </c>
      <c r="AP83" s="49">
        <f>S86</f>
        <v>57</v>
      </c>
      <c r="AQ83" s="49">
        <f>S87</f>
        <v>57</v>
      </c>
      <c r="AT83" s="49" t="s">
        <v>44</v>
      </c>
      <c r="AU83" s="29">
        <f t="shared" ref="AU83:BO83" si="104">SUM(AU67:AU82)</f>
        <v>100</v>
      </c>
      <c r="AV83" s="29">
        <f t="shared" si="104"/>
        <v>100</v>
      </c>
      <c r="AW83" s="29">
        <f t="shared" si="104"/>
        <v>100</v>
      </c>
      <c r="AX83" s="29">
        <f t="shared" si="104"/>
        <v>99.999999999999972</v>
      </c>
      <c r="AY83" s="29">
        <f t="shared" si="104"/>
        <v>100</v>
      </c>
      <c r="AZ83" s="29">
        <f t="shared" si="104"/>
        <v>99.999999999999986</v>
      </c>
      <c r="BA83" s="29">
        <f t="shared" si="104"/>
        <v>99.999999999999972</v>
      </c>
      <c r="BB83" s="29">
        <f t="shared" si="104"/>
        <v>100</v>
      </c>
      <c r="BC83" s="29">
        <f t="shared" si="104"/>
        <v>99.999999999999986</v>
      </c>
      <c r="BD83" s="29">
        <f t="shared" si="104"/>
        <v>99.999999999999986</v>
      </c>
      <c r="BE83" s="29">
        <f t="shared" si="104"/>
        <v>100</v>
      </c>
      <c r="BF83" s="29">
        <f t="shared" si="104"/>
        <v>99.999999999999986</v>
      </c>
      <c r="BG83" s="29">
        <f t="shared" si="104"/>
        <v>100</v>
      </c>
      <c r="BH83" s="29">
        <f t="shared" si="104"/>
        <v>99.999999999999986</v>
      </c>
      <c r="BI83" s="29">
        <f t="shared" si="104"/>
        <v>100</v>
      </c>
      <c r="BJ83" s="29">
        <f t="shared" si="104"/>
        <v>100</v>
      </c>
      <c r="BK83" s="29">
        <f t="shared" si="104"/>
        <v>100.00000000000001</v>
      </c>
      <c r="BL83" s="29">
        <f t="shared" si="104"/>
        <v>100</v>
      </c>
      <c r="BM83" s="29">
        <f t="shared" si="104"/>
        <v>100</v>
      </c>
      <c r="BN83" s="29">
        <f t="shared" si="104"/>
        <v>100.00000000000001</v>
      </c>
      <c r="BO83" s="29">
        <f t="shared" si="104"/>
        <v>99.999999999999972</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9" t="s">
        <v>19</v>
      </c>
      <c r="C84" s="2">
        <v>0</v>
      </c>
      <c r="D84" s="2">
        <v>50</v>
      </c>
      <c r="E84" s="2">
        <v>0</v>
      </c>
      <c r="F84" s="2">
        <v>3</v>
      </c>
      <c r="G84" s="2">
        <v>4</v>
      </c>
      <c r="H84" s="2">
        <v>0</v>
      </c>
      <c r="I84" s="4">
        <v>0</v>
      </c>
      <c r="J84" s="3">
        <v>0</v>
      </c>
      <c r="K84" s="3">
        <v>0</v>
      </c>
      <c r="L84" s="3">
        <v>0</v>
      </c>
      <c r="M84" s="3">
        <v>0</v>
      </c>
      <c r="N84" s="3">
        <v>0</v>
      </c>
      <c r="O84" s="3">
        <v>0</v>
      </c>
      <c r="P84" s="3">
        <v>0</v>
      </c>
      <c r="Q84" s="3">
        <v>0</v>
      </c>
      <c r="R84" s="3">
        <v>0</v>
      </c>
      <c r="S84" s="49">
        <v>57</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9" t="s">
        <v>20</v>
      </c>
      <c r="C85" s="2">
        <v>0</v>
      </c>
      <c r="D85" s="2">
        <v>0</v>
      </c>
      <c r="E85" s="2">
        <v>12</v>
      </c>
      <c r="F85" s="2">
        <v>34</v>
      </c>
      <c r="G85" s="2">
        <v>7</v>
      </c>
      <c r="H85" s="3">
        <v>4</v>
      </c>
      <c r="I85" s="3">
        <v>0</v>
      </c>
      <c r="J85" s="3">
        <v>0</v>
      </c>
      <c r="K85" s="3">
        <v>0</v>
      </c>
      <c r="L85" s="3">
        <v>0</v>
      </c>
      <c r="M85" s="3">
        <v>0</v>
      </c>
      <c r="N85" s="3">
        <v>0</v>
      </c>
      <c r="O85" s="3">
        <v>0</v>
      </c>
      <c r="P85" s="3">
        <v>0</v>
      </c>
      <c r="Q85" s="3">
        <v>0</v>
      </c>
      <c r="R85" s="3">
        <v>0</v>
      </c>
      <c r="S85" s="49">
        <v>57</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9" t="s">
        <v>21</v>
      </c>
      <c r="C86" s="49">
        <v>0</v>
      </c>
      <c r="D86" s="49">
        <v>0</v>
      </c>
      <c r="E86" s="49">
        <v>0</v>
      </c>
      <c r="F86" s="49">
        <v>0</v>
      </c>
      <c r="G86" s="49">
        <v>0</v>
      </c>
      <c r="H86" s="49">
        <v>10</v>
      </c>
      <c r="I86" s="49">
        <v>35</v>
      </c>
      <c r="J86" s="49">
        <v>4</v>
      </c>
      <c r="K86" s="49">
        <v>3</v>
      </c>
      <c r="L86" s="49">
        <v>3</v>
      </c>
      <c r="M86" s="49">
        <v>2</v>
      </c>
      <c r="N86" s="49">
        <v>0</v>
      </c>
      <c r="O86" s="49">
        <v>0</v>
      </c>
      <c r="P86" s="49">
        <v>0</v>
      </c>
      <c r="Q86" s="49">
        <v>0</v>
      </c>
      <c r="R86" s="49">
        <v>0</v>
      </c>
      <c r="S86" s="49">
        <v>57</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9" t="s">
        <v>22</v>
      </c>
      <c r="C87" s="50">
        <v>0</v>
      </c>
      <c r="D87" s="50">
        <v>1</v>
      </c>
      <c r="E87" s="50">
        <v>0</v>
      </c>
      <c r="F87" s="50">
        <v>41</v>
      </c>
      <c r="G87" s="50">
        <v>12</v>
      </c>
      <c r="H87" s="50">
        <v>1</v>
      </c>
      <c r="I87" s="50">
        <v>1</v>
      </c>
      <c r="J87" s="55">
        <v>1</v>
      </c>
      <c r="K87" s="53">
        <v>0</v>
      </c>
      <c r="L87" s="53">
        <v>0</v>
      </c>
      <c r="M87" s="53">
        <v>0</v>
      </c>
      <c r="N87" s="53">
        <v>0</v>
      </c>
      <c r="O87" s="53">
        <v>0</v>
      </c>
      <c r="P87" s="53">
        <v>0</v>
      </c>
      <c r="Q87" s="53">
        <v>0</v>
      </c>
      <c r="R87" s="53">
        <v>0</v>
      </c>
      <c r="S87" s="49">
        <v>57</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9" t="s">
        <v>84</v>
      </c>
      <c r="C88" s="49">
        <v>0</v>
      </c>
      <c r="D88" s="49">
        <v>0</v>
      </c>
      <c r="E88" s="49">
        <v>0</v>
      </c>
      <c r="F88" s="49">
        <v>0</v>
      </c>
      <c r="G88" s="49">
        <v>0</v>
      </c>
      <c r="H88" s="49">
        <v>0</v>
      </c>
      <c r="I88" s="49">
        <v>0</v>
      </c>
      <c r="J88" s="49">
        <v>0</v>
      </c>
      <c r="K88" s="49">
        <v>42</v>
      </c>
      <c r="L88" s="49">
        <v>14</v>
      </c>
      <c r="M88" s="49">
        <v>1</v>
      </c>
      <c r="N88" s="49">
        <v>0</v>
      </c>
      <c r="O88" s="49">
        <v>0</v>
      </c>
      <c r="P88" s="49">
        <v>0</v>
      </c>
      <c r="Q88" s="49">
        <v>0</v>
      </c>
      <c r="R88" s="49">
        <v>0</v>
      </c>
      <c r="S88" s="49">
        <v>57</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9" t="s">
        <v>104</v>
      </c>
      <c r="C89" s="49">
        <v>0</v>
      </c>
      <c r="D89" s="49">
        <v>0</v>
      </c>
      <c r="E89" s="49">
        <v>2</v>
      </c>
      <c r="F89" s="49">
        <v>0</v>
      </c>
      <c r="G89" s="49">
        <v>8</v>
      </c>
      <c r="H89" s="49">
        <v>8</v>
      </c>
      <c r="I89" s="49">
        <v>3</v>
      </c>
      <c r="J89" s="49">
        <v>1</v>
      </c>
      <c r="K89" s="49">
        <v>2</v>
      </c>
      <c r="L89" s="49">
        <v>1</v>
      </c>
      <c r="M89" s="49">
        <v>26</v>
      </c>
      <c r="N89" s="49">
        <v>4</v>
      </c>
      <c r="O89" s="49">
        <v>0</v>
      </c>
      <c r="P89" s="49">
        <v>0</v>
      </c>
      <c r="Q89" s="49">
        <v>0</v>
      </c>
      <c r="R89" s="49">
        <v>0</v>
      </c>
      <c r="S89" s="49">
        <v>55</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9" t="s">
        <v>89</v>
      </c>
      <c r="C90" s="49">
        <v>0</v>
      </c>
      <c r="D90" s="49">
        <v>0</v>
      </c>
      <c r="E90" s="49">
        <v>0</v>
      </c>
      <c r="F90" s="49">
        <v>52</v>
      </c>
      <c r="G90" s="49">
        <v>0</v>
      </c>
      <c r="H90" s="49">
        <v>3</v>
      </c>
      <c r="I90" s="49">
        <v>0</v>
      </c>
      <c r="J90" s="49">
        <v>0</v>
      </c>
      <c r="K90" s="49">
        <v>0</v>
      </c>
      <c r="L90" s="49">
        <v>0</v>
      </c>
      <c r="M90" s="49">
        <v>0</v>
      </c>
      <c r="N90" s="49">
        <v>0</v>
      </c>
      <c r="O90" s="49">
        <v>2</v>
      </c>
      <c r="P90" s="49">
        <v>0</v>
      </c>
      <c r="Q90" s="49">
        <v>0</v>
      </c>
      <c r="R90" s="49">
        <v>0</v>
      </c>
      <c r="S90" s="49">
        <v>57</v>
      </c>
    </row>
    <row r="97" spans="1:118" x14ac:dyDescent="0.25">
      <c r="V97" s="49" t="str">
        <f>A98</f>
        <v xml:space="preserve">Klebsiella pneumoniae  </v>
      </c>
      <c r="AT97" s="49" t="str">
        <f>A98</f>
        <v xml:space="preserve">Klebsiella pneumoniae  </v>
      </c>
      <c r="BR97" s="49" t="str">
        <f>A98</f>
        <v xml:space="preserve">Klebsiella pneumoniae  </v>
      </c>
    </row>
    <row r="98" spans="1:118" ht="18.75" x14ac:dyDescent="0.25">
      <c r="A98" s="49" t="s">
        <v>97</v>
      </c>
      <c r="B98" s="49" t="s">
        <v>0</v>
      </c>
      <c r="C98" s="49">
        <v>1.5625E-2</v>
      </c>
      <c r="D98" s="49">
        <v>3.125E-2</v>
      </c>
      <c r="E98" s="49">
        <v>6.25E-2</v>
      </c>
      <c r="F98" s="49">
        <v>0.125</v>
      </c>
      <c r="G98" s="49">
        <v>0.25</v>
      </c>
      <c r="H98" s="49">
        <v>0.5</v>
      </c>
      <c r="I98" s="49">
        <v>1</v>
      </c>
      <c r="J98" s="49">
        <v>2</v>
      </c>
      <c r="K98" s="49">
        <v>4</v>
      </c>
      <c r="L98" s="49">
        <v>8</v>
      </c>
      <c r="M98" s="49">
        <v>16</v>
      </c>
      <c r="N98" s="49">
        <v>32</v>
      </c>
      <c r="O98" s="49">
        <v>64</v>
      </c>
      <c r="P98" s="49">
        <v>128</v>
      </c>
      <c r="Q98" s="49">
        <v>256</v>
      </c>
      <c r="R98" s="49">
        <v>512</v>
      </c>
      <c r="S98" s="49" t="s">
        <v>1</v>
      </c>
      <c r="V98" s="49" t="s">
        <v>0</v>
      </c>
      <c r="W98" s="49" t="str">
        <f>B99</f>
        <v>Ampicillin</v>
      </c>
      <c r="X98" s="49" t="str">
        <f>B100</f>
        <v>Ampicillin/ Sulbactam</v>
      </c>
      <c r="Y98" s="49" t="str">
        <f>B101</f>
        <v>Piperacillin</v>
      </c>
      <c r="Z98" s="49" t="str">
        <f>B102</f>
        <v>Piperacillin/ Tazobactam</v>
      </c>
      <c r="AA98" s="49" t="str">
        <f>B103</f>
        <v>Aztreonam</v>
      </c>
      <c r="AB98" s="49" t="str">
        <f>B104</f>
        <v>Cefotaxim</v>
      </c>
      <c r="AC98" s="49" t="str">
        <f>B105</f>
        <v>Ceftazidim</v>
      </c>
      <c r="AD98" s="49" t="str">
        <f>B106</f>
        <v>Cefuroxim</v>
      </c>
      <c r="AE98" s="49" t="str">
        <f>B107</f>
        <v>Imipenem</v>
      </c>
      <c r="AF98" s="49" t="str">
        <f>B108</f>
        <v>Meropenem</v>
      </c>
      <c r="AG98" s="49" t="str">
        <f>B109</f>
        <v>Colistin</v>
      </c>
      <c r="AH98" s="49" t="str">
        <f>B110</f>
        <v>Amikacin</v>
      </c>
      <c r="AI98" s="49" t="str">
        <f>B111</f>
        <v>Gentamicin</v>
      </c>
      <c r="AJ98" s="49" t="str">
        <f>B112</f>
        <v>Tobramycin</v>
      </c>
      <c r="AK98" s="49" t="str">
        <f>B113</f>
        <v>Fosfomycin</v>
      </c>
      <c r="AL98" s="49" t="str">
        <f>B114</f>
        <v>Cotrimoxazol</v>
      </c>
      <c r="AM98" s="49" t="str">
        <f>B115</f>
        <v>Ciprofloxacin</v>
      </c>
      <c r="AN98" s="49" t="str">
        <f>B116</f>
        <v>Levofloxacin</v>
      </c>
      <c r="AO98" s="49" t="str">
        <f>B117</f>
        <v>Moxifloxacin</v>
      </c>
      <c r="AP98" s="49" t="str">
        <f>B118</f>
        <v>Doxycyclin</v>
      </c>
      <c r="AQ98" s="49" t="str">
        <f>B119</f>
        <v>Tigecyclin</v>
      </c>
      <c r="AT98" s="49"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9" t="s">
        <v>0</v>
      </c>
      <c r="BS98" s="49" t="str">
        <f t="shared" ref="BS98:CM98" si="106">W98</f>
        <v>Ampicillin</v>
      </c>
      <c r="BT98" s="49" t="str">
        <f t="shared" si="106"/>
        <v>Ampicillin/ Sulbactam</v>
      </c>
      <c r="BU98" s="49" t="str">
        <f t="shared" si="106"/>
        <v>Piperacillin</v>
      </c>
      <c r="BV98" s="49" t="str">
        <f t="shared" si="106"/>
        <v>Piperacillin/ Tazobactam</v>
      </c>
      <c r="BW98" s="49" t="str">
        <f t="shared" si="106"/>
        <v>Aztreonam</v>
      </c>
      <c r="BX98" s="49" t="str">
        <f t="shared" si="106"/>
        <v>Cefotaxim</v>
      </c>
      <c r="BY98" s="49" t="str">
        <f t="shared" si="106"/>
        <v>Ceftazidim</v>
      </c>
      <c r="BZ98" s="49" t="str">
        <f t="shared" si="106"/>
        <v>Cefuroxim</v>
      </c>
      <c r="CA98" s="49" t="str">
        <f t="shared" si="106"/>
        <v>Imipenem</v>
      </c>
      <c r="CB98" s="49" t="str">
        <f t="shared" si="106"/>
        <v>Meropenem</v>
      </c>
      <c r="CC98" s="49" t="str">
        <f t="shared" si="106"/>
        <v>Colistin</v>
      </c>
      <c r="CD98" s="49" t="str">
        <f t="shared" si="106"/>
        <v>Amikacin</v>
      </c>
      <c r="CE98" s="49" t="str">
        <f t="shared" si="106"/>
        <v>Gentamicin</v>
      </c>
      <c r="CF98" s="49" t="str">
        <f t="shared" si="106"/>
        <v>Tobramycin</v>
      </c>
      <c r="CG98" s="49" t="str">
        <f t="shared" si="106"/>
        <v>Fosfomycin</v>
      </c>
      <c r="CH98" s="49" t="str">
        <f t="shared" si="106"/>
        <v>Cotrimoxazol</v>
      </c>
      <c r="CI98" s="49" t="str">
        <f t="shared" si="106"/>
        <v>Ciprofloxacin</v>
      </c>
      <c r="CJ98" s="49" t="str">
        <f t="shared" si="106"/>
        <v>Levofloxacin</v>
      </c>
      <c r="CK98" s="49" t="str">
        <f t="shared" si="106"/>
        <v>Moxifloxacin</v>
      </c>
      <c r="CL98" s="49" t="str">
        <f t="shared" si="106"/>
        <v>Doxycyclin</v>
      </c>
      <c r="CM98" s="49" t="str">
        <f t="shared" si="106"/>
        <v>Tigecyclin</v>
      </c>
      <c r="CQ98" s="10"/>
      <c r="CR98" s="11" t="s">
        <v>45</v>
      </c>
      <c r="CS98" s="11" t="s">
        <v>50</v>
      </c>
      <c r="CT98" s="11" t="s">
        <v>51</v>
      </c>
      <c r="CU98" s="11" t="s">
        <v>52</v>
      </c>
      <c r="CV98" s="11" t="s">
        <v>53</v>
      </c>
      <c r="CW98" s="11" t="s">
        <v>54</v>
      </c>
      <c r="CX98" s="11" t="s">
        <v>55</v>
      </c>
      <c r="CY98" s="11" t="s">
        <v>68</v>
      </c>
      <c r="CZ98" s="11" t="s">
        <v>56</v>
      </c>
      <c r="DA98" s="11" t="s">
        <v>57</v>
      </c>
      <c r="DB98" s="11" t="s">
        <v>58</v>
      </c>
      <c r="DC98" s="11" t="s">
        <v>59</v>
      </c>
      <c r="DD98" s="11" t="s">
        <v>60</v>
      </c>
      <c r="DE98" s="11" t="s">
        <v>61</v>
      </c>
      <c r="DF98" s="11" t="s">
        <v>62</v>
      </c>
      <c r="DG98" s="11" t="s">
        <v>63</v>
      </c>
      <c r="DH98" s="11" t="s">
        <v>64</v>
      </c>
      <c r="DI98" s="11" t="s">
        <v>65</v>
      </c>
      <c r="DJ98" s="11" t="s">
        <v>66</v>
      </c>
      <c r="DK98" s="11" t="s">
        <v>67</v>
      </c>
      <c r="DL98" s="11" t="s">
        <v>69</v>
      </c>
      <c r="DM98" s="9"/>
      <c r="DN98" s="9"/>
    </row>
    <row r="99" spans="1:118" ht="18.75" x14ac:dyDescent="0.25">
      <c r="B99" s="49" t="s">
        <v>2</v>
      </c>
      <c r="C99" s="2">
        <v>0</v>
      </c>
      <c r="D99" s="2">
        <v>0</v>
      </c>
      <c r="E99" s="2">
        <v>0</v>
      </c>
      <c r="F99" s="2">
        <v>1</v>
      </c>
      <c r="G99" s="2">
        <v>0</v>
      </c>
      <c r="H99" s="2">
        <v>0</v>
      </c>
      <c r="I99" s="2">
        <v>1</v>
      </c>
      <c r="J99" s="2">
        <v>2</v>
      </c>
      <c r="K99" s="2">
        <v>1</v>
      </c>
      <c r="L99" s="2">
        <v>7</v>
      </c>
      <c r="M99" s="3">
        <v>28</v>
      </c>
      <c r="N99" s="3">
        <v>69</v>
      </c>
      <c r="O99" s="3">
        <v>61</v>
      </c>
      <c r="P99" s="3">
        <v>0</v>
      </c>
      <c r="Q99" s="3">
        <v>0</v>
      </c>
      <c r="R99" s="3">
        <v>0</v>
      </c>
      <c r="S99" s="49">
        <v>170</v>
      </c>
      <c r="V99" s="49">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9">
        <f>C118</f>
        <v>0</v>
      </c>
      <c r="AQ99" s="50">
        <f>C119</f>
        <v>0</v>
      </c>
      <c r="AT99" s="49">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52">
        <f t="shared" si="107"/>
        <v>0</v>
      </c>
      <c r="BR99" s="49">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52">
        <f t="shared" si="108"/>
        <v>0</v>
      </c>
      <c r="CN99" s="5"/>
      <c r="CQ99" s="11" t="s">
        <v>46</v>
      </c>
      <c r="CR99" s="15">
        <f>S99</f>
        <v>170</v>
      </c>
      <c r="CS99" s="15">
        <f>S100</f>
        <v>170</v>
      </c>
      <c r="CT99" s="15">
        <f>S101</f>
        <v>170</v>
      </c>
      <c r="CU99" s="15">
        <f>S102</f>
        <v>170</v>
      </c>
      <c r="CV99" s="15">
        <f>S103</f>
        <v>170</v>
      </c>
      <c r="CW99" s="15">
        <f>S104</f>
        <v>170</v>
      </c>
      <c r="CX99" s="15">
        <f>S105</f>
        <v>170</v>
      </c>
      <c r="CY99" s="15">
        <f>S106</f>
        <v>170</v>
      </c>
      <c r="CZ99" s="15">
        <f>S107</f>
        <v>170</v>
      </c>
      <c r="DA99" s="15">
        <f>S108</f>
        <v>170</v>
      </c>
      <c r="DB99" s="15">
        <f>S109</f>
        <v>170</v>
      </c>
      <c r="DC99" s="15">
        <f>S110</f>
        <v>170</v>
      </c>
      <c r="DD99" s="15">
        <f>S111</f>
        <v>170</v>
      </c>
      <c r="DE99" s="15">
        <f>S112</f>
        <v>170</v>
      </c>
      <c r="DF99" s="15">
        <f>S113</f>
        <v>169</v>
      </c>
      <c r="DG99" s="15">
        <f>S114</f>
        <v>170</v>
      </c>
      <c r="DH99" s="15">
        <f>S115</f>
        <v>170</v>
      </c>
      <c r="DI99" s="15">
        <f>S116</f>
        <v>170</v>
      </c>
      <c r="DJ99" s="15">
        <f>S117</f>
        <v>170</v>
      </c>
      <c r="DK99" s="15">
        <f>S118</f>
        <v>170</v>
      </c>
      <c r="DL99" s="15">
        <f>S119</f>
        <v>170</v>
      </c>
      <c r="DM99" s="9"/>
      <c r="DN99" s="9"/>
    </row>
    <row r="100" spans="1:118" ht="18.75" x14ac:dyDescent="0.25">
      <c r="B100" s="49" t="s">
        <v>3</v>
      </c>
      <c r="C100" s="2">
        <v>0</v>
      </c>
      <c r="D100" s="2">
        <v>0</v>
      </c>
      <c r="E100" s="2">
        <v>0</v>
      </c>
      <c r="F100" s="2">
        <v>3</v>
      </c>
      <c r="G100" s="2">
        <v>0</v>
      </c>
      <c r="H100" s="2">
        <v>18</v>
      </c>
      <c r="I100" s="2">
        <v>57</v>
      </c>
      <c r="J100" s="2">
        <v>33</v>
      </c>
      <c r="K100" s="2">
        <v>12</v>
      </c>
      <c r="L100" s="2">
        <v>3</v>
      </c>
      <c r="M100" s="3">
        <v>6</v>
      </c>
      <c r="N100" s="3">
        <v>6</v>
      </c>
      <c r="O100" s="3">
        <v>32</v>
      </c>
      <c r="P100" s="3">
        <v>0</v>
      </c>
      <c r="Q100" s="3">
        <v>0</v>
      </c>
      <c r="R100" s="3">
        <v>0</v>
      </c>
      <c r="S100" s="49">
        <v>170</v>
      </c>
      <c r="V100" s="49">
        <v>3.125E-2</v>
      </c>
      <c r="W100" s="2">
        <f>D99</f>
        <v>0</v>
      </c>
      <c r="X100" s="2">
        <f>D100</f>
        <v>0</v>
      </c>
      <c r="Y100" s="2">
        <f>D101</f>
        <v>0</v>
      </c>
      <c r="Z100" s="2">
        <f>D102</f>
        <v>0</v>
      </c>
      <c r="AA100" s="2">
        <f>D103</f>
        <v>0</v>
      </c>
      <c r="AB100" s="2">
        <f>D104</f>
        <v>132</v>
      </c>
      <c r="AC100" s="2">
        <f>D105</f>
        <v>0</v>
      </c>
      <c r="AD100" s="4">
        <f>D106</f>
        <v>0</v>
      </c>
      <c r="AE100" s="2">
        <f>D107</f>
        <v>0</v>
      </c>
      <c r="AF100" s="2">
        <f>D108</f>
        <v>0</v>
      </c>
      <c r="AG100" s="2">
        <f>D109</f>
        <v>0</v>
      </c>
      <c r="AH100" s="2">
        <f>D110</f>
        <v>0</v>
      </c>
      <c r="AI100" s="2">
        <f>D111</f>
        <v>0</v>
      </c>
      <c r="AJ100" s="2">
        <f>D112</f>
        <v>0</v>
      </c>
      <c r="AK100" s="2">
        <f>D113</f>
        <v>0</v>
      </c>
      <c r="AL100" s="2">
        <f>D114</f>
        <v>0</v>
      </c>
      <c r="AM100" s="2">
        <f>D115</f>
        <v>120</v>
      </c>
      <c r="AN100" s="2">
        <f>D116</f>
        <v>136</v>
      </c>
      <c r="AO100" s="2">
        <f>D117</f>
        <v>0</v>
      </c>
      <c r="AP100" s="49">
        <f>D118</f>
        <v>0</v>
      </c>
      <c r="AQ100" s="50">
        <f>D119</f>
        <v>2</v>
      </c>
      <c r="AT100" s="49">
        <v>3.1E-2</v>
      </c>
      <c r="AU100" s="30">
        <f t="shared" ref="AU100:BO100" si="109">PRODUCT(W100*100*1/W115)</f>
        <v>0</v>
      </c>
      <c r="AV100" s="30">
        <f t="shared" si="109"/>
        <v>0</v>
      </c>
      <c r="AW100" s="30">
        <f t="shared" si="109"/>
        <v>0</v>
      </c>
      <c r="AX100" s="30">
        <f t="shared" si="109"/>
        <v>0</v>
      </c>
      <c r="AY100" s="30">
        <f t="shared" si="109"/>
        <v>0</v>
      </c>
      <c r="AZ100" s="30">
        <f t="shared" si="109"/>
        <v>77.647058823529406</v>
      </c>
      <c r="BA100" s="30">
        <f t="shared" si="109"/>
        <v>0</v>
      </c>
      <c r="BB100" s="31">
        <f t="shared" si="109"/>
        <v>0</v>
      </c>
      <c r="BC100" s="30">
        <f t="shared" si="109"/>
        <v>0</v>
      </c>
      <c r="BD100" s="30">
        <f t="shared" si="109"/>
        <v>0</v>
      </c>
      <c r="BE100" s="30">
        <f t="shared" si="109"/>
        <v>0</v>
      </c>
      <c r="BF100" s="30">
        <f t="shared" si="109"/>
        <v>0</v>
      </c>
      <c r="BG100" s="30">
        <f t="shared" si="109"/>
        <v>0</v>
      </c>
      <c r="BH100" s="30">
        <f t="shared" si="109"/>
        <v>0</v>
      </c>
      <c r="BI100" s="30">
        <f t="shared" si="109"/>
        <v>0</v>
      </c>
      <c r="BJ100" s="30">
        <f t="shared" si="109"/>
        <v>0</v>
      </c>
      <c r="BK100" s="30">
        <f t="shared" si="109"/>
        <v>70.588235294117652</v>
      </c>
      <c r="BL100" s="30">
        <f t="shared" si="109"/>
        <v>80</v>
      </c>
      <c r="BM100" s="30">
        <f t="shared" si="109"/>
        <v>0</v>
      </c>
      <c r="BN100" s="29">
        <f t="shared" si="109"/>
        <v>0</v>
      </c>
      <c r="BO100" s="52">
        <f t="shared" si="109"/>
        <v>1.1764705882352942</v>
      </c>
      <c r="BR100" s="49">
        <v>3.1E-2</v>
      </c>
      <c r="BS100" s="30">
        <f t="shared" ref="BS100:CM100" si="110">AU99+AU100</f>
        <v>0</v>
      </c>
      <c r="BT100" s="30">
        <f t="shared" si="110"/>
        <v>0</v>
      </c>
      <c r="BU100" s="30">
        <f t="shared" si="110"/>
        <v>0</v>
      </c>
      <c r="BV100" s="30">
        <f t="shared" si="110"/>
        <v>0</v>
      </c>
      <c r="BW100" s="30">
        <f t="shared" si="110"/>
        <v>0</v>
      </c>
      <c r="BX100" s="30">
        <f t="shared" si="110"/>
        <v>77.647058823529406</v>
      </c>
      <c r="BY100" s="30">
        <f t="shared" si="110"/>
        <v>0</v>
      </c>
      <c r="BZ100" s="31">
        <f t="shared" si="110"/>
        <v>0</v>
      </c>
      <c r="CA100" s="30">
        <f t="shared" si="110"/>
        <v>0</v>
      </c>
      <c r="CB100" s="30">
        <f t="shared" si="110"/>
        <v>0</v>
      </c>
      <c r="CC100" s="30">
        <f t="shared" si="110"/>
        <v>0</v>
      </c>
      <c r="CD100" s="30">
        <f t="shared" si="110"/>
        <v>0</v>
      </c>
      <c r="CE100" s="30">
        <f t="shared" si="110"/>
        <v>0</v>
      </c>
      <c r="CF100" s="30">
        <f t="shared" si="110"/>
        <v>0</v>
      </c>
      <c r="CG100" s="30">
        <f t="shared" si="110"/>
        <v>0</v>
      </c>
      <c r="CH100" s="30">
        <f t="shared" si="110"/>
        <v>0</v>
      </c>
      <c r="CI100" s="30">
        <f t="shared" si="110"/>
        <v>70.588235294117652</v>
      </c>
      <c r="CJ100" s="30">
        <f t="shared" si="110"/>
        <v>80</v>
      </c>
      <c r="CK100" s="30">
        <f t="shared" si="110"/>
        <v>0</v>
      </c>
      <c r="CL100" s="29">
        <f t="shared" si="110"/>
        <v>0</v>
      </c>
      <c r="CM100" s="52">
        <f t="shared" si="110"/>
        <v>1.1764705882352942</v>
      </c>
      <c r="CN100" s="5"/>
      <c r="CQ100" s="11" t="s">
        <v>47</v>
      </c>
      <c r="CR100" s="12">
        <f>BS108</f>
        <v>7.0588235294117645</v>
      </c>
      <c r="CS100" s="12">
        <f>BT108</f>
        <v>74.117647058823536</v>
      </c>
      <c r="CT100" s="12">
        <f>BU108</f>
        <v>65.882352941176464</v>
      </c>
      <c r="CU100" s="12">
        <f>BV108</f>
        <v>90.588235294117652</v>
      </c>
      <c r="CV100" s="12">
        <f>BW105</f>
        <v>88.823529411764696</v>
      </c>
      <c r="CW100" s="12">
        <f>BX105</f>
        <v>88.235294117647058</v>
      </c>
      <c r="CX100" s="12">
        <f>BY105</f>
        <v>87.647058823529406</v>
      </c>
      <c r="CY100" s="12">
        <f>BZ108</f>
        <v>83.529411764705884</v>
      </c>
      <c r="CZ100" s="12">
        <f>CA106</f>
        <v>98.823529411764724</v>
      </c>
      <c r="DA100" s="12">
        <f>CB106</f>
        <v>99.411764705882362</v>
      </c>
      <c r="DB100" s="12">
        <f>CC106</f>
        <v>99.411764705882362</v>
      </c>
      <c r="DC100" s="12">
        <f>CD108</f>
        <v>99.411764705882348</v>
      </c>
      <c r="DD100" s="12">
        <f>CE106</f>
        <v>92.94117647058826</v>
      </c>
      <c r="DE100" s="12">
        <f>CF106</f>
        <v>92.941176470588246</v>
      </c>
      <c r="DF100" s="12">
        <f>CG110</f>
        <v>82.84023668639054</v>
      </c>
      <c r="DG100" s="12">
        <f>CH106</f>
        <v>86.470588235294116</v>
      </c>
      <c r="DH100" s="12">
        <f>CI103</f>
        <v>87.64705882352942</v>
      </c>
      <c r="DI100" s="12">
        <f>CJ104</f>
        <v>91.17647058823529</v>
      </c>
      <c r="DJ100" s="12">
        <f>CK103</f>
        <v>82.352941176470594</v>
      </c>
      <c r="DK100" s="12"/>
      <c r="DL100" s="12"/>
      <c r="DM100" s="9"/>
      <c r="DN100" s="9"/>
    </row>
    <row r="101" spans="1:118" ht="18.75" x14ac:dyDescent="0.25">
      <c r="B101" s="49" t="s">
        <v>4</v>
      </c>
      <c r="C101" s="2">
        <v>0</v>
      </c>
      <c r="D101" s="2">
        <v>0</v>
      </c>
      <c r="E101" s="2">
        <v>0</v>
      </c>
      <c r="F101" s="2">
        <v>0</v>
      </c>
      <c r="G101" s="2">
        <v>3</v>
      </c>
      <c r="H101" s="2">
        <v>0</v>
      </c>
      <c r="I101" s="2">
        <v>3</v>
      </c>
      <c r="J101" s="2">
        <v>13</v>
      </c>
      <c r="K101" s="2">
        <v>54</v>
      </c>
      <c r="L101" s="2">
        <v>39</v>
      </c>
      <c r="M101" s="3">
        <v>5</v>
      </c>
      <c r="N101" s="3">
        <v>5</v>
      </c>
      <c r="O101" s="3">
        <v>7</v>
      </c>
      <c r="P101" s="3">
        <v>41</v>
      </c>
      <c r="Q101" s="3">
        <v>0</v>
      </c>
      <c r="R101" s="3">
        <v>0</v>
      </c>
      <c r="S101" s="49">
        <v>170</v>
      </c>
      <c r="V101" s="49">
        <v>6.25E-2</v>
      </c>
      <c r="W101" s="2">
        <f>E99</f>
        <v>0</v>
      </c>
      <c r="X101" s="2">
        <f>E100</f>
        <v>0</v>
      </c>
      <c r="Y101" s="2">
        <f>E101</f>
        <v>0</v>
      </c>
      <c r="Z101" s="2">
        <f>E102</f>
        <v>0</v>
      </c>
      <c r="AA101" s="2">
        <f>E103</f>
        <v>0</v>
      </c>
      <c r="AB101" s="2">
        <f>E104</f>
        <v>0</v>
      </c>
      <c r="AC101" s="2">
        <f>E105</f>
        <v>0</v>
      </c>
      <c r="AD101" s="4">
        <f>E106</f>
        <v>0</v>
      </c>
      <c r="AE101" s="2">
        <f>E107</f>
        <v>77</v>
      </c>
      <c r="AF101" s="2">
        <f>E108</f>
        <v>167</v>
      </c>
      <c r="AG101" s="2">
        <f>E109</f>
        <v>0</v>
      </c>
      <c r="AH101" s="2">
        <f>E110</f>
        <v>0</v>
      </c>
      <c r="AI101" s="2">
        <f>E111</f>
        <v>10</v>
      </c>
      <c r="AJ101" s="2">
        <f>E112</f>
        <v>9</v>
      </c>
      <c r="AK101" s="2">
        <f>E113</f>
        <v>0</v>
      </c>
      <c r="AL101" s="2">
        <f>E114</f>
        <v>129</v>
      </c>
      <c r="AM101" s="2">
        <f>E115</f>
        <v>20</v>
      </c>
      <c r="AN101" s="2">
        <f>E116</f>
        <v>0</v>
      </c>
      <c r="AO101" s="2">
        <f>E117</f>
        <v>33</v>
      </c>
      <c r="AP101" s="49">
        <f>E118</f>
        <v>0</v>
      </c>
      <c r="AQ101" s="50">
        <f>E119</f>
        <v>0</v>
      </c>
      <c r="AT101" s="49">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45.294117647058826</v>
      </c>
      <c r="BD101" s="30">
        <f t="shared" si="111"/>
        <v>98.235294117647058</v>
      </c>
      <c r="BE101" s="30">
        <f t="shared" si="111"/>
        <v>0</v>
      </c>
      <c r="BF101" s="30">
        <f t="shared" si="111"/>
        <v>0</v>
      </c>
      <c r="BG101" s="30">
        <f t="shared" si="111"/>
        <v>5.882352941176471</v>
      </c>
      <c r="BH101" s="30">
        <f t="shared" si="111"/>
        <v>5.2941176470588234</v>
      </c>
      <c r="BI101" s="30">
        <f t="shared" si="111"/>
        <v>0</v>
      </c>
      <c r="BJ101" s="30">
        <f t="shared" si="111"/>
        <v>75.882352941176464</v>
      </c>
      <c r="BK101" s="30">
        <f t="shared" si="111"/>
        <v>11.764705882352942</v>
      </c>
      <c r="BL101" s="30">
        <f t="shared" si="111"/>
        <v>0</v>
      </c>
      <c r="BM101" s="30">
        <f t="shared" si="111"/>
        <v>19.411764705882351</v>
      </c>
      <c r="BN101" s="29">
        <f t="shared" si="111"/>
        <v>0</v>
      </c>
      <c r="BO101" s="52">
        <f t="shared" si="111"/>
        <v>0</v>
      </c>
      <c r="BR101" s="49">
        <v>6.2E-2</v>
      </c>
      <c r="BS101" s="30">
        <f t="shared" ref="BS101:CM101" si="112">AU99+AU100+AU101</f>
        <v>0</v>
      </c>
      <c r="BT101" s="30">
        <f t="shared" si="112"/>
        <v>0</v>
      </c>
      <c r="BU101" s="30">
        <f t="shared" si="112"/>
        <v>0</v>
      </c>
      <c r="BV101" s="30">
        <f t="shared" si="112"/>
        <v>0</v>
      </c>
      <c r="BW101" s="30">
        <f t="shared" si="112"/>
        <v>0</v>
      </c>
      <c r="BX101" s="30">
        <f t="shared" si="112"/>
        <v>77.647058823529406</v>
      </c>
      <c r="BY101" s="30">
        <f t="shared" si="112"/>
        <v>0</v>
      </c>
      <c r="BZ101" s="31">
        <f t="shared" si="112"/>
        <v>0</v>
      </c>
      <c r="CA101" s="30">
        <f t="shared" si="112"/>
        <v>45.294117647058826</v>
      </c>
      <c r="CB101" s="30">
        <f t="shared" si="112"/>
        <v>98.235294117647058</v>
      </c>
      <c r="CC101" s="30">
        <f t="shared" si="112"/>
        <v>0</v>
      </c>
      <c r="CD101" s="30">
        <f t="shared" si="112"/>
        <v>0</v>
      </c>
      <c r="CE101" s="30">
        <f t="shared" si="112"/>
        <v>5.882352941176471</v>
      </c>
      <c r="CF101" s="30">
        <f t="shared" si="112"/>
        <v>5.2941176470588234</v>
      </c>
      <c r="CG101" s="30">
        <f t="shared" si="112"/>
        <v>0</v>
      </c>
      <c r="CH101" s="30">
        <f t="shared" si="112"/>
        <v>75.882352941176464</v>
      </c>
      <c r="CI101" s="30">
        <f t="shared" si="112"/>
        <v>82.352941176470594</v>
      </c>
      <c r="CJ101" s="30">
        <f t="shared" si="112"/>
        <v>80</v>
      </c>
      <c r="CK101" s="30">
        <f t="shared" si="112"/>
        <v>19.411764705882351</v>
      </c>
      <c r="CL101" s="29">
        <f t="shared" si="112"/>
        <v>0</v>
      </c>
      <c r="CM101" s="52">
        <f t="shared" si="112"/>
        <v>1.1764705882352942</v>
      </c>
      <c r="CN101" s="5"/>
      <c r="CQ101" s="11" t="s">
        <v>48</v>
      </c>
      <c r="CR101" s="12"/>
      <c r="CS101" s="12"/>
      <c r="CT101" s="12"/>
      <c r="CU101" s="12"/>
      <c r="CV101" s="12">
        <f>BW107-BW105</f>
        <v>0</v>
      </c>
      <c r="CW101" s="12">
        <f>SUM(BX106,-BX105)</f>
        <v>0.58823529411765207</v>
      </c>
      <c r="CX101" s="13">
        <f>SUM(BY106-BY105)</f>
        <v>0.58823529411765207</v>
      </c>
      <c r="CY101" s="12"/>
      <c r="CZ101" s="12">
        <f>CA107-CA106</f>
        <v>0.58823529411765207</v>
      </c>
      <c r="DA101" s="12">
        <f>CB108-CB106</f>
        <v>0.58823529411765207</v>
      </c>
      <c r="DB101" s="12"/>
      <c r="DC101" s="12"/>
      <c r="DD101" s="12"/>
      <c r="DE101" s="12"/>
      <c r="DF101" s="12"/>
      <c r="DG101" s="12">
        <f>CH107-CH106</f>
        <v>0</v>
      </c>
      <c r="DH101" s="12">
        <f>CI104-CI103</f>
        <v>2.3529411764705941</v>
      </c>
      <c r="DI101" s="12">
        <f>CJ105-CJ104</f>
        <v>1.1764705882352899</v>
      </c>
      <c r="DJ101" s="12"/>
      <c r="DK101" s="12"/>
      <c r="DL101" s="12"/>
      <c r="DM101" s="9"/>
      <c r="DN101" s="9"/>
    </row>
    <row r="102" spans="1:118" ht="18.75" x14ac:dyDescent="0.25">
      <c r="B102" s="49" t="s">
        <v>5</v>
      </c>
      <c r="C102" s="2">
        <v>0</v>
      </c>
      <c r="D102" s="2">
        <v>0</v>
      </c>
      <c r="E102" s="2">
        <v>0</v>
      </c>
      <c r="F102" s="2">
        <v>0</v>
      </c>
      <c r="G102" s="2">
        <v>15</v>
      </c>
      <c r="H102" s="2">
        <v>0</v>
      </c>
      <c r="I102" s="2">
        <v>71</v>
      </c>
      <c r="J102" s="2">
        <v>47</v>
      </c>
      <c r="K102" s="2">
        <v>11</v>
      </c>
      <c r="L102" s="2">
        <v>10</v>
      </c>
      <c r="M102" s="3">
        <v>3</v>
      </c>
      <c r="N102" s="3">
        <v>3</v>
      </c>
      <c r="O102" s="3">
        <v>1</v>
      </c>
      <c r="P102" s="3">
        <v>9</v>
      </c>
      <c r="Q102" s="3">
        <v>0</v>
      </c>
      <c r="R102" s="3">
        <v>0</v>
      </c>
      <c r="S102" s="49">
        <v>170</v>
      </c>
      <c r="V102" s="49">
        <v>0.125</v>
      </c>
      <c r="W102" s="2">
        <f>F99</f>
        <v>1</v>
      </c>
      <c r="X102" s="2">
        <f>F100</f>
        <v>3</v>
      </c>
      <c r="Y102" s="2">
        <f>F101</f>
        <v>0</v>
      </c>
      <c r="Z102" s="2">
        <f>F102</f>
        <v>0</v>
      </c>
      <c r="AA102" s="2">
        <f>F103</f>
        <v>144</v>
      </c>
      <c r="AB102" s="2">
        <f>F104</f>
        <v>10</v>
      </c>
      <c r="AC102" s="2">
        <f>F105</f>
        <v>130</v>
      </c>
      <c r="AD102" s="4">
        <f>F106</f>
        <v>3</v>
      </c>
      <c r="AE102" s="2">
        <f>F107</f>
        <v>0</v>
      </c>
      <c r="AF102" s="2">
        <f>F108</f>
        <v>0</v>
      </c>
      <c r="AG102" s="2">
        <f>F109</f>
        <v>5</v>
      </c>
      <c r="AH102" s="2">
        <f>F110</f>
        <v>0</v>
      </c>
      <c r="AI102" s="2">
        <f>F111</f>
        <v>0</v>
      </c>
      <c r="AJ102" s="2">
        <f>F112</f>
        <v>0</v>
      </c>
      <c r="AK102" s="2">
        <f>F113</f>
        <v>0</v>
      </c>
      <c r="AL102" s="2">
        <f>F114</f>
        <v>0</v>
      </c>
      <c r="AM102" s="2">
        <f>F115</f>
        <v>4</v>
      </c>
      <c r="AN102" s="2">
        <f>F116</f>
        <v>5</v>
      </c>
      <c r="AO102" s="2">
        <f>F117</f>
        <v>87</v>
      </c>
      <c r="AP102" s="49">
        <f>F118</f>
        <v>0</v>
      </c>
      <c r="AQ102" s="50">
        <f>F119</f>
        <v>101</v>
      </c>
      <c r="AT102" s="49">
        <v>0.125</v>
      </c>
      <c r="AU102" s="30">
        <f t="shared" ref="AU102:BO102" si="113">PRODUCT(W102*100*1/W115)</f>
        <v>0.58823529411764708</v>
      </c>
      <c r="AV102" s="30">
        <f t="shared" si="113"/>
        <v>1.7647058823529411</v>
      </c>
      <c r="AW102" s="30">
        <f t="shared" si="113"/>
        <v>0</v>
      </c>
      <c r="AX102" s="30">
        <f t="shared" si="113"/>
        <v>0</v>
      </c>
      <c r="AY102" s="30">
        <f t="shared" si="113"/>
        <v>84.705882352941174</v>
      </c>
      <c r="AZ102" s="30">
        <f t="shared" si="113"/>
        <v>5.882352941176471</v>
      </c>
      <c r="BA102" s="30">
        <f t="shared" si="113"/>
        <v>76.470588235294116</v>
      </c>
      <c r="BB102" s="31">
        <f t="shared" si="113"/>
        <v>1.7647058823529411</v>
      </c>
      <c r="BC102" s="30">
        <f t="shared" si="113"/>
        <v>0</v>
      </c>
      <c r="BD102" s="30">
        <f t="shared" si="113"/>
        <v>0</v>
      </c>
      <c r="BE102" s="30">
        <f t="shared" si="113"/>
        <v>2.9411764705882355</v>
      </c>
      <c r="BF102" s="30">
        <f t="shared" si="113"/>
        <v>0</v>
      </c>
      <c r="BG102" s="30">
        <f t="shared" si="113"/>
        <v>0</v>
      </c>
      <c r="BH102" s="30">
        <f t="shared" si="113"/>
        <v>0</v>
      </c>
      <c r="BI102" s="30">
        <f t="shared" si="113"/>
        <v>0</v>
      </c>
      <c r="BJ102" s="30">
        <f t="shared" si="113"/>
        <v>0</v>
      </c>
      <c r="BK102" s="30">
        <f t="shared" si="113"/>
        <v>2.3529411764705883</v>
      </c>
      <c r="BL102" s="30">
        <f t="shared" si="113"/>
        <v>2.9411764705882355</v>
      </c>
      <c r="BM102" s="30">
        <f t="shared" si="113"/>
        <v>51.176470588235297</v>
      </c>
      <c r="BN102" s="29">
        <f t="shared" si="113"/>
        <v>0</v>
      </c>
      <c r="BO102" s="52">
        <f t="shared" si="113"/>
        <v>59.411764705882355</v>
      </c>
      <c r="BR102" s="49">
        <v>0.125</v>
      </c>
      <c r="BS102" s="30">
        <f t="shared" ref="BS102:CM102" si="114">AU99+AU100+AU101+AU102</f>
        <v>0.58823529411764708</v>
      </c>
      <c r="BT102" s="30">
        <f t="shared" si="114"/>
        <v>1.7647058823529411</v>
      </c>
      <c r="BU102" s="30">
        <f t="shared" si="114"/>
        <v>0</v>
      </c>
      <c r="BV102" s="30">
        <f t="shared" si="114"/>
        <v>0</v>
      </c>
      <c r="BW102" s="30">
        <f t="shared" si="114"/>
        <v>84.705882352941174</v>
      </c>
      <c r="BX102" s="30">
        <f t="shared" si="114"/>
        <v>83.529411764705884</v>
      </c>
      <c r="BY102" s="30">
        <f t="shared" si="114"/>
        <v>76.470588235294116</v>
      </c>
      <c r="BZ102" s="31">
        <f t="shared" si="114"/>
        <v>1.7647058823529411</v>
      </c>
      <c r="CA102" s="30">
        <f t="shared" si="114"/>
        <v>45.294117647058826</v>
      </c>
      <c r="CB102" s="30">
        <f t="shared" si="114"/>
        <v>98.235294117647058</v>
      </c>
      <c r="CC102" s="30">
        <f t="shared" si="114"/>
        <v>2.9411764705882355</v>
      </c>
      <c r="CD102" s="30">
        <f t="shared" si="114"/>
        <v>0</v>
      </c>
      <c r="CE102" s="30">
        <f t="shared" si="114"/>
        <v>5.882352941176471</v>
      </c>
      <c r="CF102" s="30">
        <f t="shared" si="114"/>
        <v>5.2941176470588234</v>
      </c>
      <c r="CG102" s="30">
        <f t="shared" si="114"/>
        <v>0</v>
      </c>
      <c r="CH102" s="30">
        <f t="shared" si="114"/>
        <v>75.882352941176464</v>
      </c>
      <c r="CI102" s="30">
        <f t="shared" si="114"/>
        <v>84.705882352941188</v>
      </c>
      <c r="CJ102" s="30">
        <f t="shared" si="114"/>
        <v>82.941176470588232</v>
      </c>
      <c r="CK102" s="30">
        <f t="shared" si="114"/>
        <v>70.588235294117652</v>
      </c>
      <c r="CL102" s="29">
        <f t="shared" si="114"/>
        <v>0</v>
      </c>
      <c r="CM102" s="52">
        <f t="shared" si="114"/>
        <v>60.588235294117652</v>
      </c>
      <c r="CN102" s="5"/>
      <c r="CQ102" s="11" t="s">
        <v>49</v>
      </c>
      <c r="CR102" s="12">
        <f>BS114-CR100</f>
        <v>92.941176470588232</v>
      </c>
      <c r="CS102" s="12">
        <f>BT114-CS100</f>
        <v>25.882352941176478</v>
      </c>
      <c r="CT102" s="12">
        <f>BU114-BU108</f>
        <v>34.117647058823536</v>
      </c>
      <c r="CU102" s="12">
        <f>BV114-BV108</f>
        <v>9.4117647058823621</v>
      </c>
      <c r="CV102" s="12">
        <f>BW114-CV101-CV100</f>
        <v>11.176470588235304</v>
      </c>
      <c r="CW102" s="12">
        <f>BX114-BX106</f>
        <v>11.17647058823529</v>
      </c>
      <c r="CX102" s="12">
        <f>BY114-BY106</f>
        <v>11.764705882352942</v>
      </c>
      <c r="CY102" s="12">
        <f>BZ114-BZ108</f>
        <v>16.470588235294116</v>
      </c>
      <c r="CZ102" s="12">
        <f>CA114-CA107</f>
        <v>0.58823529411765207</v>
      </c>
      <c r="DA102" s="12">
        <f>CB114-CB108</f>
        <v>0</v>
      </c>
      <c r="DB102" s="12">
        <f>CC114-CC106</f>
        <v>0.58823529411765207</v>
      </c>
      <c r="DC102" s="12">
        <f>CD114-CD108</f>
        <v>0.58823529411765207</v>
      </c>
      <c r="DD102" s="12">
        <f>CE114-CE106</f>
        <v>7.058823529411768</v>
      </c>
      <c r="DE102" s="12">
        <f>CF114-CF106</f>
        <v>7.058823529411768</v>
      </c>
      <c r="DF102" s="12">
        <f>CG114-CG110</f>
        <v>17.15976331360946</v>
      </c>
      <c r="DG102" s="12">
        <f>CH114-CH107</f>
        <v>13.529411764705884</v>
      </c>
      <c r="DH102" s="12">
        <f>CI114-CI104</f>
        <v>9.9999999999999858</v>
      </c>
      <c r="DI102" s="12">
        <f>CJ114-CJ105</f>
        <v>7.6470588235294059</v>
      </c>
      <c r="DJ102" s="12">
        <f>CK114-CK103</f>
        <v>17.64705882352942</v>
      </c>
      <c r="DK102" s="12"/>
      <c r="DL102" s="12"/>
      <c r="DM102" s="9"/>
      <c r="DN102" s="9"/>
    </row>
    <row r="103" spans="1:118" x14ac:dyDescent="0.25">
      <c r="B103" s="49" t="s">
        <v>6</v>
      </c>
      <c r="C103" s="2">
        <v>0</v>
      </c>
      <c r="D103" s="2">
        <v>0</v>
      </c>
      <c r="E103" s="2">
        <v>0</v>
      </c>
      <c r="F103" s="2">
        <v>144</v>
      </c>
      <c r="G103" s="2">
        <v>0</v>
      </c>
      <c r="H103" s="2">
        <v>5</v>
      </c>
      <c r="I103" s="2">
        <v>2</v>
      </c>
      <c r="J103" s="4">
        <v>0</v>
      </c>
      <c r="K103" s="4">
        <v>0</v>
      </c>
      <c r="L103" s="3">
        <v>1</v>
      </c>
      <c r="M103" s="3">
        <v>3</v>
      </c>
      <c r="N103" s="3">
        <v>15</v>
      </c>
      <c r="O103" s="3">
        <v>0</v>
      </c>
      <c r="P103" s="3">
        <v>0</v>
      </c>
      <c r="Q103" s="3">
        <v>0</v>
      </c>
      <c r="R103" s="3">
        <v>0</v>
      </c>
      <c r="S103" s="49">
        <v>170</v>
      </c>
      <c r="V103" s="49">
        <v>0.25</v>
      </c>
      <c r="W103" s="2">
        <f>G99</f>
        <v>0</v>
      </c>
      <c r="X103" s="2">
        <f>G100</f>
        <v>0</v>
      </c>
      <c r="Y103" s="2">
        <f>G101</f>
        <v>3</v>
      </c>
      <c r="Z103" s="2">
        <f>G102</f>
        <v>15</v>
      </c>
      <c r="AA103" s="2">
        <f>G103</f>
        <v>0</v>
      </c>
      <c r="AB103" s="2">
        <f>G104</f>
        <v>5</v>
      </c>
      <c r="AC103" s="2">
        <f>G105</f>
        <v>1</v>
      </c>
      <c r="AD103" s="4">
        <f>G106</f>
        <v>0</v>
      </c>
      <c r="AE103" s="2">
        <f>G107</f>
        <v>67</v>
      </c>
      <c r="AF103" s="2">
        <f>G108</f>
        <v>1</v>
      </c>
      <c r="AG103" s="2">
        <f>G109</f>
        <v>67</v>
      </c>
      <c r="AH103" s="2">
        <f>G110</f>
        <v>56</v>
      </c>
      <c r="AI103" s="2">
        <f>G111</f>
        <v>128</v>
      </c>
      <c r="AJ103" s="2">
        <f>G112</f>
        <v>128</v>
      </c>
      <c r="AK103" s="2">
        <f>G113</f>
        <v>0</v>
      </c>
      <c r="AL103" s="2">
        <f>G114</f>
        <v>9</v>
      </c>
      <c r="AM103" s="2">
        <f>G115</f>
        <v>5</v>
      </c>
      <c r="AN103" s="2">
        <f>G116</f>
        <v>2</v>
      </c>
      <c r="AO103" s="2">
        <f>G117</f>
        <v>20</v>
      </c>
      <c r="AP103" s="49">
        <f>G118</f>
        <v>0</v>
      </c>
      <c r="AQ103" s="50">
        <f>G119</f>
        <v>51</v>
      </c>
      <c r="AT103" s="49">
        <v>0.25</v>
      </c>
      <c r="AU103" s="30">
        <f t="shared" ref="AU103:BO103" si="115">PRODUCT(W103*100*1/W115)</f>
        <v>0</v>
      </c>
      <c r="AV103" s="30">
        <f t="shared" si="115"/>
        <v>0</v>
      </c>
      <c r="AW103" s="30">
        <f t="shared" si="115"/>
        <v>1.7647058823529411</v>
      </c>
      <c r="AX103" s="30">
        <f t="shared" si="115"/>
        <v>8.8235294117647065</v>
      </c>
      <c r="AY103" s="30">
        <f t="shared" si="115"/>
        <v>0</v>
      </c>
      <c r="AZ103" s="30">
        <f t="shared" si="115"/>
        <v>2.9411764705882355</v>
      </c>
      <c r="BA103" s="30">
        <f t="shared" si="115"/>
        <v>0.58823529411764708</v>
      </c>
      <c r="BB103" s="31">
        <f t="shared" si="115"/>
        <v>0</v>
      </c>
      <c r="BC103" s="30">
        <f t="shared" si="115"/>
        <v>39.411764705882355</v>
      </c>
      <c r="BD103" s="30">
        <f t="shared" si="115"/>
        <v>0.58823529411764708</v>
      </c>
      <c r="BE103" s="30">
        <f t="shared" si="115"/>
        <v>39.411764705882355</v>
      </c>
      <c r="BF103" s="30">
        <f t="shared" si="115"/>
        <v>32.941176470588232</v>
      </c>
      <c r="BG103" s="30">
        <f t="shared" si="115"/>
        <v>75.294117647058826</v>
      </c>
      <c r="BH103" s="30">
        <f t="shared" si="115"/>
        <v>75.294117647058826</v>
      </c>
      <c r="BI103" s="30">
        <f t="shared" si="115"/>
        <v>0</v>
      </c>
      <c r="BJ103" s="30">
        <f t="shared" si="115"/>
        <v>5.2941176470588234</v>
      </c>
      <c r="BK103" s="30">
        <f t="shared" si="115"/>
        <v>2.9411764705882355</v>
      </c>
      <c r="BL103" s="30">
        <f t="shared" si="115"/>
        <v>1.1764705882352942</v>
      </c>
      <c r="BM103" s="30">
        <f t="shared" si="115"/>
        <v>11.764705882352942</v>
      </c>
      <c r="BN103" s="29">
        <f t="shared" si="115"/>
        <v>0</v>
      </c>
      <c r="BO103" s="52">
        <f t="shared" si="115"/>
        <v>30</v>
      </c>
      <c r="BR103" s="49">
        <v>0.25</v>
      </c>
      <c r="BS103" s="30">
        <f t="shared" ref="BS103:CM103" si="116">AU99+AU100+AU101+AU102+AU103</f>
        <v>0.58823529411764708</v>
      </c>
      <c r="BT103" s="30">
        <f t="shared" si="116"/>
        <v>1.7647058823529411</v>
      </c>
      <c r="BU103" s="30">
        <f t="shared" si="116"/>
        <v>1.7647058823529411</v>
      </c>
      <c r="BV103" s="30">
        <f t="shared" si="116"/>
        <v>8.8235294117647065</v>
      </c>
      <c r="BW103" s="30">
        <f t="shared" si="116"/>
        <v>84.705882352941174</v>
      </c>
      <c r="BX103" s="30">
        <f t="shared" si="116"/>
        <v>86.470588235294116</v>
      </c>
      <c r="BY103" s="30">
        <f t="shared" si="116"/>
        <v>77.058823529411768</v>
      </c>
      <c r="BZ103" s="31">
        <f t="shared" si="116"/>
        <v>1.7647058823529411</v>
      </c>
      <c r="CA103" s="30">
        <f t="shared" si="116"/>
        <v>84.705882352941188</v>
      </c>
      <c r="CB103" s="30">
        <f t="shared" si="116"/>
        <v>98.82352941176471</v>
      </c>
      <c r="CC103" s="30">
        <f t="shared" si="116"/>
        <v>42.352941176470594</v>
      </c>
      <c r="CD103" s="30">
        <f t="shared" si="116"/>
        <v>32.941176470588232</v>
      </c>
      <c r="CE103" s="30">
        <f t="shared" si="116"/>
        <v>81.176470588235304</v>
      </c>
      <c r="CF103" s="30">
        <f t="shared" si="116"/>
        <v>80.588235294117652</v>
      </c>
      <c r="CG103" s="30">
        <f t="shared" si="116"/>
        <v>0</v>
      </c>
      <c r="CH103" s="30">
        <f t="shared" si="116"/>
        <v>81.17647058823529</v>
      </c>
      <c r="CI103" s="30">
        <f t="shared" si="116"/>
        <v>87.64705882352942</v>
      </c>
      <c r="CJ103" s="30">
        <f t="shared" si="116"/>
        <v>84.117647058823522</v>
      </c>
      <c r="CK103" s="30">
        <f t="shared" si="116"/>
        <v>82.352941176470594</v>
      </c>
      <c r="CL103" s="29">
        <f t="shared" si="116"/>
        <v>0</v>
      </c>
      <c r="CM103" s="52">
        <f t="shared" si="116"/>
        <v>90.588235294117652</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9" t="s">
        <v>7</v>
      </c>
      <c r="C104" s="2">
        <v>0</v>
      </c>
      <c r="D104" s="2">
        <v>132</v>
      </c>
      <c r="E104" s="2">
        <v>0</v>
      </c>
      <c r="F104" s="2">
        <v>10</v>
      </c>
      <c r="G104" s="2">
        <v>5</v>
      </c>
      <c r="H104" s="2">
        <v>1</v>
      </c>
      <c r="I104" s="2">
        <v>2</v>
      </c>
      <c r="J104" s="4">
        <v>1</v>
      </c>
      <c r="K104" s="3">
        <v>0</v>
      </c>
      <c r="L104" s="3">
        <v>0</v>
      </c>
      <c r="M104" s="3">
        <v>19</v>
      </c>
      <c r="N104" s="3">
        <v>0</v>
      </c>
      <c r="O104" s="3">
        <v>0</v>
      </c>
      <c r="P104" s="3">
        <v>0</v>
      </c>
      <c r="Q104" s="3">
        <v>0</v>
      </c>
      <c r="R104" s="3">
        <v>0</v>
      </c>
      <c r="S104" s="49">
        <v>170</v>
      </c>
      <c r="V104" s="49">
        <v>0.5</v>
      </c>
      <c r="W104" s="2">
        <f>H99</f>
        <v>0</v>
      </c>
      <c r="X104" s="2">
        <f>H100</f>
        <v>18</v>
      </c>
      <c r="Y104" s="2">
        <f>H101</f>
        <v>0</v>
      </c>
      <c r="Z104" s="2">
        <f>H102</f>
        <v>0</v>
      </c>
      <c r="AA104" s="2">
        <f>H103</f>
        <v>5</v>
      </c>
      <c r="AB104" s="2">
        <f>H104</f>
        <v>1</v>
      </c>
      <c r="AC104" s="2">
        <f>H105</f>
        <v>16</v>
      </c>
      <c r="AD104" s="4">
        <f>H106</f>
        <v>10</v>
      </c>
      <c r="AE104" s="2">
        <f>H107</f>
        <v>17</v>
      </c>
      <c r="AF104" s="2">
        <f>H108</f>
        <v>1</v>
      </c>
      <c r="AG104" s="2">
        <f>H109</f>
        <v>82</v>
      </c>
      <c r="AH104" s="2">
        <f>H110</f>
        <v>0</v>
      </c>
      <c r="AI104" s="2">
        <f>H111</f>
        <v>18</v>
      </c>
      <c r="AJ104" s="2">
        <f>H112</f>
        <v>18</v>
      </c>
      <c r="AK104" s="2">
        <f>H113</f>
        <v>4</v>
      </c>
      <c r="AL104" s="2">
        <f>H114</f>
        <v>6</v>
      </c>
      <c r="AM104" s="4">
        <f>H115</f>
        <v>4</v>
      </c>
      <c r="AN104" s="2">
        <f>H116</f>
        <v>12</v>
      </c>
      <c r="AO104" s="3">
        <f>H117</f>
        <v>5</v>
      </c>
      <c r="AP104" s="49">
        <f>H118</f>
        <v>10</v>
      </c>
      <c r="AQ104" s="50">
        <f>H119</f>
        <v>9</v>
      </c>
      <c r="AT104" s="49">
        <v>0.5</v>
      </c>
      <c r="AU104" s="30">
        <f t="shared" ref="AU104:BO104" si="117">PRODUCT(W104*100*1/W115)</f>
        <v>0</v>
      </c>
      <c r="AV104" s="30">
        <f t="shared" si="117"/>
        <v>10.588235294117647</v>
      </c>
      <c r="AW104" s="30">
        <f t="shared" si="117"/>
        <v>0</v>
      </c>
      <c r="AX104" s="30">
        <f t="shared" si="117"/>
        <v>0</v>
      </c>
      <c r="AY104" s="30">
        <f t="shared" si="117"/>
        <v>2.9411764705882355</v>
      </c>
      <c r="AZ104" s="30">
        <f t="shared" si="117"/>
        <v>0.58823529411764708</v>
      </c>
      <c r="BA104" s="30">
        <f t="shared" si="117"/>
        <v>9.4117647058823533</v>
      </c>
      <c r="BB104" s="31">
        <f t="shared" si="117"/>
        <v>5.882352941176471</v>
      </c>
      <c r="BC104" s="30">
        <f t="shared" si="117"/>
        <v>10</v>
      </c>
      <c r="BD104" s="30">
        <f t="shared" si="117"/>
        <v>0.58823529411764708</v>
      </c>
      <c r="BE104" s="30">
        <f t="shared" si="117"/>
        <v>48.235294117647058</v>
      </c>
      <c r="BF104" s="30">
        <f t="shared" si="117"/>
        <v>0</v>
      </c>
      <c r="BG104" s="30">
        <f t="shared" si="117"/>
        <v>10.588235294117647</v>
      </c>
      <c r="BH104" s="30">
        <f t="shared" si="117"/>
        <v>10.588235294117647</v>
      </c>
      <c r="BI104" s="30">
        <f t="shared" si="117"/>
        <v>2.3668639053254439</v>
      </c>
      <c r="BJ104" s="30">
        <f t="shared" si="117"/>
        <v>3.5294117647058822</v>
      </c>
      <c r="BK104" s="31">
        <f t="shared" si="117"/>
        <v>2.3529411764705883</v>
      </c>
      <c r="BL104" s="30">
        <f t="shared" si="117"/>
        <v>7.0588235294117645</v>
      </c>
      <c r="BM104" s="32">
        <f t="shared" si="117"/>
        <v>2.9411764705882355</v>
      </c>
      <c r="BN104" s="29">
        <f t="shared" si="117"/>
        <v>5.882352941176471</v>
      </c>
      <c r="BO104" s="52">
        <f t="shared" si="117"/>
        <v>5.2941176470588234</v>
      </c>
      <c r="BR104" s="49">
        <v>0.5</v>
      </c>
      <c r="BS104" s="30">
        <f t="shared" ref="BS104:CM104" si="118">AU99+AU100+AU101+AU102+AU103+AU104</f>
        <v>0.58823529411764708</v>
      </c>
      <c r="BT104" s="30">
        <f t="shared" si="118"/>
        <v>12.352941176470587</v>
      </c>
      <c r="BU104" s="30">
        <f t="shared" si="118"/>
        <v>1.7647058823529411</v>
      </c>
      <c r="BV104" s="30">
        <f t="shared" si="118"/>
        <v>8.8235294117647065</v>
      </c>
      <c r="BW104" s="30">
        <f t="shared" si="118"/>
        <v>87.647058823529406</v>
      </c>
      <c r="BX104" s="30">
        <f t="shared" si="118"/>
        <v>87.058823529411768</v>
      </c>
      <c r="BY104" s="30">
        <f t="shared" si="118"/>
        <v>86.470588235294116</v>
      </c>
      <c r="BZ104" s="31">
        <f t="shared" si="118"/>
        <v>7.6470588235294121</v>
      </c>
      <c r="CA104" s="30">
        <f t="shared" si="118"/>
        <v>94.705882352941188</v>
      </c>
      <c r="CB104" s="30">
        <f t="shared" si="118"/>
        <v>99.411764705882362</v>
      </c>
      <c r="CC104" s="30">
        <f t="shared" si="118"/>
        <v>90.588235294117652</v>
      </c>
      <c r="CD104" s="30">
        <f t="shared" si="118"/>
        <v>32.941176470588232</v>
      </c>
      <c r="CE104" s="30">
        <f t="shared" si="118"/>
        <v>91.764705882352956</v>
      </c>
      <c r="CF104" s="30">
        <f t="shared" si="118"/>
        <v>91.176470588235304</v>
      </c>
      <c r="CG104" s="30">
        <f t="shared" si="118"/>
        <v>2.3668639053254439</v>
      </c>
      <c r="CH104" s="30">
        <f t="shared" si="118"/>
        <v>84.705882352941174</v>
      </c>
      <c r="CI104" s="31">
        <f t="shared" si="118"/>
        <v>90.000000000000014</v>
      </c>
      <c r="CJ104" s="30">
        <f t="shared" si="118"/>
        <v>91.17647058823529</v>
      </c>
      <c r="CK104" s="32">
        <f t="shared" si="118"/>
        <v>85.294117647058826</v>
      </c>
      <c r="CL104" s="29">
        <f t="shared" si="118"/>
        <v>5.882352941176471</v>
      </c>
      <c r="CM104" s="52">
        <f t="shared" si="118"/>
        <v>95.882352941176478</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9" t="s">
        <v>8</v>
      </c>
      <c r="C105" s="2">
        <v>0</v>
      </c>
      <c r="D105" s="2">
        <v>0</v>
      </c>
      <c r="E105" s="2">
        <v>0</v>
      </c>
      <c r="F105" s="2">
        <v>130</v>
      </c>
      <c r="G105" s="2">
        <v>1</v>
      </c>
      <c r="H105" s="2">
        <v>16</v>
      </c>
      <c r="I105" s="2">
        <v>2</v>
      </c>
      <c r="J105" s="4">
        <v>1</v>
      </c>
      <c r="K105" s="4">
        <v>2</v>
      </c>
      <c r="L105" s="3">
        <v>7</v>
      </c>
      <c r="M105" s="3">
        <v>2</v>
      </c>
      <c r="N105" s="3">
        <v>5</v>
      </c>
      <c r="O105" s="3">
        <v>4</v>
      </c>
      <c r="P105" s="3">
        <v>0</v>
      </c>
      <c r="Q105" s="3">
        <v>0</v>
      </c>
      <c r="R105" s="3">
        <v>0</v>
      </c>
      <c r="S105" s="49">
        <v>170</v>
      </c>
      <c r="V105" s="49">
        <v>1</v>
      </c>
      <c r="W105" s="2">
        <f>I99</f>
        <v>1</v>
      </c>
      <c r="X105" s="2">
        <f>I100</f>
        <v>57</v>
      </c>
      <c r="Y105" s="2">
        <f>I101</f>
        <v>3</v>
      </c>
      <c r="Z105" s="2">
        <f>I102</f>
        <v>71</v>
      </c>
      <c r="AA105" s="2">
        <f>I103</f>
        <v>2</v>
      </c>
      <c r="AB105" s="2">
        <f>I104</f>
        <v>2</v>
      </c>
      <c r="AC105" s="2">
        <f>I105</f>
        <v>2</v>
      </c>
      <c r="AD105" s="4">
        <f>I106</f>
        <v>62</v>
      </c>
      <c r="AE105" s="2">
        <f>I107</f>
        <v>6</v>
      </c>
      <c r="AF105" s="2">
        <f>I108</f>
        <v>0</v>
      </c>
      <c r="AG105" s="2">
        <f>I109</f>
        <v>11</v>
      </c>
      <c r="AH105" s="2">
        <f>I110</f>
        <v>83</v>
      </c>
      <c r="AI105" s="2">
        <f>I111</f>
        <v>1</v>
      </c>
      <c r="AJ105" s="2">
        <f>I112</f>
        <v>2</v>
      </c>
      <c r="AK105" s="2">
        <f>I113</f>
        <v>0</v>
      </c>
      <c r="AL105" s="2">
        <f>I114</f>
        <v>1</v>
      </c>
      <c r="AM105" s="3">
        <f>I115</f>
        <v>2</v>
      </c>
      <c r="AN105" s="4">
        <f>I116</f>
        <v>2</v>
      </c>
      <c r="AO105" s="3">
        <f>I117</f>
        <v>9</v>
      </c>
      <c r="AP105" s="49">
        <f>I118</f>
        <v>95</v>
      </c>
      <c r="AQ105" s="50">
        <f>I119</f>
        <v>4</v>
      </c>
      <c r="AT105" s="49">
        <v>1</v>
      </c>
      <c r="AU105" s="30">
        <f t="shared" ref="AU105:BO105" si="119">PRODUCT(W105*100*1/W115)</f>
        <v>0.58823529411764708</v>
      </c>
      <c r="AV105" s="30">
        <f t="shared" si="119"/>
        <v>33.529411764705884</v>
      </c>
      <c r="AW105" s="30">
        <f t="shared" si="119"/>
        <v>1.7647058823529411</v>
      </c>
      <c r="AX105" s="30">
        <f t="shared" si="119"/>
        <v>41.764705882352942</v>
      </c>
      <c r="AY105" s="30">
        <f t="shared" si="119"/>
        <v>1.1764705882352942</v>
      </c>
      <c r="AZ105" s="30">
        <f t="shared" si="119"/>
        <v>1.1764705882352942</v>
      </c>
      <c r="BA105" s="30">
        <f t="shared" si="119"/>
        <v>1.1764705882352942</v>
      </c>
      <c r="BB105" s="31">
        <f t="shared" si="119"/>
        <v>36.470588235294116</v>
      </c>
      <c r="BC105" s="30">
        <f t="shared" si="119"/>
        <v>3.5294117647058822</v>
      </c>
      <c r="BD105" s="30">
        <f t="shared" si="119"/>
        <v>0</v>
      </c>
      <c r="BE105" s="30">
        <f t="shared" si="119"/>
        <v>6.4705882352941178</v>
      </c>
      <c r="BF105" s="30">
        <f t="shared" si="119"/>
        <v>48.823529411764703</v>
      </c>
      <c r="BG105" s="30">
        <f t="shared" si="119"/>
        <v>0.58823529411764708</v>
      </c>
      <c r="BH105" s="30">
        <f t="shared" si="119"/>
        <v>1.1764705882352942</v>
      </c>
      <c r="BI105" s="30">
        <f t="shared" si="119"/>
        <v>0</v>
      </c>
      <c r="BJ105" s="30">
        <f t="shared" si="119"/>
        <v>0.58823529411764708</v>
      </c>
      <c r="BK105" s="32">
        <f t="shared" si="119"/>
        <v>1.1764705882352942</v>
      </c>
      <c r="BL105" s="31">
        <f t="shared" si="119"/>
        <v>1.1764705882352942</v>
      </c>
      <c r="BM105" s="32">
        <f t="shared" si="119"/>
        <v>5.2941176470588234</v>
      </c>
      <c r="BN105" s="29">
        <f t="shared" si="119"/>
        <v>55.882352941176471</v>
      </c>
      <c r="BO105" s="52">
        <f t="shared" si="119"/>
        <v>2.3529411764705883</v>
      </c>
      <c r="BR105" s="49">
        <v>1</v>
      </c>
      <c r="BS105" s="30">
        <f t="shared" ref="BS105:CM105" si="120">AU99+AU100+AU101+AU102+AU103+AU104+AU105</f>
        <v>1.1764705882352942</v>
      </c>
      <c r="BT105" s="30">
        <f t="shared" si="120"/>
        <v>45.882352941176471</v>
      </c>
      <c r="BU105" s="30">
        <f t="shared" si="120"/>
        <v>3.5294117647058822</v>
      </c>
      <c r="BV105" s="30">
        <f t="shared" si="120"/>
        <v>50.588235294117652</v>
      </c>
      <c r="BW105" s="30">
        <f t="shared" si="120"/>
        <v>88.823529411764696</v>
      </c>
      <c r="BX105" s="30">
        <f t="shared" si="120"/>
        <v>88.235294117647058</v>
      </c>
      <c r="BY105" s="30">
        <f t="shared" si="120"/>
        <v>87.647058823529406</v>
      </c>
      <c r="BZ105" s="31">
        <f t="shared" si="120"/>
        <v>44.117647058823529</v>
      </c>
      <c r="CA105" s="30">
        <f t="shared" si="120"/>
        <v>98.235294117647072</v>
      </c>
      <c r="CB105" s="30">
        <f t="shared" si="120"/>
        <v>99.411764705882362</v>
      </c>
      <c r="CC105" s="30">
        <f t="shared" si="120"/>
        <v>97.058823529411768</v>
      </c>
      <c r="CD105" s="30">
        <f t="shared" si="120"/>
        <v>81.764705882352928</v>
      </c>
      <c r="CE105" s="30">
        <f t="shared" si="120"/>
        <v>92.352941176470608</v>
      </c>
      <c r="CF105" s="30">
        <f t="shared" si="120"/>
        <v>92.352941176470594</v>
      </c>
      <c r="CG105" s="30">
        <f t="shared" si="120"/>
        <v>2.3668639053254439</v>
      </c>
      <c r="CH105" s="30">
        <f t="shared" si="120"/>
        <v>85.294117647058826</v>
      </c>
      <c r="CI105" s="32">
        <f t="shared" si="120"/>
        <v>91.176470588235304</v>
      </c>
      <c r="CJ105" s="31">
        <f t="shared" si="120"/>
        <v>92.35294117647058</v>
      </c>
      <c r="CK105" s="32">
        <f t="shared" si="120"/>
        <v>90.588235294117652</v>
      </c>
      <c r="CL105" s="29">
        <f t="shared" si="120"/>
        <v>61.764705882352942</v>
      </c>
      <c r="CM105" s="52">
        <f t="shared" si="120"/>
        <v>98.235294117647072</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9" t="s">
        <v>9</v>
      </c>
      <c r="C106" s="4">
        <v>0</v>
      </c>
      <c r="D106" s="4">
        <v>0</v>
      </c>
      <c r="E106" s="4">
        <v>0</v>
      </c>
      <c r="F106" s="4">
        <v>3</v>
      </c>
      <c r="G106" s="4">
        <v>0</v>
      </c>
      <c r="H106" s="4">
        <v>10</v>
      </c>
      <c r="I106" s="4">
        <v>62</v>
      </c>
      <c r="J106" s="4">
        <v>41</v>
      </c>
      <c r="K106" s="4">
        <v>20</v>
      </c>
      <c r="L106" s="4">
        <v>6</v>
      </c>
      <c r="M106" s="3">
        <v>5</v>
      </c>
      <c r="N106" s="3">
        <v>3</v>
      </c>
      <c r="O106" s="3">
        <v>20</v>
      </c>
      <c r="P106" s="3">
        <v>0</v>
      </c>
      <c r="Q106" s="3">
        <v>0</v>
      </c>
      <c r="R106" s="3">
        <v>0</v>
      </c>
      <c r="S106" s="49">
        <v>170</v>
      </c>
      <c r="V106" s="49">
        <v>2</v>
      </c>
      <c r="W106" s="2">
        <f>J99</f>
        <v>2</v>
      </c>
      <c r="X106" s="2">
        <f>J100</f>
        <v>33</v>
      </c>
      <c r="Y106" s="2">
        <f>J101</f>
        <v>13</v>
      </c>
      <c r="Z106" s="2">
        <f>J102</f>
        <v>47</v>
      </c>
      <c r="AA106" s="4">
        <f>J103</f>
        <v>0</v>
      </c>
      <c r="AB106" s="4">
        <f>J104</f>
        <v>1</v>
      </c>
      <c r="AC106" s="4">
        <f>J105</f>
        <v>1</v>
      </c>
      <c r="AD106" s="4">
        <f>J106</f>
        <v>41</v>
      </c>
      <c r="AE106" s="2">
        <f>J107</f>
        <v>1</v>
      </c>
      <c r="AF106" s="2">
        <f>J108</f>
        <v>0</v>
      </c>
      <c r="AG106" s="2">
        <f>J109</f>
        <v>4</v>
      </c>
      <c r="AH106" s="2">
        <f>J110</f>
        <v>25</v>
      </c>
      <c r="AI106" s="2">
        <f>J111</f>
        <v>1</v>
      </c>
      <c r="AJ106" s="2">
        <f>J112</f>
        <v>1</v>
      </c>
      <c r="AK106" s="2">
        <f>J113</f>
        <v>4</v>
      </c>
      <c r="AL106" s="2">
        <f>J114</f>
        <v>2</v>
      </c>
      <c r="AM106" s="3">
        <f>J115</f>
        <v>2</v>
      </c>
      <c r="AN106" s="3">
        <f>J116</f>
        <v>5</v>
      </c>
      <c r="AO106" s="3">
        <f>J117</f>
        <v>4</v>
      </c>
      <c r="AP106" s="49">
        <f>J118</f>
        <v>32</v>
      </c>
      <c r="AQ106" s="55">
        <f>J119</f>
        <v>3</v>
      </c>
      <c r="AT106" s="49">
        <v>2</v>
      </c>
      <c r="AU106" s="30">
        <f t="shared" ref="AU106:BO106" si="121">PRODUCT(W106*100*1/W115)</f>
        <v>1.1764705882352942</v>
      </c>
      <c r="AV106" s="30">
        <f t="shared" si="121"/>
        <v>19.411764705882351</v>
      </c>
      <c r="AW106" s="30">
        <f t="shared" si="121"/>
        <v>7.6470588235294121</v>
      </c>
      <c r="AX106" s="30">
        <f t="shared" si="121"/>
        <v>27.647058823529413</v>
      </c>
      <c r="AY106" s="31">
        <f t="shared" si="121"/>
        <v>0</v>
      </c>
      <c r="AZ106" s="31">
        <f t="shared" si="121"/>
        <v>0.58823529411764708</v>
      </c>
      <c r="BA106" s="31">
        <f t="shared" si="121"/>
        <v>0.58823529411764708</v>
      </c>
      <c r="BB106" s="31">
        <f t="shared" si="121"/>
        <v>24.117647058823529</v>
      </c>
      <c r="BC106" s="30">
        <f t="shared" si="121"/>
        <v>0.58823529411764708</v>
      </c>
      <c r="BD106" s="30">
        <f t="shared" si="121"/>
        <v>0</v>
      </c>
      <c r="BE106" s="30">
        <f t="shared" si="121"/>
        <v>2.3529411764705883</v>
      </c>
      <c r="BF106" s="30">
        <f t="shared" si="121"/>
        <v>14.705882352941176</v>
      </c>
      <c r="BG106" s="30">
        <f t="shared" si="121"/>
        <v>0.58823529411764708</v>
      </c>
      <c r="BH106" s="30">
        <f t="shared" si="121"/>
        <v>0.58823529411764708</v>
      </c>
      <c r="BI106" s="30">
        <f t="shared" si="121"/>
        <v>2.3668639053254439</v>
      </c>
      <c r="BJ106" s="30">
        <f t="shared" si="121"/>
        <v>1.1764705882352942</v>
      </c>
      <c r="BK106" s="32">
        <f t="shared" si="121"/>
        <v>1.1764705882352942</v>
      </c>
      <c r="BL106" s="32">
        <f t="shared" si="121"/>
        <v>2.9411764705882355</v>
      </c>
      <c r="BM106" s="32">
        <f t="shared" si="121"/>
        <v>2.3529411764705883</v>
      </c>
      <c r="BN106" s="29">
        <f t="shared" si="121"/>
        <v>18.823529411764707</v>
      </c>
      <c r="BO106" s="51">
        <f t="shared" si="121"/>
        <v>1.7647058823529411</v>
      </c>
      <c r="BR106" s="49">
        <v>2</v>
      </c>
      <c r="BS106" s="30">
        <f t="shared" ref="BS106:CM106" si="122">AU99+AU100+AU101+AU102+AU103+AU104+AU105+AU106</f>
        <v>2.3529411764705883</v>
      </c>
      <c r="BT106" s="30">
        <f t="shared" si="122"/>
        <v>65.294117647058826</v>
      </c>
      <c r="BU106" s="30">
        <f t="shared" si="122"/>
        <v>11.176470588235293</v>
      </c>
      <c r="BV106" s="30">
        <f t="shared" si="122"/>
        <v>78.235294117647072</v>
      </c>
      <c r="BW106" s="31">
        <f t="shared" si="122"/>
        <v>88.823529411764696</v>
      </c>
      <c r="BX106" s="31">
        <f t="shared" si="122"/>
        <v>88.82352941176471</v>
      </c>
      <c r="BY106" s="31">
        <f t="shared" si="122"/>
        <v>88.235294117647058</v>
      </c>
      <c r="BZ106" s="31">
        <f t="shared" si="122"/>
        <v>68.235294117647058</v>
      </c>
      <c r="CA106" s="30">
        <f t="shared" si="122"/>
        <v>98.823529411764724</v>
      </c>
      <c r="CB106" s="30">
        <f t="shared" si="122"/>
        <v>99.411764705882362</v>
      </c>
      <c r="CC106" s="30">
        <f t="shared" si="122"/>
        <v>99.411764705882362</v>
      </c>
      <c r="CD106" s="30">
        <f t="shared" si="122"/>
        <v>96.470588235294102</v>
      </c>
      <c r="CE106" s="30">
        <f t="shared" si="122"/>
        <v>92.94117647058826</v>
      </c>
      <c r="CF106" s="30">
        <f t="shared" si="122"/>
        <v>92.941176470588246</v>
      </c>
      <c r="CG106" s="30">
        <f t="shared" si="122"/>
        <v>4.7337278106508878</v>
      </c>
      <c r="CH106" s="30">
        <f t="shared" si="122"/>
        <v>86.470588235294116</v>
      </c>
      <c r="CI106" s="32">
        <f t="shared" si="122"/>
        <v>92.352941176470594</v>
      </c>
      <c r="CJ106" s="32">
        <f t="shared" si="122"/>
        <v>95.294117647058812</v>
      </c>
      <c r="CK106" s="32">
        <f t="shared" si="122"/>
        <v>92.941176470588246</v>
      </c>
      <c r="CL106" s="29">
        <f t="shared" si="122"/>
        <v>80.588235294117652</v>
      </c>
      <c r="CM106" s="51">
        <f t="shared" si="122"/>
        <v>100.00000000000001</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9" t="s">
        <v>10</v>
      </c>
      <c r="C107" s="2">
        <v>0</v>
      </c>
      <c r="D107" s="2">
        <v>0</v>
      </c>
      <c r="E107" s="2">
        <v>77</v>
      </c>
      <c r="F107" s="2">
        <v>0</v>
      </c>
      <c r="G107" s="2">
        <v>67</v>
      </c>
      <c r="H107" s="2">
        <v>17</v>
      </c>
      <c r="I107" s="2">
        <v>6</v>
      </c>
      <c r="J107" s="2">
        <v>1</v>
      </c>
      <c r="K107" s="4">
        <v>1</v>
      </c>
      <c r="L107" s="3">
        <v>1</v>
      </c>
      <c r="M107" s="3">
        <v>0</v>
      </c>
      <c r="N107" s="3">
        <v>0</v>
      </c>
      <c r="O107" s="3">
        <v>0</v>
      </c>
      <c r="P107" s="3">
        <v>0</v>
      </c>
      <c r="Q107" s="3">
        <v>0</v>
      </c>
      <c r="R107" s="3">
        <v>0</v>
      </c>
      <c r="S107" s="49">
        <v>170</v>
      </c>
      <c r="V107" s="49">
        <v>4</v>
      </c>
      <c r="W107" s="2">
        <f>K99</f>
        <v>1</v>
      </c>
      <c r="X107" s="2">
        <f>K100</f>
        <v>12</v>
      </c>
      <c r="Y107" s="2">
        <f>K101</f>
        <v>54</v>
      </c>
      <c r="Z107" s="2">
        <f>K102</f>
        <v>11</v>
      </c>
      <c r="AA107" s="4">
        <f>K103</f>
        <v>0</v>
      </c>
      <c r="AB107" s="3">
        <f>K104</f>
        <v>0</v>
      </c>
      <c r="AC107" s="4">
        <f>K105</f>
        <v>2</v>
      </c>
      <c r="AD107" s="4">
        <f>K106</f>
        <v>20</v>
      </c>
      <c r="AE107" s="4">
        <f>K107</f>
        <v>1</v>
      </c>
      <c r="AF107" s="4">
        <f>K108</f>
        <v>1</v>
      </c>
      <c r="AG107" s="3">
        <f>K109</f>
        <v>0</v>
      </c>
      <c r="AH107" s="2">
        <f>K110</f>
        <v>4</v>
      </c>
      <c r="AI107" s="3">
        <f>K111</f>
        <v>0</v>
      </c>
      <c r="AJ107" s="3">
        <f>K112</f>
        <v>5</v>
      </c>
      <c r="AK107" s="2">
        <f>K113</f>
        <v>20</v>
      </c>
      <c r="AL107" s="4">
        <f>K114</f>
        <v>0</v>
      </c>
      <c r="AM107" s="3">
        <f>K115</f>
        <v>3</v>
      </c>
      <c r="AN107" s="3">
        <f>K116</f>
        <v>2</v>
      </c>
      <c r="AO107" s="3">
        <f>K117</f>
        <v>4</v>
      </c>
      <c r="AP107" s="49">
        <f>K118</f>
        <v>5</v>
      </c>
      <c r="AQ107" s="53">
        <f>K119</f>
        <v>0</v>
      </c>
      <c r="AT107" s="49">
        <v>4</v>
      </c>
      <c r="AU107" s="30">
        <f t="shared" ref="AU107:BO107" si="123">PRODUCT(W107*100*1/W115)</f>
        <v>0.58823529411764708</v>
      </c>
      <c r="AV107" s="30">
        <f t="shared" si="123"/>
        <v>7.0588235294117645</v>
      </c>
      <c r="AW107" s="30">
        <f t="shared" si="123"/>
        <v>31.764705882352942</v>
      </c>
      <c r="AX107" s="30">
        <f t="shared" si="123"/>
        <v>6.4705882352941178</v>
      </c>
      <c r="AY107" s="31">
        <f t="shared" si="123"/>
        <v>0</v>
      </c>
      <c r="AZ107" s="32">
        <f t="shared" si="123"/>
        <v>0</v>
      </c>
      <c r="BA107" s="31">
        <f t="shared" si="123"/>
        <v>1.1764705882352942</v>
      </c>
      <c r="BB107" s="31">
        <f t="shared" si="123"/>
        <v>11.764705882352942</v>
      </c>
      <c r="BC107" s="31">
        <f t="shared" si="123"/>
        <v>0.58823529411764708</v>
      </c>
      <c r="BD107" s="31">
        <f t="shared" si="123"/>
        <v>0.58823529411764708</v>
      </c>
      <c r="BE107" s="32">
        <f t="shared" si="123"/>
        <v>0</v>
      </c>
      <c r="BF107" s="2">
        <f t="shared" si="123"/>
        <v>2.3529411764705883</v>
      </c>
      <c r="BG107" s="32">
        <f t="shared" si="123"/>
        <v>0</v>
      </c>
      <c r="BH107" s="32">
        <f t="shared" si="123"/>
        <v>2.9411764705882355</v>
      </c>
      <c r="BI107" s="30">
        <f t="shared" si="123"/>
        <v>11.834319526627219</v>
      </c>
      <c r="BJ107" s="31">
        <f t="shared" si="123"/>
        <v>0</v>
      </c>
      <c r="BK107" s="32">
        <f t="shared" si="123"/>
        <v>1.7647058823529411</v>
      </c>
      <c r="BL107" s="32">
        <f t="shared" si="123"/>
        <v>1.1764705882352942</v>
      </c>
      <c r="BM107" s="32">
        <f t="shared" si="123"/>
        <v>2.3529411764705883</v>
      </c>
      <c r="BN107" s="29">
        <f t="shared" si="123"/>
        <v>2.9411764705882355</v>
      </c>
      <c r="BO107" s="54">
        <f t="shared" si="123"/>
        <v>0</v>
      </c>
      <c r="BR107" s="49">
        <v>4</v>
      </c>
      <c r="BS107" s="30">
        <f t="shared" ref="BS107:CM107" si="124">AU99+AU100+AU101+AU102+AU103+AU104+AU105+AU106+AU107</f>
        <v>2.9411764705882355</v>
      </c>
      <c r="BT107" s="30">
        <f t="shared" si="124"/>
        <v>72.352941176470594</v>
      </c>
      <c r="BU107" s="30">
        <f t="shared" si="124"/>
        <v>42.941176470588232</v>
      </c>
      <c r="BV107" s="30">
        <f t="shared" si="124"/>
        <v>84.705882352941188</v>
      </c>
      <c r="BW107" s="31">
        <f t="shared" si="124"/>
        <v>88.823529411764696</v>
      </c>
      <c r="BX107" s="32">
        <f t="shared" si="124"/>
        <v>88.82352941176471</v>
      </c>
      <c r="BY107" s="31">
        <f t="shared" si="124"/>
        <v>89.411764705882348</v>
      </c>
      <c r="BZ107" s="31">
        <f t="shared" si="124"/>
        <v>80</v>
      </c>
      <c r="CA107" s="31">
        <f t="shared" si="124"/>
        <v>99.411764705882376</v>
      </c>
      <c r="CB107" s="31">
        <f t="shared" si="124"/>
        <v>100.00000000000001</v>
      </c>
      <c r="CC107" s="32">
        <f t="shared" si="124"/>
        <v>99.411764705882362</v>
      </c>
      <c r="CD107" s="30">
        <f t="shared" si="124"/>
        <v>98.823529411764696</v>
      </c>
      <c r="CE107" s="30">
        <f t="shared" si="124"/>
        <v>92.94117647058826</v>
      </c>
      <c r="CF107" s="30">
        <f t="shared" si="124"/>
        <v>95.882352941176478</v>
      </c>
      <c r="CG107" s="30">
        <f t="shared" si="124"/>
        <v>16.568047337278106</v>
      </c>
      <c r="CH107" s="31">
        <f t="shared" si="124"/>
        <v>86.470588235294116</v>
      </c>
      <c r="CI107" s="32">
        <f t="shared" si="124"/>
        <v>94.117647058823536</v>
      </c>
      <c r="CJ107" s="32">
        <f t="shared" si="124"/>
        <v>96.470588235294102</v>
      </c>
      <c r="CK107" s="32">
        <f t="shared" si="124"/>
        <v>95.29411764705884</v>
      </c>
      <c r="CL107" s="29">
        <f t="shared" si="124"/>
        <v>83.529411764705884</v>
      </c>
      <c r="CM107" s="54">
        <f t="shared" si="124"/>
        <v>100.00000000000001</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9" t="s">
        <v>11</v>
      </c>
      <c r="C108" s="2">
        <v>0</v>
      </c>
      <c r="D108" s="2">
        <v>0</v>
      </c>
      <c r="E108" s="2">
        <v>167</v>
      </c>
      <c r="F108" s="2">
        <v>0</v>
      </c>
      <c r="G108" s="2">
        <v>1</v>
      </c>
      <c r="H108" s="2">
        <v>1</v>
      </c>
      <c r="I108" s="2">
        <v>0</v>
      </c>
      <c r="J108" s="2">
        <v>0</v>
      </c>
      <c r="K108" s="4">
        <v>1</v>
      </c>
      <c r="L108" s="4">
        <v>0</v>
      </c>
      <c r="M108" s="3">
        <v>0</v>
      </c>
      <c r="N108" s="3">
        <v>0</v>
      </c>
      <c r="O108" s="3">
        <v>0</v>
      </c>
      <c r="P108" s="3">
        <v>0</v>
      </c>
      <c r="Q108" s="3">
        <v>0</v>
      </c>
      <c r="R108" s="3">
        <v>0</v>
      </c>
      <c r="S108" s="49">
        <v>170</v>
      </c>
      <c r="V108" s="49">
        <v>8</v>
      </c>
      <c r="W108" s="2">
        <f>L99</f>
        <v>7</v>
      </c>
      <c r="X108" s="2">
        <f>L100</f>
        <v>3</v>
      </c>
      <c r="Y108" s="2">
        <f>L101</f>
        <v>39</v>
      </c>
      <c r="Z108" s="2">
        <f>L102</f>
        <v>10</v>
      </c>
      <c r="AA108" s="3">
        <f>L103</f>
        <v>1</v>
      </c>
      <c r="AB108" s="3">
        <f>L104</f>
        <v>0</v>
      </c>
      <c r="AC108" s="3">
        <f>L105</f>
        <v>7</v>
      </c>
      <c r="AD108" s="4">
        <f>L106</f>
        <v>6</v>
      </c>
      <c r="AE108" s="3">
        <f>L107</f>
        <v>1</v>
      </c>
      <c r="AF108" s="4">
        <f>L108</f>
        <v>0</v>
      </c>
      <c r="AG108" s="3">
        <f>L109</f>
        <v>1</v>
      </c>
      <c r="AH108" s="2">
        <f>L110</f>
        <v>1</v>
      </c>
      <c r="AI108" s="3">
        <f>L111</f>
        <v>1</v>
      </c>
      <c r="AJ108" s="3">
        <f>L112</f>
        <v>3</v>
      </c>
      <c r="AK108" s="2">
        <f>L113</f>
        <v>42</v>
      </c>
      <c r="AL108" s="3">
        <f>L114</f>
        <v>0</v>
      </c>
      <c r="AM108" s="3">
        <f>L115</f>
        <v>10</v>
      </c>
      <c r="AN108" s="3">
        <f>L116</f>
        <v>3</v>
      </c>
      <c r="AO108" s="3">
        <f>L117</f>
        <v>8</v>
      </c>
      <c r="AP108" s="49">
        <f>L118</f>
        <v>5</v>
      </c>
      <c r="AQ108" s="53">
        <f>L119</f>
        <v>0</v>
      </c>
      <c r="AT108" s="49">
        <v>8</v>
      </c>
      <c r="AU108" s="30">
        <f t="shared" ref="AU108:BO108" si="125">PRODUCT(W108*100*1/W115)</f>
        <v>4.117647058823529</v>
      </c>
      <c r="AV108" s="30">
        <f t="shared" si="125"/>
        <v>1.7647058823529411</v>
      </c>
      <c r="AW108" s="30">
        <f t="shared" si="125"/>
        <v>22.941176470588236</v>
      </c>
      <c r="AX108" s="30">
        <f t="shared" si="125"/>
        <v>5.882352941176471</v>
      </c>
      <c r="AY108" s="32">
        <f t="shared" si="125"/>
        <v>0.58823529411764708</v>
      </c>
      <c r="AZ108" s="32">
        <f t="shared" si="125"/>
        <v>0</v>
      </c>
      <c r="BA108" s="32">
        <f t="shared" si="125"/>
        <v>4.117647058823529</v>
      </c>
      <c r="BB108" s="31">
        <f t="shared" si="125"/>
        <v>3.5294117647058822</v>
      </c>
      <c r="BC108" s="32">
        <f t="shared" si="125"/>
        <v>0.58823529411764708</v>
      </c>
      <c r="BD108" s="31">
        <f t="shared" si="125"/>
        <v>0</v>
      </c>
      <c r="BE108" s="32">
        <f t="shared" si="125"/>
        <v>0.58823529411764708</v>
      </c>
      <c r="BF108" s="2">
        <f t="shared" si="125"/>
        <v>0.58823529411764708</v>
      </c>
      <c r="BG108" s="3">
        <f t="shared" si="125"/>
        <v>0.58823529411764708</v>
      </c>
      <c r="BH108" s="32">
        <f t="shared" si="125"/>
        <v>1.7647058823529411</v>
      </c>
      <c r="BI108" s="30">
        <f t="shared" si="125"/>
        <v>24.852071005917161</v>
      </c>
      <c r="BJ108" s="32">
        <f t="shared" si="125"/>
        <v>0</v>
      </c>
      <c r="BK108" s="32">
        <f t="shared" si="125"/>
        <v>5.882352941176471</v>
      </c>
      <c r="BL108" s="32">
        <f t="shared" si="125"/>
        <v>1.7647058823529411</v>
      </c>
      <c r="BM108" s="32">
        <f t="shared" si="125"/>
        <v>4.7058823529411766</v>
      </c>
      <c r="BN108" s="29">
        <f t="shared" si="125"/>
        <v>2.9411764705882355</v>
      </c>
      <c r="BO108" s="54">
        <f t="shared" si="125"/>
        <v>0</v>
      </c>
      <c r="BR108" s="49">
        <v>8</v>
      </c>
      <c r="BS108" s="30">
        <f t="shared" ref="BS108:CM108" si="126">AU99+AU100+AU101+AU102+AU103+AU104+AU105+AU106+AU107+AU108</f>
        <v>7.0588235294117645</v>
      </c>
      <c r="BT108" s="30">
        <f t="shared" si="126"/>
        <v>74.117647058823536</v>
      </c>
      <c r="BU108" s="30">
        <f t="shared" si="126"/>
        <v>65.882352941176464</v>
      </c>
      <c r="BV108" s="30">
        <f t="shared" si="126"/>
        <v>90.588235294117652</v>
      </c>
      <c r="BW108" s="32">
        <f t="shared" si="126"/>
        <v>89.411764705882348</v>
      </c>
      <c r="BX108" s="32">
        <f t="shared" si="126"/>
        <v>88.82352941176471</v>
      </c>
      <c r="BY108" s="32">
        <f t="shared" si="126"/>
        <v>93.529411764705884</v>
      </c>
      <c r="BZ108" s="31">
        <f t="shared" si="126"/>
        <v>83.529411764705884</v>
      </c>
      <c r="CA108" s="32">
        <f t="shared" si="126"/>
        <v>100.00000000000003</v>
      </c>
      <c r="CB108" s="31">
        <f t="shared" si="126"/>
        <v>100.00000000000001</v>
      </c>
      <c r="CC108" s="32">
        <f t="shared" si="126"/>
        <v>100.00000000000001</v>
      </c>
      <c r="CD108" s="30">
        <f t="shared" si="126"/>
        <v>99.411764705882348</v>
      </c>
      <c r="CE108" s="32">
        <f t="shared" si="126"/>
        <v>93.529411764705912</v>
      </c>
      <c r="CF108" s="32">
        <f t="shared" si="126"/>
        <v>97.64705882352942</v>
      </c>
      <c r="CG108" s="30">
        <f t="shared" si="126"/>
        <v>41.42011834319527</v>
      </c>
      <c r="CH108" s="32">
        <f t="shared" si="126"/>
        <v>86.470588235294116</v>
      </c>
      <c r="CI108" s="32">
        <f t="shared" si="126"/>
        <v>100</v>
      </c>
      <c r="CJ108" s="32">
        <f t="shared" si="126"/>
        <v>98.235294117647044</v>
      </c>
      <c r="CK108" s="32">
        <f t="shared" si="126"/>
        <v>100.00000000000001</v>
      </c>
      <c r="CL108" s="29">
        <f t="shared" si="126"/>
        <v>86.470588235294116</v>
      </c>
      <c r="CM108" s="54">
        <f t="shared" si="126"/>
        <v>100.00000000000001</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9" t="s">
        <v>12</v>
      </c>
      <c r="C109" s="2">
        <v>0</v>
      </c>
      <c r="D109" s="2">
        <v>0</v>
      </c>
      <c r="E109" s="2">
        <v>0</v>
      </c>
      <c r="F109" s="2">
        <v>5</v>
      </c>
      <c r="G109" s="2">
        <v>67</v>
      </c>
      <c r="H109" s="2">
        <v>82</v>
      </c>
      <c r="I109" s="2">
        <v>11</v>
      </c>
      <c r="J109" s="2">
        <v>4</v>
      </c>
      <c r="K109" s="3">
        <v>0</v>
      </c>
      <c r="L109" s="3">
        <v>1</v>
      </c>
      <c r="M109" s="3">
        <v>0</v>
      </c>
      <c r="N109" s="3">
        <v>0</v>
      </c>
      <c r="O109" s="3">
        <v>0</v>
      </c>
      <c r="P109" s="3">
        <v>0</v>
      </c>
      <c r="Q109" s="3">
        <v>0</v>
      </c>
      <c r="R109" s="3">
        <v>0</v>
      </c>
      <c r="S109" s="49">
        <v>170</v>
      </c>
      <c r="V109" s="49">
        <v>16</v>
      </c>
      <c r="W109" s="3">
        <f>M99</f>
        <v>28</v>
      </c>
      <c r="X109" s="3">
        <f>M100</f>
        <v>6</v>
      </c>
      <c r="Y109" s="3">
        <f>M101</f>
        <v>5</v>
      </c>
      <c r="Z109" s="3">
        <f>M102</f>
        <v>3</v>
      </c>
      <c r="AA109" s="3">
        <f>M103</f>
        <v>3</v>
      </c>
      <c r="AB109" s="3">
        <f>M104</f>
        <v>19</v>
      </c>
      <c r="AC109" s="3">
        <f>M105</f>
        <v>2</v>
      </c>
      <c r="AD109" s="3">
        <f>M106</f>
        <v>5</v>
      </c>
      <c r="AE109" s="3">
        <f>M107</f>
        <v>0</v>
      </c>
      <c r="AF109" s="3">
        <f>M108</f>
        <v>0</v>
      </c>
      <c r="AG109" s="3">
        <f>M109</f>
        <v>0</v>
      </c>
      <c r="AH109" s="3">
        <f>M110</f>
        <v>0</v>
      </c>
      <c r="AI109" s="3">
        <f>M111</f>
        <v>11</v>
      </c>
      <c r="AJ109" s="3">
        <f>M112</f>
        <v>3</v>
      </c>
      <c r="AK109" s="2">
        <f>M113</f>
        <v>39</v>
      </c>
      <c r="AL109" s="3">
        <f>M114</f>
        <v>0</v>
      </c>
      <c r="AM109" s="3">
        <f>M115</f>
        <v>0</v>
      </c>
      <c r="AN109" s="3">
        <f>M116</f>
        <v>3</v>
      </c>
      <c r="AO109" s="3">
        <f>M117</f>
        <v>0</v>
      </c>
      <c r="AP109" s="49">
        <f>M118</f>
        <v>23</v>
      </c>
      <c r="AQ109" s="53">
        <f>M119</f>
        <v>0</v>
      </c>
      <c r="AT109" s="49">
        <v>16</v>
      </c>
      <c r="AU109" s="32">
        <f t="shared" ref="AU109:BO109" si="127">PRODUCT(W109*100*1/W115)</f>
        <v>16.470588235294116</v>
      </c>
      <c r="AV109" s="32">
        <f t="shared" si="127"/>
        <v>3.5294117647058822</v>
      </c>
      <c r="AW109" s="32">
        <f t="shared" si="127"/>
        <v>2.9411764705882355</v>
      </c>
      <c r="AX109" s="32">
        <f t="shared" si="127"/>
        <v>1.7647058823529411</v>
      </c>
      <c r="AY109" s="32">
        <f t="shared" si="127"/>
        <v>1.7647058823529411</v>
      </c>
      <c r="AZ109" s="32">
        <f t="shared" si="127"/>
        <v>11.176470588235293</v>
      </c>
      <c r="BA109" s="32">
        <f t="shared" si="127"/>
        <v>1.1764705882352942</v>
      </c>
      <c r="BB109" s="32">
        <f t="shared" si="127"/>
        <v>2.9411764705882355</v>
      </c>
      <c r="BC109" s="32">
        <f t="shared" si="127"/>
        <v>0</v>
      </c>
      <c r="BD109" s="32">
        <f t="shared" si="127"/>
        <v>0</v>
      </c>
      <c r="BE109" s="32">
        <f t="shared" si="127"/>
        <v>0</v>
      </c>
      <c r="BF109" s="32">
        <f t="shared" si="127"/>
        <v>0</v>
      </c>
      <c r="BG109" s="3">
        <f t="shared" si="127"/>
        <v>6.4705882352941178</v>
      </c>
      <c r="BH109" s="32">
        <f t="shared" si="127"/>
        <v>1.7647058823529411</v>
      </c>
      <c r="BI109" s="30">
        <f t="shared" si="127"/>
        <v>23.076923076923077</v>
      </c>
      <c r="BJ109" s="32">
        <f t="shared" si="127"/>
        <v>0</v>
      </c>
      <c r="BK109" s="32">
        <f t="shared" si="127"/>
        <v>0</v>
      </c>
      <c r="BL109" s="32">
        <f t="shared" si="127"/>
        <v>1.7647058823529411</v>
      </c>
      <c r="BM109" s="32">
        <f t="shared" si="127"/>
        <v>0</v>
      </c>
      <c r="BN109" s="29">
        <f t="shared" si="127"/>
        <v>13.529411764705882</v>
      </c>
      <c r="BO109" s="54">
        <f t="shared" si="127"/>
        <v>0</v>
      </c>
      <c r="BR109" s="49">
        <v>16</v>
      </c>
      <c r="BS109" s="32">
        <f t="shared" ref="BS109:CM109" si="128">AU99+AU100+AU101+AU102+AU103+AU104+AU105+AU106+AU107+AU108+AU109</f>
        <v>23.52941176470588</v>
      </c>
      <c r="BT109" s="32">
        <f t="shared" si="128"/>
        <v>77.64705882352942</v>
      </c>
      <c r="BU109" s="30">
        <f t="shared" si="128"/>
        <v>68.823529411764696</v>
      </c>
      <c r="BV109" s="30">
        <f t="shared" si="128"/>
        <v>92.352941176470594</v>
      </c>
      <c r="BW109" s="32">
        <f t="shared" si="128"/>
        <v>91.17647058823529</v>
      </c>
      <c r="BX109" s="32">
        <f t="shared" si="128"/>
        <v>100</v>
      </c>
      <c r="BY109" s="32">
        <f t="shared" si="128"/>
        <v>94.705882352941174</v>
      </c>
      <c r="BZ109" s="32">
        <f t="shared" si="128"/>
        <v>86.470588235294116</v>
      </c>
      <c r="CA109" s="32">
        <f t="shared" si="128"/>
        <v>100.00000000000003</v>
      </c>
      <c r="CB109" s="32">
        <f t="shared" si="128"/>
        <v>100.00000000000001</v>
      </c>
      <c r="CC109" s="32">
        <f t="shared" si="128"/>
        <v>100.00000000000001</v>
      </c>
      <c r="CD109" s="30">
        <f t="shared" si="128"/>
        <v>99.411764705882348</v>
      </c>
      <c r="CE109" s="32">
        <f t="shared" si="128"/>
        <v>100.00000000000003</v>
      </c>
      <c r="CF109" s="32">
        <f t="shared" si="128"/>
        <v>99.411764705882362</v>
      </c>
      <c r="CG109" s="30">
        <f t="shared" si="128"/>
        <v>64.49704142011835</v>
      </c>
      <c r="CH109" s="32">
        <f t="shared" si="128"/>
        <v>86.470588235294116</v>
      </c>
      <c r="CI109" s="32">
        <f t="shared" si="128"/>
        <v>100</v>
      </c>
      <c r="CJ109" s="32">
        <f t="shared" si="128"/>
        <v>99.999999999999986</v>
      </c>
      <c r="CK109" s="32">
        <f t="shared" si="128"/>
        <v>100.00000000000001</v>
      </c>
      <c r="CL109" s="29">
        <f t="shared" si="128"/>
        <v>100</v>
      </c>
      <c r="CM109" s="54">
        <f t="shared" si="128"/>
        <v>100.00000000000001</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9" t="s">
        <v>13</v>
      </c>
      <c r="C110" s="2">
        <v>0</v>
      </c>
      <c r="D110" s="2">
        <v>0</v>
      </c>
      <c r="E110" s="2">
        <v>0</v>
      </c>
      <c r="F110" s="2">
        <v>0</v>
      </c>
      <c r="G110" s="2">
        <v>56</v>
      </c>
      <c r="H110" s="2">
        <v>0</v>
      </c>
      <c r="I110" s="2">
        <v>83</v>
      </c>
      <c r="J110" s="2">
        <v>25</v>
      </c>
      <c r="K110" s="2">
        <v>4</v>
      </c>
      <c r="L110" s="2">
        <v>1</v>
      </c>
      <c r="M110" s="3">
        <v>0</v>
      </c>
      <c r="N110" s="3">
        <v>1</v>
      </c>
      <c r="O110" s="3">
        <v>0</v>
      </c>
      <c r="P110" s="3">
        <v>0</v>
      </c>
      <c r="Q110" s="3">
        <v>0</v>
      </c>
      <c r="R110" s="3">
        <v>0</v>
      </c>
      <c r="S110" s="49">
        <v>170</v>
      </c>
      <c r="V110" s="49">
        <v>32</v>
      </c>
      <c r="W110" s="3">
        <f>N99</f>
        <v>69</v>
      </c>
      <c r="X110" s="3">
        <f>N100</f>
        <v>6</v>
      </c>
      <c r="Y110" s="3">
        <f>N101</f>
        <v>5</v>
      </c>
      <c r="Z110" s="3">
        <f>N102</f>
        <v>3</v>
      </c>
      <c r="AA110" s="3">
        <f>N103</f>
        <v>15</v>
      </c>
      <c r="AB110" s="3">
        <f>N104</f>
        <v>0</v>
      </c>
      <c r="AC110" s="3">
        <f>N105</f>
        <v>5</v>
      </c>
      <c r="AD110" s="3">
        <f>N106</f>
        <v>3</v>
      </c>
      <c r="AE110" s="3">
        <f>N107</f>
        <v>0</v>
      </c>
      <c r="AF110" s="3">
        <f>N108</f>
        <v>0</v>
      </c>
      <c r="AG110" s="3">
        <f>N109</f>
        <v>0</v>
      </c>
      <c r="AH110" s="3">
        <f>N110</f>
        <v>1</v>
      </c>
      <c r="AI110" s="3">
        <f>N111</f>
        <v>0</v>
      </c>
      <c r="AJ110" s="3">
        <f>N112</f>
        <v>1</v>
      </c>
      <c r="AK110" s="2">
        <f>N113</f>
        <v>31</v>
      </c>
      <c r="AL110" s="3">
        <f>N114</f>
        <v>23</v>
      </c>
      <c r="AM110" s="3">
        <f>N115</f>
        <v>0</v>
      </c>
      <c r="AN110" s="3">
        <f>N116</f>
        <v>0</v>
      </c>
      <c r="AO110" s="3">
        <f>N117</f>
        <v>0</v>
      </c>
      <c r="AP110" s="49">
        <f>N118</f>
        <v>0</v>
      </c>
      <c r="AQ110" s="53">
        <f>N119</f>
        <v>0</v>
      </c>
      <c r="AT110" s="49">
        <v>32</v>
      </c>
      <c r="AU110" s="32">
        <f t="shared" ref="AU110:BO110" si="129">PRODUCT(W110*100*1/W115)</f>
        <v>40.588235294117645</v>
      </c>
      <c r="AV110" s="32">
        <f t="shared" si="129"/>
        <v>3.5294117647058822</v>
      </c>
      <c r="AW110" s="32">
        <f t="shared" si="129"/>
        <v>2.9411764705882355</v>
      </c>
      <c r="AX110" s="32">
        <f t="shared" si="129"/>
        <v>1.7647058823529411</v>
      </c>
      <c r="AY110" s="32">
        <f t="shared" si="129"/>
        <v>8.8235294117647065</v>
      </c>
      <c r="AZ110" s="32">
        <f t="shared" si="129"/>
        <v>0</v>
      </c>
      <c r="BA110" s="32">
        <f t="shared" si="129"/>
        <v>2.9411764705882355</v>
      </c>
      <c r="BB110" s="32">
        <f t="shared" si="129"/>
        <v>1.7647058823529411</v>
      </c>
      <c r="BC110" s="32">
        <f t="shared" si="129"/>
        <v>0</v>
      </c>
      <c r="BD110" s="32">
        <f t="shared" si="129"/>
        <v>0</v>
      </c>
      <c r="BE110" s="32">
        <f t="shared" si="129"/>
        <v>0</v>
      </c>
      <c r="BF110" s="32">
        <f t="shared" si="129"/>
        <v>0.58823529411764708</v>
      </c>
      <c r="BG110" s="32">
        <f t="shared" si="129"/>
        <v>0</v>
      </c>
      <c r="BH110" s="32">
        <f t="shared" si="129"/>
        <v>0.58823529411764708</v>
      </c>
      <c r="BI110" s="30">
        <f t="shared" si="129"/>
        <v>18.34319526627219</v>
      </c>
      <c r="BJ110" s="32">
        <f t="shared" si="129"/>
        <v>13.529411764705882</v>
      </c>
      <c r="BK110" s="32">
        <f t="shared" si="129"/>
        <v>0</v>
      </c>
      <c r="BL110" s="32">
        <f t="shared" si="129"/>
        <v>0</v>
      </c>
      <c r="BM110" s="32">
        <f t="shared" si="129"/>
        <v>0</v>
      </c>
      <c r="BN110" s="29">
        <f t="shared" si="129"/>
        <v>0</v>
      </c>
      <c r="BO110" s="54">
        <f t="shared" si="129"/>
        <v>0</v>
      </c>
      <c r="BR110" s="49">
        <v>32</v>
      </c>
      <c r="BS110" s="32">
        <f t="shared" ref="BS110:CM110" si="130">AU99+AU100+AU101+AU102+AU103+AU104+AU105+AU106+AU107+AU108+AU109+AU110</f>
        <v>64.117647058823522</v>
      </c>
      <c r="BT110" s="32">
        <f t="shared" si="130"/>
        <v>81.176470588235304</v>
      </c>
      <c r="BU110" s="32">
        <f t="shared" si="130"/>
        <v>71.764705882352928</v>
      </c>
      <c r="BV110" s="32">
        <f t="shared" si="130"/>
        <v>94.117647058823536</v>
      </c>
      <c r="BW110" s="32">
        <f t="shared" si="130"/>
        <v>100</v>
      </c>
      <c r="BX110" s="32">
        <f t="shared" si="130"/>
        <v>100</v>
      </c>
      <c r="BY110" s="32">
        <f t="shared" si="130"/>
        <v>97.647058823529406</v>
      </c>
      <c r="BZ110" s="32">
        <f t="shared" si="130"/>
        <v>88.235294117647058</v>
      </c>
      <c r="CA110" s="32">
        <f t="shared" si="130"/>
        <v>100.00000000000003</v>
      </c>
      <c r="CB110" s="32">
        <f t="shared" si="130"/>
        <v>100.00000000000001</v>
      </c>
      <c r="CC110" s="32">
        <f t="shared" si="130"/>
        <v>100.00000000000001</v>
      </c>
      <c r="CD110" s="32">
        <f t="shared" si="130"/>
        <v>100</v>
      </c>
      <c r="CE110" s="32">
        <f t="shared" si="130"/>
        <v>100.00000000000003</v>
      </c>
      <c r="CF110" s="32">
        <f t="shared" si="130"/>
        <v>100.00000000000001</v>
      </c>
      <c r="CG110" s="30">
        <f t="shared" si="130"/>
        <v>82.84023668639054</v>
      </c>
      <c r="CH110" s="32">
        <f t="shared" si="130"/>
        <v>100</v>
      </c>
      <c r="CI110" s="32">
        <f t="shared" si="130"/>
        <v>100</v>
      </c>
      <c r="CJ110" s="32">
        <f t="shared" si="130"/>
        <v>99.999999999999986</v>
      </c>
      <c r="CK110" s="32">
        <f t="shared" si="130"/>
        <v>100.00000000000001</v>
      </c>
      <c r="CL110" s="29">
        <f t="shared" si="130"/>
        <v>100</v>
      </c>
      <c r="CM110" s="54">
        <f t="shared" si="130"/>
        <v>100.00000000000001</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9" t="s">
        <v>14</v>
      </c>
      <c r="C111" s="2">
        <v>0</v>
      </c>
      <c r="D111" s="2">
        <v>0</v>
      </c>
      <c r="E111" s="2">
        <v>10</v>
      </c>
      <c r="F111" s="2">
        <v>0</v>
      </c>
      <c r="G111" s="2">
        <v>128</v>
      </c>
      <c r="H111" s="2">
        <v>18</v>
      </c>
      <c r="I111" s="2">
        <v>1</v>
      </c>
      <c r="J111" s="2">
        <v>1</v>
      </c>
      <c r="K111" s="3">
        <v>0</v>
      </c>
      <c r="L111" s="3">
        <v>1</v>
      </c>
      <c r="M111" s="3">
        <v>11</v>
      </c>
      <c r="N111" s="3">
        <v>0</v>
      </c>
      <c r="O111" s="3">
        <v>0</v>
      </c>
      <c r="P111" s="3">
        <v>0</v>
      </c>
      <c r="Q111" s="3">
        <v>0</v>
      </c>
      <c r="R111" s="3">
        <v>0</v>
      </c>
      <c r="S111" s="49">
        <v>170</v>
      </c>
      <c r="V111" s="49">
        <v>64</v>
      </c>
      <c r="W111" s="3">
        <f>O99</f>
        <v>61</v>
      </c>
      <c r="X111" s="3">
        <f>O100</f>
        <v>32</v>
      </c>
      <c r="Y111" s="3">
        <f>O101</f>
        <v>7</v>
      </c>
      <c r="Z111" s="3">
        <f>O102</f>
        <v>1</v>
      </c>
      <c r="AA111" s="3">
        <f>O103</f>
        <v>0</v>
      </c>
      <c r="AB111" s="3">
        <f>O104</f>
        <v>0</v>
      </c>
      <c r="AC111" s="3">
        <f>O105</f>
        <v>4</v>
      </c>
      <c r="AD111" s="3">
        <f>O106</f>
        <v>20</v>
      </c>
      <c r="AE111" s="3">
        <f>O107</f>
        <v>0</v>
      </c>
      <c r="AF111" s="3">
        <f>O108</f>
        <v>0</v>
      </c>
      <c r="AG111" s="3">
        <f>O109</f>
        <v>0</v>
      </c>
      <c r="AH111" s="3">
        <f>O110</f>
        <v>0</v>
      </c>
      <c r="AI111" s="3">
        <f>O111</f>
        <v>0</v>
      </c>
      <c r="AJ111" s="3">
        <f>O112</f>
        <v>0</v>
      </c>
      <c r="AK111" s="3">
        <f>O113</f>
        <v>15</v>
      </c>
      <c r="AL111" s="3">
        <f>O114</f>
        <v>0</v>
      </c>
      <c r="AM111" s="3">
        <f>O115</f>
        <v>0</v>
      </c>
      <c r="AN111" s="3">
        <f>O116</f>
        <v>0</v>
      </c>
      <c r="AO111" s="3">
        <f>O117</f>
        <v>0</v>
      </c>
      <c r="AP111" s="49">
        <f>O118</f>
        <v>0</v>
      </c>
      <c r="AQ111" s="53">
        <f>O119</f>
        <v>0</v>
      </c>
      <c r="AT111" s="49">
        <v>64</v>
      </c>
      <c r="AU111" s="32">
        <f t="shared" ref="AU111:BO111" si="131">PRODUCT(W111*100*1/W115)</f>
        <v>35.882352941176471</v>
      </c>
      <c r="AV111" s="32">
        <f t="shared" si="131"/>
        <v>18.823529411764707</v>
      </c>
      <c r="AW111" s="32">
        <f t="shared" si="131"/>
        <v>4.117647058823529</v>
      </c>
      <c r="AX111" s="32">
        <f t="shared" si="131"/>
        <v>0.58823529411764708</v>
      </c>
      <c r="AY111" s="32">
        <f t="shared" si="131"/>
        <v>0</v>
      </c>
      <c r="AZ111" s="32">
        <f t="shared" si="131"/>
        <v>0</v>
      </c>
      <c r="BA111" s="32">
        <f t="shared" si="131"/>
        <v>2.3529411764705883</v>
      </c>
      <c r="BB111" s="32">
        <f t="shared" si="131"/>
        <v>11.764705882352942</v>
      </c>
      <c r="BC111" s="32">
        <f t="shared" si="131"/>
        <v>0</v>
      </c>
      <c r="BD111" s="32">
        <f t="shared" si="131"/>
        <v>0</v>
      </c>
      <c r="BE111" s="32">
        <f t="shared" si="131"/>
        <v>0</v>
      </c>
      <c r="BF111" s="32">
        <f t="shared" si="131"/>
        <v>0</v>
      </c>
      <c r="BG111" s="32">
        <f t="shared" si="131"/>
        <v>0</v>
      </c>
      <c r="BH111" s="32">
        <f t="shared" si="131"/>
        <v>0</v>
      </c>
      <c r="BI111" s="32">
        <f t="shared" si="131"/>
        <v>8.8757396449704142</v>
      </c>
      <c r="BJ111" s="32">
        <f t="shared" si="131"/>
        <v>0</v>
      </c>
      <c r="BK111" s="32">
        <f t="shared" si="131"/>
        <v>0</v>
      </c>
      <c r="BL111" s="32">
        <f t="shared" si="131"/>
        <v>0</v>
      </c>
      <c r="BM111" s="32">
        <f t="shared" si="131"/>
        <v>0</v>
      </c>
      <c r="BN111" s="29">
        <f t="shared" si="131"/>
        <v>0</v>
      </c>
      <c r="BO111" s="54">
        <f t="shared" si="131"/>
        <v>0</v>
      </c>
      <c r="BR111" s="49">
        <v>64</v>
      </c>
      <c r="BS111" s="32">
        <f t="shared" ref="BS111:CM111" si="132">AU99+AU100+AU101+AU102+AU103+AU104+AU105+AU106+AU107+AU108+AU109+AU110+AU111</f>
        <v>100</v>
      </c>
      <c r="BT111" s="32">
        <f t="shared" si="132"/>
        <v>100.00000000000001</v>
      </c>
      <c r="BU111" s="32">
        <f t="shared" si="132"/>
        <v>75.882352941176464</v>
      </c>
      <c r="BV111" s="32">
        <f t="shared" si="132"/>
        <v>94.705882352941188</v>
      </c>
      <c r="BW111" s="32">
        <f t="shared" si="132"/>
        <v>100</v>
      </c>
      <c r="BX111" s="32">
        <f t="shared" si="132"/>
        <v>100</v>
      </c>
      <c r="BY111" s="32">
        <f t="shared" si="132"/>
        <v>100</v>
      </c>
      <c r="BZ111" s="32">
        <f t="shared" si="132"/>
        <v>100</v>
      </c>
      <c r="CA111" s="32">
        <f t="shared" si="132"/>
        <v>100.00000000000003</v>
      </c>
      <c r="CB111" s="32">
        <f t="shared" si="132"/>
        <v>100.00000000000001</v>
      </c>
      <c r="CC111" s="32">
        <f t="shared" si="132"/>
        <v>100.00000000000001</v>
      </c>
      <c r="CD111" s="32">
        <f t="shared" si="132"/>
        <v>100</v>
      </c>
      <c r="CE111" s="32">
        <f t="shared" si="132"/>
        <v>100.00000000000003</v>
      </c>
      <c r="CF111" s="32">
        <f t="shared" si="132"/>
        <v>100.00000000000001</v>
      </c>
      <c r="CG111" s="32">
        <f t="shared" si="132"/>
        <v>91.715976331360949</v>
      </c>
      <c r="CH111" s="32">
        <f t="shared" si="132"/>
        <v>100</v>
      </c>
      <c r="CI111" s="32">
        <f t="shared" si="132"/>
        <v>100</v>
      </c>
      <c r="CJ111" s="32">
        <f t="shared" si="132"/>
        <v>99.999999999999986</v>
      </c>
      <c r="CK111" s="32">
        <f t="shared" si="132"/>
        <v>100.00000000000001</v>
      </c>
      <c r="CL111" s="29">
        <f t="shared" si="132"/>
        <v>100</v>
      </c>
      <c r="CM111" s="54">
        <f t="shared" si="132"/>
        <v>100.00000000000001</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9" t="s">
        <v>15</v>
      </c>
      <c r="C112" s="2">
        <v>0</v>
      </c>
      <c r="D112" s="2">
        <v>0</v>
      </c>
      <c r="E112" s="2">
        <v>9</v>
      </c>
      <c r="F112" s="2">
        <v>0</v>
      </c>
      <c r="G112" s="2">
        <v>128</v>
      </c>
      <c r="H112" s="2">
        <v>18</v>
      </c>
      <c r="I112" s="2">
        <v>2</v>
      </c>
      <c r="J112" s="2">
        <v>1</v>
      </c>
      <c r="K112" s="3">
        <v>5</v>
      </c>
      <c r="L112" s="3">
        <v>3</v>
      </c>
      <c r="M112" s="3">
        <v>3</v>
      </c>
      <c r="N112" s="3">
        <v>1</v>
      </c>
      <c r="O112" s="3">
        <v>0</v>
      </c>
      <c r="P112" s="3">
        <v>0</v>
      </c>
      <c r="Q112" s="3">
        <v>0</v>
      </c>
      <c r="R112" s="3">
        <v>0</v>
      </c>
      <c r="S112" s="49">
        <v>170</v>
      </c>
      <c r="V112" s="49">
        <v>128</v>
      </c>
      <c r="W112" s="3">
        <f>P99</f>
        <v>0</v>
      </c>
      <c r="X112" s="3">
        <f>P100</f>
        <v>0</v>
      </c>
      <c r="Y112" s="3">
        <f>P101</f>
        <v>41</v>
      </c>
      <c r="Z112" s="3">
        <f>P102</f>
        <v>9</v>
      </c>
      <c r="AA112" s="3">
        <f>P103</f>
        <v>0</v>
      </c>
      <c r="AB112" s="3">
        <f>P104</f>
        <v>0</v>
      </c>
      <c r="AC112" s="3">
        <f>P105</f>
        <v>0</v>
      </c>
      <c r="AD112" s="3">
        <f>P106</f>
        <v>0</v>
      </c>
      <c r="AE112" s="3">
        <f>P107</f>
        <v>0</v>
      </c>
      <c r="AF112" s="3">
        <f>P108</f>
        <v>0</v>
      </c>
      <c r="AG112" s="3">
        <f>P109</f>
        <v>0</v>
      </c>
      <c r="AH112" s="3">
        <f>P110</f>
        <v>0</v>
      </c>
      <c r="AI112" s="3">
        <f>P111</f>
        <v>0</v>
      </c>
      <c r="AJ112" s="3">
        <f>P112</f>
        <v>0</v>
      </c>
      <c r="AK112" s="3">
        <f>P113</f>
        <v>8</v>
      </c>
      <c r="AL112" s="3">
        <f>P114</f>
        <v>0</v>
      </c>
      <c r="AM112" s="3">
        <f>P115</f>
        <v>0</v>
      </c>
      <c r="AN112" s="3">
        <f>P116</f>
        <v>0</v>
      </c>
      <c r="AO112" s="3">
        <f>P117</f>
        <v>0</v>
      </c>
      <c r="AP112" s="49">
        <f>P118</f>
        <v>0</v>
      </c>
      <c r="AQ112" s="53">
        <f>P119</f>
        <v>0</v>
      </c>
      <c r="AT112" s="49">
        <v>128</v>
      </c>
      <c r="AU112" s="32">
        <f t="shared" ref="AU112:BO112" si="133">PRODUCT(W112*100*1/W115)</f>
        <v>0</v>
      </c>
      <c r="AV112" s="32">
        <f t="shared" si="133"/>
        <v>0</v>
      </c>
      <c r="AW112" s="32">
        <f t="shared" si="133"/>
        <v>24.117647058823529</v>
      </c>
      <c r="AX112" s="32">
        <f t="shared" si="133"/>
        <v>5.2941176470588234</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4.7337278106508878</v>
      </c>
      <c r="BJ112" s="32">
        <f t="shared" si="133"/>
        <v>0</v>
      </c>
      <c r="BK112" s="32">
        <f t="shared" si="133"/>
        <v>0</v>
      </c>
      <c r="BL112" s="32">
        <f t="shared" si="133"/>
        <v>0</v>
      </c>
      <c r="BM112" s="32">
        <f t="shared" si="133"/>
        <v>0</v>
      </c>
      <c r="BN112" s="29">
        <f t="shared" si="133"/>
        <v>0</v>
      </c>
      <c r="BO112" s="54">
        <f t="shared" si="133"/>
        <v>0</v>
      </c>
      <c r="BR112" s="49">
        <v>128</v>
      </c>
      <c r="BS112" s="32">
        <f t="shared" ref="BS112:CM112" si="134">AU99+AU100+AU101+AU102+AU103+AU104+AU105+AU106+AU107+AU108+AU109+AU110+AU111+AU112</f>
        <v>100</v>
      </c>
      <c r="BT112" s="32">
        <f t="shared" si="134"/>
        <v>100.00000000000001</v>
      </c>
      <c r="BU112" s="32">
        <f t="shared" si="134"/>
        <v>100</v>
      </c>
      <c r="BV112" s="32">
        <f t="shared" si="134"/>
        <v>100.00000000000001</v>
      </c>
      <c r="BW112" s="32">
        <f t="shared" si="134"/>
        <v>100</v>
      </c>
      <c r="BX112" s="32">
        <f t="shared" si="134"/>
        <v>100</v>
      </c>
      <c r="BY112" s="32">
        <f t="shared" si="134"/>
        <v>100</v>
      </c>
      <c r="BZ112" s="32">
        <f t="shared" si="134"/>
        <v>100</v>
      </c>
      <c r="CA112" s="32">
        <f t="shared" si="134"/>
        <v>100.00000000000003</v>
      </c>
      <c r="CB112" s="32">
        <f t="shared" si="134"/>
        <v>100.00000000000001</v>
      </c>
      <c r="CC112" s="32">
        <f t="shared" si="134"/>
        <v>100.00000000000001</v>
      </c>
      <c r="CD112" s="32">
        <f t="shared" si="134"/>
        <v>100</v>
      </c>
      <c r="CE112" s="32">
        <f t="shared" si="134"/>
        <v>100.00000000000003</v>
      </c>
      <c r="CF112" s="32">
        <f t="shared" si="134"/>
        <v>100.00000000000001</v>
      </c>
      <c r="CG112" s="32">
        <f t="shared" si="134"/>
        <v>96.449704142011839</v>
      </c>
      <c r="CH112" s="32">
        <f t="shared" si="134"/>
        <v>100</v>
      </c>
      <c r="CI112" s="32">
        <f t="shared" si="134"/>
        <v>100</v>
      </c>
      <c r="CJ112" s="32">
        <f t="shared" si="134"/>
        <v>99.999999999999986</v>
      </c>
      <c r="CK112" s="32">
        <f t="shared" si="134"/>
        <v>100.00000000000001</v>
      </c>
      <c r="CL112" s="29">
        <f t="shared" si="134"/>
        <v>100</v>
      </c>
      <c r="CM112" s="54">
        <f t="shared" si="134"/>
        <v>100.00000000000001</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9" t="s">
        <v>16</v>
      </c>
      <c r="C113" s="2">
        <v>0</v>
      </c>
      <c r="D113" s="2">
        <v>0</v>
      </c>
      <c r="E113" s="2">
        <v>0</v>
      </c>
      <c r="F113" s="2">
        <v>0</v>
      </c>
      <c r="G113" s="2">
        <v>0</v>
      </c>
      <c r="H113" s="2">
        <v>4</v>
      </c>
      <c r="I113" s="2">
        <v>0</v>
      </c>
      <c r="J113" s="2">
        <v>4</v>
      </c>
      <c r="K113" s="2">
        <v>20</v>
      </c>
      <c r="L113" s="2">
        <v>42</v>
      </c>
      <c r="M113" s="2">
        <v>39</v>
      </c>
      <c r="N113" s="2">
        <v>31</v>
      </c>
      <c r="O113" s="3">
        <v>15</v>
      </c>
      <c r="P113" s="3">
        <v>8</v>
      </c>
      <c r="Q113" s="3">
        <v>6</v>
      </c>
      <c r="R113" s="3">
        <v>0</v>
      </c>
      <c r="S113" s="49">
        <v>169</v>
      </c>
      <c r="V113" s="49">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6</v>
      </c>
      <c r="AL113" s="3">
        <f>Q114</f>
        <v>0</v>
      </c>
      <c r="AM113" s="3">
        <f>Q115</f>
        <v>0</v>
      </c>
      <c r="AN113" s="3">
        <f>Q116</f>
        <v>0</v>
      </c>
      <c r="AO113" s="3">
        <f>Q117</f>
        <v>0</v>
      </c>
      <c r="AP113" s="49">
        <f>Q118</f>
        <v>0</v>
      </c>
      <c r="AQ113" s="53">
        <f>Q119</f>
        <v>0</v>
      </c>
      <c r="AT113" s="49">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3.5502958579881656</v>
      </c>
      <c r="BJ113" s="32">
        <f t="shared" si="135"/>
        <v>0</v>
      </c>
      <c r="BK113" s="32">
        <f t="shared" si="135"/>
        <v>0</v>
      </c>
      <c r="BL113" s="32">
        <f t="shared" si="135"/>
        <v>0</v>
      </c>
      <c r="BM113" s="32">
        <f t="shared" si="135"/>
        <v>0</v>
      </c>
      <c r="BN113" s="29">
        <f t="shared" si="135"/>
        <v>0</v>
      </c>
      <c r="BO113" s="54">
        <f t="shared" si="135"/>
        <v>0</v>
      </c>
      <c r="BR113" s="49">
        <v>256</v>
      </c>
      <c r="BS113" s="32">
        <f t="shared" ref="BS113:CM113" si="136">AU99+AU100+AU101+AU102+AU103+AU104+AU105+AU106+AU107+AU108+AU109+AU110+AU111+AU112+AU113</f>
        <v>100</v>
      </c>
      <c r="BT113" s="32">
        <f t="shared" si="136"/>
        <v>100.00000000000001</v>
      </c>
      <c r="BU113" s="32">
        <f t="shared" si="136"/>
        <v>100</v>
      </c>
      <c r="BV113" s="32">
        <f t="shared" si="136"/>
        <v>100.00000000000001</v>
      </c>
      <c r="BW113" s="32">
        <f t="shared" si="136"/>
        <v>100</v>
      </c>
      <c r="BX113" s="32">
        <f t="shared" si="136"/>
        <v>100</v>
      </c>
      <c r="BY113" s="32">
        <f t="shared" si="136"/>
        <v>100</v>
      </c>
      <c r="BZ113" s="32">
        <f t="shared" si="136"/>
        <v>100</v>
      </c>
      <c r="CA113" s="32">
        <f t="shared" si="136"/>
        <v>100.00000000000003</v>
      </c>
      <c r="CB113" s="32">
        <f t="shared" si="136"/>
        <v>100.00000000000001</v>
      </c>
      <c r="CC113" s="32">
        <f t="shared" si="136"/>
        <v>100.00000000000001</v>
      </c>
      <c r="CD113" s="32">
        <f t="shared" si="136"/>
        <v>100</v>
      </c>
      <c r="CE113" s="32">
        <f t="shared" si="136"/>
        <v>100.00000000000003</v>
      </c>
      <c r="CF113" s="32">
        <f t="shared" si="136"/>
        <v>100.00000000000001</v>
      </c>
      <c r="CG113" s="32">
        <f t="shared" si="136"/>
        <v>100</v>
      </c>
      <c r="CH113" s="32">
        <f t="shared" si="136"/>
        <v>100</v>
      </c>
      <c r="CI113" s="32">
        <f t="shared" si="136"/>
        <v>100</v>
      </c>
      <c r="CJ113" s="32">
        <f t="shared" si="136"/>
        <v>99.999999999999986</v>
      </c>
      <c r="CK113" s="32">
        <f t="shared" si="136"/>
        <v>100.00000000000001</v>
      </c>
      <c r="CL113" s="29">
        <f t="shared" si="136"/>
        <v>100</v>
      </c>
      <c r="CM113" s="54">
        <f t="shared" si="136"/>
        <v>100.00000000000001</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9" t="s">
        <v>17</v>
      </c>
      <c r="C114" s="2">
        <v>0</v>
      </c>
      <c r="D114" s="2">
        <v>0</v>
      </c>
      <c r="E114" s="2">
        <v>129</v>
      </c>
      <c r="F114" s="2">
        <v>0</v>
      </c>
      <c r="G114" s="2">
        <v>9</v>
      </c>
      <c r="H114" s="2">
        <v>6</v>
      </c>
      <c r="I114" s="2">
        <v>1</v>
      </c>
      <c r="J114" s="2">
        <v>2</v>
      </c>
      <c r="K114" s="4">
        <v>0</v>
      </c>
      <c r="L114" s="3">
        <v>0</v>
      </c>
      <c r="M114" s="3">
        <v>0</v>
      </c>
      <c r="N114" s="3">
        <v>23</v>
      </c>
      <c r="O114" s="3">
        <v>0</v>
      </c>
      <c r="P114" s="3">
        <v>0</v>
      </c>
      <c r="Q114" s="3">
        <v>0</v>
      </c>
      <c r="R114" s="3">
        <v>0</v>
      </c>
      <c r="S114" s="49">
        <v>170</v>
      </c>
      <c r="V114" s="49">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9">
        <f>R118</f>
        <v>0</v>
      </c>
      <c r="AQ114" s="53">
        <f>R119</f>
        <v>0</v>
      </c>
      <c r="AT114" s="49">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4">
        <f t="shared" si="137"/>
        <v>0</v>
      </c>
      <c r="BR114" s="49">
        <v>512</v>
      </c>
      <c r="BS114" s="32">
        <f t="shared" ref="BS114:CM114" si="138">AU99+AU100+AU101+AU102+AU103+AU104+AU105+AU106+AU107+AU108+AU109+AU110+AU111+AU112+AU113+AU114</f>
        <v>100</v>
      </c>
      <c r="BT114" s="32">
        <f t="shared" si="138"/>
        <v>100.00000000000001</v>
      </c>
      <c r="BU114" s="32">
        <f t="shared" si="138"/>
        <v>100</v>
      </c>
      <c r="BV114" s="32">
        <f t="shared" si="138"/>
        <v>100.00000000000001</v>
      </c>
      <c r="BW114" s="32">
        <f t="shared" si="138"/>
        <v>100</v>
      </c>
      <c r="BX114" s="32">
        <f t="shared" si="138"/>
        <v>100</v>
      </c>
      <c r="BY114" s="32">
        <f t="shared" si="138"/>
        <v>100</v>
      </c>
      <c r="BZ114" s="32">
        <f t="shared" si="138"/>
        <v>100</v>
      </c>
      <c r="CA114" s="32">
        <f t="shared" si="138"/>
        <v>100.00000000000003</v>
      </c>
      <c r="CB114" s="32">
        <f t="shared" si="138"/>
        <v>100.00000000000001</v>
      </c>
      <c r="CC114" s="32">
        <f t="shared" si="138"/>
        <v>100.00000000000001</v>
      </c>
      <c r="CD114" s="32">
        <f t="shared" si="138"/>
        <v>100</v>
      </c>
      <c r="CE114" s="32">
        <f t="shared" si="138"/>
        <v>100.00000000000003</v>
      </c>
      <c r="CF114" s="32">
        <f t="shared" si="138"/>
        <v>100.00000000000001</v>
      </c>
      <c r="CG114" s="32">
        <f t="shared" si="138"/>
        <v>100</v>
      </c>
      <c r="CH114" s="32">
        <f t="shared" si="138"/>
        <v>100</v>
      </c>
      <c r="CI114" s="32">
        <f t="shared" si="138"/>
        <v>100</v>
      </c>
      <c r="CJ114" s="32">
        <f t="shared" si="138"/>
        <v>99.999999999999986</v>
      </c>
      <c r="CK114" s="32">
        <f t="shared" si="138"/>
        <v>100.00000000000001</v>
      </c>
      <c r="CL114" s="29">
        <f t="shared" si="138"/>
        <v>100</v>
      </c>
      <c r="CM114" s="54">
        <f t="shared" si="138"/>
        <v>100.00000000000001</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9" t="s">
        <v>18</v>
      </c>
      <c r="C115" s="2">
        <v>0</v>
      </c>
      <c r="D115" s="2">
        <v>120</v>
      </c>
      <c r="E115" s="2">
        <v>20</v>
      </c>
      <c r="F115" s="2">
        <v>4</v>
      </c>
      <c r="G115" s="2">
        <v>5</v>
      </c>
      <c r="H115" s="4">
        <v>4</v>
      </c>
      <c r="I115" s="3">
        <v>2</v>
      </c>
      <c r="J115" s="3">
        <v>2</v>
      </c>
      <c r="K115" s="3">
        <v>3</v>
      </c>
      <c r="L115" s="3">
        <v>10</v>
      </c>
      <c r="M115" s="3">
        <v>0</v>
      </c>
      <c r="N115" s="3">
        <v>0</v>
      </c>
      <c r="O115" s="3">
        <v>0</v>
      </c>
      <c r="P115" s="3">
        <v>0</v>
      </c>
      <c r="Q115" s="3">
        <v>0</v>
      </c>
      <c r="R115" s="3">
        <v>0</v>
      </c>
      <c r="S115" s="49">
        <v>170</v>
      </c>
      <c r="V115" s="49" t="s">
        <v>1</v>
      </c>
      <c r="W115" s="49">
        <f>S99</f>
        <v>170</v>
      </c>
      <c r="X115" s="49">
        <f>S100</f>
        <v>170</v>
      </c>
      <c r="Y115" s="49">
        <f>S101</f>
        <v>170</v>
      </c>
      <c r="Z115" s="49">
        <f>S102</f>
        <v>170</v>
      </c>
      <c r="AA115" s="49">
        <f>S103</f>
        <v>170</v>
      </c>
      <c r="AB115" s="49">
        <f>S104</f>
        <v>170</v>
      </c>
      <c r="AC115" s="49">
        <f>S105</f>
        <v>170</v>
      </c>
      <c r="AD115" s="49">
        <f>S106</f>
        <v>170</v>
      </c>
      <c r="AE115" s="49">
        <f>S107</f>
        <v>170</v>
      </c>
      <c r="AF115" s="49">
        <f>S108</f>
        <v>170</v>
      </c>
      <c r="AG115" s="49">
        <f>S109</f>
        <v>170</v>
      </c>
      <c r="AH115" s="49">
        <f>S110</f>
        <v>170</v>
      </c>
      <c r="AI115" s="49">
        <f>S111</f>
        <v>170</v>
      </c>
      <c r="AJ115" s="49">
        <f>S112</f>
        <v>170</v>
      </c>
      <c r="AK115" s="49">
        <f>S113</f>
        <v>169</v>
      </c>
      <c r="AL115" s="49">
        <f>S114</f>
        <v>170</v>
      </c>
      <c r="AM115" s="49">
        <f>S115</f>
        <v>170</v>
      </c>
      <c r="AN115" s="49">
        <f>S116</f>
        <v>170</v>
      </c>
      <c r="AO115" s="49">
        <f>S117</f>
        <v>170</v>
      </c>
      <c r="AP115" s="49">
        <f>S118</f>
        <v>170</v>
      </c>
      <c r="AQ115" s="49">
        <f>S119</f>
        <v>170</v>
      </c>
      <c r="AT115" s="49" t="s">
        <v>44</v>
      </c>
      <c r="AU115" s="29">
        <f t="shared" ref="AU115:BO115" si="139">SUM(AU99:AU114)</f>
        <v>100</v>
      </c>
      <c r="AV115" s="29">
        <f t="shared" si="139"/>
        <v>100.00000000000001</v>
      </c>
      <c r="AW115" s="29">
        <f t="shared" si="139"/>
        <v>100</v>
      </c>
      <c r="AX115" s="29">
        <f t="shared" si="139"/>
        <v>100.00000000000001</v>
      </c>
      <c r="AY115" s="29">
        <f t="shared" si="139"/>
        <v>100</v>
      </c>
      <c r="AZ115" s="29">
        <f t="shared" si="139"/>
        <v>100</v>
      </c>
      <c r="BA115" s="29">
        <f t="shared" si="139"/>
        <v>100</v>
      </c>
      <c r="BB115" s="29">
        <f t="shared" si="139"/>
        <v>100</v>
      </c>
      <c r="BC115" s="29">
        <f t="shared" si="139"/>
        <v>100.00000000000003</v>
      </c>
      <c r="BD115" s="29">
        <f t="shared" si="139"/>
        <v>100.00000000000001</v>
      </c>
      <c r="BE115" s="29">
        <f t="shared" si="139"/>
        <v>100.00000000000001</v>
      </c>
      <c r="BF115" s="29">
        <f t="shared" si="139"/>
        <v>100</v>
      </c>
      <c r="BG115" s="29">
        <f t="shared" si="139"/>
        <v>100.00000000000003</v>
      </c>
      <c r="BH115" s="29">
        <f t="shared" si="139"/>
        <v>100.00000000000001</v>
      </c>
      <c r="BI115" s="29">
        <f t="shared" si="139"/>
        <v>100</v>
      </c>
      <c r="BJ115" s="29">
        <f t="shared" si="139"/>
        <v>100</v>
      </c>
      <c r="BK115" s="29">
        <f t="shared" si="139"/>
        <v>100</v>
      </c>
      <c r="BL115" s="29">
        <f t="shared" si="139"/>
        <v>99.999999999999986</v>
      </c>
      <c r="BM115" s="29">
        <f t="shared" si="139"/>
        <v>100.00000000000001</v>
      </c>
      <c r="BN115" s="29">
        <f t="shared" si="139"/>
        <v>100</v>
      </c>
      <c r="BO115" s="29">
        <f t="shared" si="139"/>
        <v>100.00000000000001</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9" t="s">
        <v>19</v>
      </c>
      <c r="C116" s="2">
        <v>0</v>
      </c>
      <c r="D116" s="2">
        <v>136</v>
      </c>
      <c r="E116" s="2">
        <v>0</v>
      </c>
      <c r="F116" s="2">
        <v>5</v>
      </c>
      <c r="G116" s="2">
        <v>2</v>
      </c>
      <c r="H116" s="2">
        <v>12</v>
      </c>
      <c r="I116" s="4">
        <v>2</v>
      </c>
      <c r="J116" s="3">
        <v>5</v>
      </c>
      <c r="K116" s="3">
        <v>2</v>
      </c>
      <c r="L116" s="3">
        <v>3</v>
      </c>
      <c r="M116" s="3">
        <v>3</v>
      </c>
      <c r="N116" s="3">
        <v>0</v>
      </c>
      <c r="O116" s="3">
        <v>0</v>
      </c>
      <c r="P116" s="3">
        <v>0</v>
      </c>
      <c r="Q116" s="3">
        <v>0</v>
      </c>
      <c r="R116" s="3">
        <v>0</v>
      </c>
      <c r="S116" s="49">
        <v>170</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9" t="s">
        <v>20</v>
      </c>
      <c r="C117" s="2">
        <v>0</v>
      </c>
      <c r="D117" s="2">
        <v>0</v>
      </c>
      <c r="E117" s="2">
        <v>33</v>
      </c>
      <c r="F117" s="2">
        <v>87</v>
      </c>
      <c r="G117" s="2">
        <v>20</v>
      </c>
      <c r="H117" s="3">
        <v>5</v>
      </c>
      <c r="I117" s="3">
        <v>9</v>
      </c>
      <c r="J117" s="3">
        <v>4</v>
      </c>
      <c r="K117" s="3">
        <v>4</v>
      </c>
      <c r="L117" s="3">
        <v>8</v>
      </c>
      <c r="M117" s="3">
        <v>0</v>
      </c>
      <c r="N117" s="3">
        <v>0</v>
      </c>
      <c r="O117" s="3">
        <v>0</v>
      </c>
      <c r="P117" s="3">
        <v>0</v>
      </c>
      <c r="Q117" s="3">
        <v>0</v>
      </c>
      <c r="R117" s="3">
        <v>0</v>
      </c>
      <c r="S117" s="49">
        <v>170</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9" t="s">
        <v>21</v>
      </c>
      <c r="C118" s="49">
        <v>0</v>
      </c>
      <c r="D118" s="49">
        <v>0</v>
      </c>
      <c r="E118" s="49">
        <v>0</v>
      </c>
      <c r="F118" s="49">
        <v>0</v>
      </c>
      <c r="G118" s="49">
        <v>0</v>
      </c>
      <c r="H118" s="49">
        <v>10</v>
      </c>
      <c r="I118" s="49">
        <v>95</v>
      </c>
      <c r="J118" s="49">
        <v>32</v>
      </c>
      <c r="K118" s="49">
        <v>5</v>
      </c>
      <c r="L118" s="49">
        <v>5</v>
      </c>
      <c r="M118" s="49">
        <v>23</v>
      </c>
      <c r="N118" s="49">
        <v>0</v>
      </c>
      <c r="O118" s="49">
        <v>0</v>
      </c>
      <c r="P118" s="49">
        <v>0</v>
      </c>
      <c r="Q118" s="49">
        <v>0</v>
      </c>
      <c r="R118" s="49">
        <v>0</v>
      </c>
      <c r="S118" s="49">
        <v>170</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9" t="s">
        <v>22</v>
      </c>
      <c r="C119" s="50">
        <v>0</v>
      </c>
      <c r="D119" s="50">
        <v>2</v>
      </c>
      <c r="E119" s="50">
        <v>0</v>
      </c>
      <c r="F119" s="50">
        <v>101</v>
      </c>
      <c r="G119" s="50">
        <v>51</v>
      </c>
      <c r="H119" s="50">
        <v>9</v>
      </c>
      <c r="I119" s="50">
        <v>4</v>
      </c>
      <c r="J119" s="55">
        <v>3</v>
      </c>
      <c r="K119" s="53">
        <v>0</v>
      </c>
      <c r="L119" s="53">
        <v>0</v>
      </c>
      <c r="M119" s="53">
        <v>0</v>
      </c>
      <c r="N119" s="53">
        <v>0</v>
      </c>
      <c r="O119" s="53">
        <v>0</v>
      </c>
      <c r="P119" s="53">
        <v>0</v>
      </c>
      <c r="Q119" s="53">
        <v>0</v>
      </c>
      <c r="R119" s="53">
        <v>0</v>
      </c>
      <c r="S119" s="49">
        <v>170</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9" t="s">
        <v>84</v>
      </c>
      <c r="C120" s="49">
        <v>0</v>
      </c>
      <c r="D120" s="49">
        <v>0</v>
      </c>
      <c r="E120" s="49">
        <v>0</v>
      </c>
      <c r="F120" s="49">
        <v>0</v>
      </c>
      <c r="G120" s="49">
        <v>0</v>
      </c>
      <c r="H120" s="49">
        <v>3</v>
      </c>
      <c r="I120" s="49">
        <v>0</v>
      </c>
      <c r="J120" s="49">
        <v>16</v>
      </c>
      <c r="K120" s="49">
        <v>72</v>
      </c>
      <c r="L120" s="49">
        <v>71</v>
      </c>
      <c r="M120" s="49">
        <v>7</v>
      </c>
      <c r="N120" s="49">
        <v>1</v>
      </c>
      <c r="O120" s="49">
        <v>0</v>
      </c>
      <c r="P120" s="49">
        <v>0</v>
      </c>
      <c r="Q120" s="49">
        <v>0</v>
      </c>
      <c r="R120" s="49">
        <v>0</v>
      </c>
      <c r="S120" s="49">
        <v>170</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9" t="s">
        <v>104</v>
      </c>
      <c r="C121" s="49">
        <v>0</v>
      </c>
      <c r="D121" s="49">
        <v>1</v>
      </c>
      <c r="E121" s="49">
        <v>2</v>
      </c>
      <c r="F121" s="49">
        <v>10</v>
      </c>
      <c r="G121" s="49">
        <v>33</v>
      </c>
      <c r="H121" s="49">
        <v>12</v>
      </c>
      <c r="I121" s="49">
        <v>12</v>
      </c>
      <c r="J121" s="49">
        <v>10</v>
      </c>
      <c r="K121" s="49">
        <v>10</v>
      </c>
      <c r="L121" s="49">
        <v>9</v>
      </c>
      <c r="M121" s="49">
        <v>60</v>
      </c>
      <c r="N121" s="49">
        <v>6</v>
      </c>
      <c r="O121" s="49">
        <v>0</v>
      </c>
      <c r="P121" s="49">
        <v>0</v>
      </c>
      <c r="Q121" s="49">
        <v>0</v>
      </c>
      <c r="R121" s="49">
        <v>0</v>
      </c>
      <c r="S121" s="49">
        <v>165</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9" t="s">
        <v>89</v>
      </c>
      <c r="C122" s="49">
        <v>0</v>
      </c>
      <c r="D122" s="49">
        <v>0</v>
      </c>
      <c r="E122" s="49">
        <v>0</v>
      </c>
      <c r="F122" s="49">
        <v>142</v>
      </c>
      <c r="G122" s="49">
        <v>0</v>
      </c>
      <c r="H122" s="49">
        <v>25</v>
      </c>
      <c r="I122" s="49">
        <v>2</v>
      </c>
      <c r="J122" s="49">
        <v>1</v>
      </c>
      <c r="K122" s="49">
        <v>0</v>
      </c>
      <c r="L122" s="49">
        <v>0</v>
      </c>
      <c r="M122" s="49">
        <v>0</v>
      </c>
      <c r="N122" s="49">
        <v>0</v>
      </c>
      <c r="O122" s="49">
        <v>0</v>
      </c>
      <c r="P122" s="49">
        <v>0</v>
      </c>
      <c r="Q122" s="49">
        <v>0</v>
      </c>
      <c r="R122" s="49">
        <v>0</v>
      </c>
      <c r="S122" s="49">
        <v>170</v>
      </c>
    </row>
    <row r="127" spans="1:118" x14ac:dyDescent="0.25">
      <c r="V127" s="49" t="str">
        <f>A128</f>
        <v>Morganella morganii</v>
      </c>
      <c r="AT127" s="49" t="str">
        <f>A128</f>
        <v>Morganella morganii</v>
      </c>
      <c r="BR127" s="49" t="str">
        <f>A128</f>
        <v>Morganella morganii</v>
      </c>
    </row>
    <row r="128" spans="1:118" ht="18.75" x14ac:dyDescent="0.25">
      <c r="A128" s="49" t="s">
        <v>90</v>
      </c>
      <c r="B128" s="49" t="s">
        <v>0</v>
      </c>
      <c r="C128" s="49">
        <v>1.5625E-2</v>
      </c>
      <c r="D128" s="49">
        <v>3.125E-2</v>
      </c>
      <c r="E128" s="49">
        <v>6.25E-2</v>
      </c>
      <c r="F128" s="49">
        <v>0.125</v>
      </c>
      <c r="G128" s="49">
        <v>0.25</v>
      </c>
      <c r="H128" s="49">
        <v>0.5</v>
      </c>
      <c r="I128" s="49">
        <v>1</v>
      </c>
      <c r="J128" s="49">
        <v>2</v>
      </c>
      <c r="K128" s="49">
        <v>4</v>
      </c>
      <c r="L128" s="49">
        <v>8</v>
      </c>
      <c r="M128" s="49">
        <v>16</v>
      </c>
      <c r="N128" s="49">
        <v>32</v>
      </c>
      <c r="O128" s="49">
        <v>64</v>
      </c>
      <c r="P128" s="49">
        <v>128</v>
      </c>
      <c r="Q128" s="49">
        <v>256</v>
      </c>
      <c r="R128" s="49">
        <v>512</v>
      </c>
      <c r="S128" s="49" t="s">
        <v>1</v>
      </c>
      <c r="V128" s="49" t="s">
        <v>0</v>
      </c>
      <c r="W128" s="49" t="str">
        <f>B129</f>
        <v>Ampicillin</v>
      </c>
      <c r="X128" s="49" t="str">
        <f>B130</f>
        <v>Ampicillin/ Sulbactam</v>
      </c>
      <c r="Y128" s="49" t="str">
        <f>B131</f>
        <v>Piperacillin</v>
      </c>
      <c r="Z128" s="49" t="str">
        <f>B132</f>
        <v>Piperacillin/ Tazobactam</v>
      </c>
      <c r="AA128" s="49" t="str">
        <f>B133</f>
        <v>Aztreonam</v>
      </c>
      <c r="AB128" s="49" t="str">
        <f>B134</f>
        <v>Cefotaxim</v>
      </c>
      <c r="AC128" s="49" t="str">
        <f>B135</f>
        <v>Ceftazidim</v>
      </c>
      <c r="AD128" s="49" t="str">
        <f>B136</f>
        <v>Cefuroxim</v>
      </c>
      <c r="AE128" s="49" t="str">
        <f>B137</f>
        <v>Imipenem</v>
      </c>
      <c r="AF128" s="49" t="str">
        <f>B138</f>
        <v>Meropenem</v>
      </c>
      <c r="AG128" s="49" t="str">
        <f>B139</f>
        <v>Colistin</v>
      </c>
      <c r="AH128" s="49" t="str">
        <f>B140</f>
        <v>Amikacin</v>
      </c>
      <c r="AI128" s="49" t="str">
        <f>B141</f>
        <v>Gentamicin</v>
      </c>
      <c r="AJ128" s="49" t="str">
        <f>B142</f>
        <v>Tobramycin</v>
      </c>
      <c r="AK128" s="49" t="str">
        <f>B143</f>
        <v>Fosfomycin</v>
      </c>
      <c r="AL128" s="49" t="str">
        <f>B144</f>
        <v>Cotrimoxazol</v>
      </c>
      <c r="AM128" s="49" t="str">
        <f>B145</f>
        <v>Ciprofloxacin</v>
      </c>
      <c r="AN128" s="49" t="str">
        <f>B146</f>
        <v>Levofloxacin</v>
      </c>
      <c r="AO128" s="49" t="str">
        <f>B147</f>
        <v>Moxifloxacin</v>
      </c>
      <c r="AP128" s="49" t="str">
        <f>B148</f>
        <v>Doxycyclin</v>
      </c>
      <c r="AQ128" s="49" t="str">
        <f>B149</f>
        <v>Tigecyclin</v>
      </c>
      <c r="AU128" s="29" t="str">
        <f t="shared" ref="AU128" si="140">W128</f>
        <v>Ampicillin</v>
      </c>
      <c r="AV128" s="29" t="str">
        <f t="shared" ref="AV128" si="141">X128</f>
        <v>Ampicillin/ Sulbactam</v>
      </c>
      <c r="AW128" s="29" t="str">
        <f t="shared" ref="AW128" si="142">Y128</f>
        <v>Piperacillin</v>
      </c>
      <c r="AX128" s="29" t="str">
        <f t="shared" ref="AX128" si="143">Z128</f>
        <v>Piperacillin/ Tazobactam</v>
      </c>
      <c r="AY128" s="29" t="str">
        <f t="shared" ref="AY128" si="144">AA128</f>
        <v>Aztreonam</v>
      </c>
      <c r="AZ128" s="29" t="str">
        <f t="shared" ref="AZ128" si="145">AB128</f>
        <v>Cefotaxim</v>
      </c>
      <c r="BA128" s="29" t="str">
        <f t="shared" ref="BA128" si="146">AC128</f>
        <v>Ceftazidim</v>
      </c>
      <c r="BB128" s="29" t="str">
        <f t="shared" ref="BB128" si="147">AD128</f>
        <v>Cefuroxim</v>
      </c>
      <c r="BC128" s="29" t="str">
        <f t="shared" ref="BC128" si="148">AE128</f>
        <v>Imipenem</v>
      </c>
      <c r="BD128" s="29" t="str">
        <f t="shared" ref="BD128" si="149">AF128</f>
        <v>Meropenem</v>
      </c>
      <c r="BE128" s="29" t="str">
        <f t="shared" ref="BE128" si="150">AG128</f>
        <v>Colistin</v>
      </c>
      <c r="BF128" s="29" t="str">
        <f t="shared" ref="BF128" si="151">AH128</f>
        <v>Amikacin</v>
      </c>
      <c r="BG128" s="29" t="str">
        <f t="shared" ref="BG128" si="152">AI128</f>
        <v>Gentamicin</v>
      </c>
      <c r="BH128" s="29" t="str">
        <f t="shared" ref="BH128" si="153">AJ128</f>
        <v>Tobramycin</v>
      </c>
      <c r="BI128" s="29" t="str">
        <f t="shared" ref="BI128" si="154">AK128</f>
        <v>Fosfomycin</v>
      </c>
      <c r="BJ128" s="29" t="str">
        <f t="shared" ref="BJ128" si="155">AL128</f>
        <v>Cotrimoxazol</v>
      </c>
      <c r="BK128" s="29" t="str">
        <f t="shared" ref="BK128" si="156">AM128</f>
        <v>Ciprofloxacin</v>
      </c>
      <c r="BL128" s="29" t="str">
        <f t="shared" ref="BL128" si="157">AN128</f>
        <v>Levofloxacin</v>
      </c>
      <c r="BM128" s="29" t="str">
        <f t="shared" ref="BM128" si="158">AO128</f>
        <v>Moxifloxacin</v>
      </c>
      <c r="BN128" s="29" t="str">
        <f t="shared" ref="BN128" si="159">AP128</f>
        <v>Doxycyclin</v>
      </c>
      <c r="BO128" s="29" t="str">
        <f t="shared" ref="BO128" si="160">AQ128</f>
        <v>Tigecyclin</v>
      </c>
      <c r="BR128" s="49" t="s">
        <v>0</v>
      </c>
      <c r="BS128" s="49" t="str">
        <f t="shared" ref="BS128" si="161">W128</f>
        <v>Ampicillin</v>
      </c>
      <c r="BT128" s="49" t="str">
        <f t="shared" ref="BT128" si="162">X128</f>
        <v>Ampicillin/ Sulbactam</v>
      </c>
      <c r="BU128" s="49" t="str">
        <f t="shared" ref="BU128" si="163">Y128</f>
        <v>Piperacillin</v>
      </c>
      <c r="BV128" s="49" t="str">
        <f t="shared" ref="BV128" si="164">Z128</f>
        <v>Piperacillin/ Tazobactam</v>
      </c>
      <c r="BW128" s="49" t="str">
        <f t="shared" ref="BW128" si="165">AA128</f>
        <v>Aztreonam</v>
      </c>
      <c r="BX128" s="49" t="str">
        <f t="shared" ref="BX128" si="166">AB128</f>
        <v>Cefotaxim</v>
      </c>
      <c r="BY128" s="49" t="str">
        <f t="shared" ref="BY128" si="167">AC128</f>
        <v>Ceftazidim</v>
      </c>
      <c r="BZ128" s="49" t="str">
        <f t="shared" ref="BZ128" si="168">AD128</f>
        <v>Cefuroxim</v>
      </c>
      <c r="CA128" s="49" t="str">
        <f t="shared" ref="CA128" si="169">AE128</f>
        <v>Imipenem</v>
      </c>
      <c r="CB128" s="49" t="str">
        <f t="shared" ref="CB128" si="170">AF128</f>
        <v>Meropenem</v>
      </c>
      <c r="CC128" s="49" t="str">
        <f t="shared" ref="CC128" si="171">AG128</f>
        <v>Colistin</v>
      </c>
      <c r="CD128" s="49" t="str">
        <f t="shared" ref="CD128" si="172">AH128</f>
        <v>Amikacin</v>
      </c>
      <c r="CE128" s="49" t="str">
        <f t="shared" ref="CE128" si="173">AI128</f>
        <v>Gentamicin</v>
      </c>
      <c r="CF128" s="49" t="str">
        <f t="shared" ref="CF128" si="174">AJ128</f>
        <v>Tobramycin</v>
      </c>
      <c r="CG128" s="49" t="str">
        <f t="shared" ref="CG128" si="175">AK128</f>
        <v>Fosfomycin</v>
      </c>
      <c r="CH128" s="49" t="str">
        <f t="shared" ref="CH128" si="176">AL128</f>
        <v>Cotrimoxazol</v>
      </c>
      <c r="CI128" s="49" t="str">
        <f t="shared" ref="CI128" si="177">AM128</f>
        <v>Ciprofloxacin</v>
      </c>
      <c r="CJ128" s="49" t="str">
        <f t="shared" ref="CJ128" si="178">AN128</f>
        <v>Levofloxacin</v>
      </c>
      <c r="CK128" s="49" t="str">
        <f t="shared" ref="CK128" si="179">AO128</f>
        <v>Moxifloxacin</v>
      </c>
      <c r="CL128" s="49" t="str">
        <f t="shared" ref="CL128" si="180">AP128</f>
        <v>Doxycyclin</v>
      </c>
      <c r="CM128" s="49" t="str">
        <f t="shared" ref="CM128" si="181">AQ128</f>
        <v>Tigecyclin</v>
      </c>
      <c r="CQ128" s="10"/>
      <c r="CR128" s="11" t="s">
        <v>45</v>
      </c>
      <c r="CS128" s="11" t="s">
        <v>50</v>
      </c>
      <c r="CT128" s="11" t="s">
        <v>51</v>
      </c>
      <c r="CU128" s="11" t="s">
        <v>52</v>
      </c>
      <c r="CV128" s="11" t="s">
        <v>53</v>
      </c>
      <c r="CW128" s="11" t="s">
        <v>54</v>
      </c>
      <c r="CX128" s="11" t="s">
        <v>55</v>
      </c>
      <c r="CY128" s="11" t="s">
        <v>68</v>
      </c>
      <c r="CZ128" s="11" t="s">
        <v>56</v>
      </c>
      <c r="DA128" s="11" t="s">
        <v>57</v>
      </c>
      <c r="DB128" s="11" t="s">
        <v>58</v>
      </c>
      <c r="DC128" s="11" t="s">
        <v>59</v>
      </c>
      <c r="DD128" s="11" t="s">
        <v>60</v>
      </c>
      <c r="DE128" s="11" t="s">
        <v>61</v>
      </c>
      <c r="DF128" s="11" t="s">
        <v>62</v>
      </c>
      <c r="DG128" s="11" t="s">
        <v>63</v>
      </c>
      <c r="DH128" s="11" t="s">
        <v>64</v>
      </c>
      <c r="DI128" s="11" t="s">
        <v>65</v>
      </c>
      <c r="DJ128" s="11" t="s">
        <v>66</v>
      </c>
      <c r="DK128" s="11" t="s">
        <v>67</v>
      </c>
      <c r="DL128" s="11" t="s">
        <v>69</v>
      </c>
      <c r="DM128" s="9"/>
      <c r="DN128" s="9"/>
    </row>
    <row r="129" spans="2:118" ht="18.75" x14ac:dyDescent="0.25">
      <c r="B129" s="49" t="s">
        <v>2</v>
      </c>
      <c r="C129" s="2">
        <v>0</v>
      </c>
      <c r="D129" s="2">
        <v>0</v>
      </c>
      <c r="E129" s="2">
        <v>0</v>
      </c>
      <c r="F129" s="2">
        <v>0</v>
      </c>
      <c r="G129" s="2">
        <v>0</v>
      </c>
      <c r="H129" s="2">
        <v>0</v>
      </c>
      <c r="I129" s="2">
        <v>0</v>
      </c>
      <c r="J129" s="2">
        <v>0</v>
      </c>
      <c r="K129" s="2">
        <v>0</v>
      </c>
      <c r="L129" s="2">
        <v>0</v>
      </c>
      <c r="M129" s="3">
        <v>1</v>
      </c>
      <c r="N129" s="3">
        <v>2</v>
      </c>
      <c r="O129" s="3">
        <v>15</v>
      </c>
      <c r="P129" s="3">
        <v>0</v>
      </c>
      <c r="Q129" s="3">
        <v>0</v>
      </c>
      <c r="R129" s="3">
        <v>0</v>
      </c>
      <c r="S129" s="49">
        <v>18</v>
      </c>
      <c r="V129" s="49">
        <v>1.5625E-2</v>
      </c>
      <c r="W129" s="2">
        <f>C129</f>
        <v>0</v>
      </c>
      <c r="X129" s="2">
        <f>C130</f>
        <v>0</v>
      </c>
      <c r="Y129" s="2">
        <f>C131</f>
        <v>0</v>
      </c>
      <c r="Z129" s="2">
        <f>C132</f>
        <v>0</v>
      </c>
      <c r="AA129" s="2">
        <f>C133</f>
        <v>0</v>
      </c>
      <c r="AB129" s="2">
        <f>C134</f>
        <v>0</v>
      </c>
      <c r="AC129" s="2">
        <f>C135</f>
        <v>0</v>
      </c>
      <c r="AD129" s="49">
        <f>C136</f>
        <v>0</v>
      </c>
      <c r="AE129" s="4">
        <f>C137</f>
        <v>0</v>
      </c>
      <c r="AF129" s="2">
        <f>C138</f>
        <v>0</v>
      </c>
      <c r="AG129" s="2">
        <f>C139</f>
        <v>0</v>
      </c>
      <c r="AH129" s="2">
        <f>C140</f>
        <v>0</v>
      </c>
      <c r="AI129" s="2">
        <f>C141</f>
        <v>0</v>
      </c>
      <c r="AJ129" s="2">
        <f>C142</f>
        <v>0</v>
      </c>
      <c r="AK129" s="2">
        <f>C143</f>
        <v>0</v>
      </c>
      <c r="AL129" s="2">
        <f>C144</f>
        <v>0</v>
      </c>
      <c r="AM129" s="2">
        <f>C145</f>
        <v>0</v>
      </c>
      <c r="AN129" s="2">
        <f>C146</f>
        <v>0</v>
      </c>
      <c r="AO129" s="2">
        <f>C147</f>
        <v>0</v>
      </c>
      <c r="AP129" s="49">
        <f>C148</f>
        <v>0</v>
      </c>
      <c r="AQ129" s="50">
        <f>C149</f>
        <v>0</v>
      </c>
      <c r="AT129" s="49">
        <v>1.4999999999999999E-2</v>
      </c>
      <c r="AU129" s="30">
        <f t="shared" ref="AU129" si="182">PRODUCT(W129*100*1/W145)</f>
        <v>0</v>
      </c>
      <c r="AV129" s="30">
        <f t="shared" ref="AV129" si="183">PRODUCT(X129*100*1/X145)</f>
        <v>0</v>
      </c>
      <c r="AW129" s="30">
        <f t="shared" ref="AW129" si="184">PRODUCT(Y129*100*1/Y145)</f>
        <v>0</v>
      </c>
      <c r="AX129" s="30">
        <f t="shared" ref="AX129" si="185">PRODUCT(Z129*100*1/Z145)</f>
        <v>0</v>
      </c>
      <c r="AY129" s="30">
        <f t="shared" ref="AY129" si="186">PRODUCT(AA129*100*1/AA145)</f>
        <v>0</v>
      </c>
      <c r="AZ129" s="30">
        <f t="shared" ref="AZ129" si="187">PRODUCT(AB129*100*1/AB145)</f>
        <v>0</v>
      </c>
      <c r="BA129" s="30">
        <f t="shared" ref="BA129" si="188">PRODUCT(AC129*100*1/AC145)</f>
        <v>0</v>
      </c>
      <c r="BB129" s="51">
        <f t="shared" ref="BB129" si="189">PRODUCT(AD129*100*1/AD145)</f>
        <v>0</v>
      </c>
      <c r="BC129" s="31">
        <f t="shared" ref="BC129" si="190">PRODUCT(AE129*100*1/AE145)</f>
        <v>0</v>
      </c>
      <c r="BD129" s="30">
        <f t="shared" ref="BD129" si="191">PRODUCT(AF129*100*1/AF145)</f>
        <v>0</v>
      </c>
      <c r="BE129" s="30">
        <f t="shared" ref="BE129" si="192">PRODUCT(AG129*100*1/AG145)</f>
        <v>0</v>
      </c>
      <c r="BF129" s="30">
        <f t="shared" ref="BF129" si="193">PRODUCT(AH129*100*1/AH145)</f>
        <v>0</v>
      </c>
      <c r="BG129" s="30">
        <f t="shared" ref="BG129" si="194">PRODUCT(AI129*100*1/AI145)</f>
        <v>0</v>
      </c>
      <c r="BH129" s="30">
        <f t="shared" ref="BH129" si="195">PRODUCT(AJ129*100*1/AJ145)</f>
        <v>0</v>
      </c>
      <c r="BI129" s="30">
        <f t="shared" ref="BI129" si="196">PRODUCT(AK129*100*1/AK145)</f>
        <v>0</v>
      </c>
      <c r="BJ129" s="30">
        <f t="shared" ref="BJ129" si="197">PRODUCT(AL129*100*1/AL145)</f>
        <v>0</v>
      </c>
      <c r="BK129" s="30">
        <f t="shared" ref="BK129" si="198">PRODUCT(AM129*100*1/AM145)</f>
        <v>0</v>
      </c>
      <c r="BL129" s="30">
        <f t="shared" ref="BL129" si="199">PRODUCT(AN129*100*1/AN145)</f>
        <v>0</v>
      </c>
      <c r="BM129" s="30">
        <f t="shared" ref="BM129" si="200">PRODUCT(AO129*100*1/AO145)</f>
        <v>0</v>
      </c>
      <c r="BN129" s="29">
        <f t="shared" ref="BN129" si="201">PRODUCT(AP129*100*1/AP145)</f>
        <v>0</v>
      </c>
      <c r="BO129" s="52">
        <f t="shared" ref="BO129" si="202">PRODUCT(AQ129*100*1/AQ145)</f>
        <v>0</v>
      </c>
      <c r="BR129" s="49">
        <v>1.4999999999999999E-2</v>
      </c>
      <c r="BS129" s="30">
        <f t="shared" ref="BS129" si="203">AU129</f>
        <v>0</v>
      </c>
      <c r="BT129" s="30">
        <f t="shared" ref="BT129" si="204">AV129</f>
        <v>0</v>
      </c>
      <c r="BU129" s="30">
        <f t="shared" ref="BU129" si="205">AW129</f>
        <v>0</v>
      </c>
      <c r="BV129" s="30">
        <f t="shared" ref="BV129" si="206">AX129</f>
        <v>0</v>
      </c>
      <c r="BW129" s="30">
        <f t="shared" ref="BW129" si="207">AY129</f>
        <v>0</v>
      </c>
      <c r="BX129" s="30">
        <f t="shared" ref="BX129" si="208">AZ129</f>
        <v>0</v>
      </c>
      <c r="BY129" s="30">
        <f t="shared" ref="BY129" si="209">BA129</f>
        <v>0</v>
      </c>
      <c r="BZ129" s="51">
        <f t="shared" ref="BZ129" si="210">BB129</f>
        <v>0</v>
      </c>
      <c r="CA129" s="31">
        <f t="shared" ref="CA129" si="211">BC129</f>
        <v>0</v>
      </c>
      <c r="CB129" s="30">
        <f t="shared" ref="CB129" si="212">BD129</f>
        <v>0</v>
      </c>
      <c r="CC129" s="30">
        <f t="shared" ref="CC129" si="213">BE129</f>
        <v>0</v>
      </c>
      <c r="CD129" s="30">
        <f t="shared" ref="CD129" si="214">BF129</f>
        <v>0</v>
      </c>
      <c r="CE129" s="30">
        <f t="shared" ref="CE129" si="215">BG129</f>
        <v>0</v>
      </c>
      <c r="CF129" s="30">
        <f t="shared" ref="CF129" si="216">BH129</f>
        <v>0</v>
      </c>
      <c r="CG129" s="30">
        <f t="shared" ref="CG129" si="217">BI129</f>
        <v>0</v>
      </c>
      <c r="CH129" s="30">
        <f t="shared" ref="CH129" si="218">BJ129</f>
        <v>0</v>
      </c>
      <c r="CI129" s="30">
        <f t="shared" ref="CI129" si="219">BK129</f>
        <v>0</v>
      </c>
      <c r="CJ129" s="30">
        <f t="shared" ref="CJ129" si="220">BL129</f>
        <v>0</v>
      </c>
      <c r="CK129" s="30">
        <f t="shared" ref="CK129" si="221">BM129</f>
        <v>0</v>
      </c>
      <c r="CL129" s="29">
        <f t="shared" ref="CL129" si="222">BN129</f>
        <v>0</v>
      </c>
      <c r="CM129" s="52">
        <f t="shared" ref="CM129" si="223">BO129</f>
        <v>0</v>
      </c>
      <c r="CN129" s="5"/>
      <c r="CQ129" s="11" t="s">
        <v>46</v>
      </c>
      <c r="CR129" s="15">
        <f>S129</f>
        <v>18</v>
      </c>
      <c r="CS129" s="15">
        <f>S130</f>
        <v>18</v>
      </c>
      <c r="CT129" s="15">
        <f>S131</f>
        <v>18</v>
      </c>
      <c r="CU129" s="15">
        <f>S132</f>
        <v>18</v>
      </c>
      <c r="CV129" s="15">
        <f>S133</f>
        <v>18</v>
      </c>
      <c r="CW129" s="15">
        <f>S134</f>
        <v>18</v>
      </c>
      <c r="CX129" s="15">
        <f>S135</f>
        <v>18</v>
      </c>
      <c r="CY129" s="15">
        <f>S136</f>
        <v>18</v>
      </c>
      <c r="CZ129" s="15">
        <f>S137</f>
        <v>18</v>
      </c>
      <c r="DA129" s="15">
        <f>S138</f>
        <v>18</v>
      </c>
      <c r="DB129" s="15">
        <f>S139</f>
        <v>18</v>
      </c>
      <c r="DC129" s="15">
        <f>S140</f>
        <v>18</v>
      </c>
      <c r="DD129" s="15">
        <f>S141</f>
        <v>18</v>
      </c>
      <c r="DE129" s="15">
        <f>S142</f>
        <v>18</v>
      </c>
      <c r="DF129" s="15">
        <f>S143</f>
        <v>18</v>
      </c>
      <c r="DG129" s="15">
        <f>S144</f>
        <v>18</v>
      </c>
      <c r="DH129" s="15">
        <f>S145</f>
        <v>18</v>
      </c>
      <c r="DI129" s="15">
        <f>S146</f>
        <v>18</v>
      </c>
      <c r="DJ129" s="15">
        <f>S147</f>
        <v>18</v>
      </c>
      <c r="DK129" s="15">
        <f>S148</f>
        <v>18</v>
      </c>
      <c r="DL129" s="15">
        <f>S149</f>
        <v>18</v>
      </c>
      <c r="DM129" s="9"/>
      <c r="DN129" s="9"/>
    </row>
    <row r="130" spans="2:118" ht="18.75" x14ac:dyDescent="0.25">
      <c r="B130" s="49" t="s">
        <v>3</v>
      </c>
      <c r="C130" s="2">
        <v>0</v>
      </c>
      <c r="D130" s="2">
        <v>0</v>
      </c>
      <c r="E130" s="2">
        <v>0</v>
      </c>
      <c r="F130" s="2">
        <v>0</v>
      </c>
      <c r="G130" s="2">
        <v>0</v>
      </c>
      <c r="H130" s="2">
        <v>0</v>
      </c>
      <c r="I130" s="2">
        <v>0</v>
      </c>
      <c r="J130" s="2">
        <v>1</v>
      </c>
      <c r="K130" s="2">
        <v>1</v>
      </c>
      <c r="L130" s="2">
        <v>4</v>
      </c>
      <c r="M130" s="3">
        <v>2</v>
      </c>
      <c r="N130" s="3">
        <v>6</v>
      </c>
      <c r="O130" s="3">
        <v>4</v>
      </c>
      <c r="P130" s="3">
        <v>0</v>
      </c>
      <c r="Q130" s="3">
        <v>0</v>
      </c>
      <c r="R130" s="3">
        <v>0</v>
      </c>
      <c r="S130" s="49">
        <v>18</v>
      </c>
      <c r="V130" s="49">
        <v>3.125E-2</v>
      </c>
      <c r="W130" s="2">
        <f>D129</f>
        <v>0</v>
      </c>
      <c r="X130" s="2">
        <f>D130</f>
        <v>0</v>
      </c>
      <c r="Y130" s="2">
        <f>D131</f>
        <v>0</v>
      </c>
      <c r="Z130" s="2">
        <f>D132</f>
        <v>0</v>
      </c>
      <c r="AA130" s="2">
        <f>D133</f>
        <v>0</v>
      </c>
      <c r="AB130" s="2">
        <f>D134</f>
        <v>6</v>
      </c>
      <c r="AC130" s="2">
        <f>D135</f>
        <v>0</v>
      </c>
      <c r="AD130" s="49">
        <f>D136</f>
        <v>0</v>
      </c>
      <c r="AE130" s="4">
        <f>D137</f>
        <v>0</v>
      </c>
      <c r="AF130" s="2">
        <f>D138</f>
        <v>0</v>
      </c>
      <c r="AG130" s="2">
        <f>D139</f>
        <v>0</v>
      </c>
      <c r="AH130" s="2">
        <f>D140</f>
        <v>0</v>
      </c>
      <c r="AI130" s="2">
        <f>D141</f>
        <v>0</v>
      </c>
      <c r="AJ130" s="2">
        <f>D142</f>
        <v>0</v>
      </c>
      <c r="AK130" s="2">
        <f>D143</f>
        <v>0</v>
      </c>
      <c r="AL130" s="2">
        <f>D144</f>
        <v>0</v>
      </c>
      <c r="AM130" s="2">
        <f>D145</f>
        <v>13</v>
      </c>
      <c r="AN130" s="2">
        <f>D146</f>
        <v>13</v>
      </c>
      <c r="AO130" s="2">
        <f>D147</f>
        <v>0</v>
      </c>
      <c r="AP130" s="49">
        <f>D148</f>
        <v>0</v>
      </c>
      <c r="AQ130" s="50">
        <f>D149</f>
        <v>0</v>
      </c>
      <c r="AT130" s="49">
        <v>3.1E-2</v>
      </c>
      <c r="AU130" s="30">
        <f t="shared" ref="AU130" si="224">PRODUCT(W130*100*1/W145)</f>
        <v>0</v>
      </c>
      <c r="AV130" s="30">
        <f t="shared" ref="AV130" si="225">PRODUCT(X130*100*1/X145)</f>
        <v>0</v>
      </c>
      <c r="AW130" s="30">
        <f t="shared" ref="AW130" si="226">PRODUCT(Y130*100*1/Y145)</f>
        <v>0</v>
      </c>
      <c r="AX130" s="30">
        <f t="shared" ref="AX130" si="227">PRODUCT(Z130*100*1/Z145)</f>
        <v>0</v>
      </c>
      <c r="AY130" s="30">
        <f t="shared" ref="AY130" si="228">PRODUCT(AA130*100*1/AA145)</f>
        <v>0</v>
      </c>
      <c r="AZ130" s="30">
        <f t="shared" ref="AZ130" si="229">PRODUCT(AB130*100*1/AB145)</f>
        <v>33.333333333333336</v>
      </c>
      <c r="BA130" s="30">
        <f t="shared" ref="BA130" si="230">PRODUCT(AC130*100*1/AC145)</f>
        <v>0</v>
      </c>
      <c r="BB130" s="51">
        <f t="shared" ref="BB130" si="231">PRODUCT(AD130*100*1/AD145)</f>
        <v>0</v>
      </c>
      <c r="BC130" s="31">
        <f t="shared" ref="BC130" si="232">PRODUCT(AE130*100*1/AE145)</f>
        <v>0</v>
      </c>
      <c r="BD130" s="30">
        <f t="shared" ref="BD130" si="233">PRODUCT(AF130*100*1/AF145)</f>
        <v>0</v>
      </c>
      <c r="BE130" s="30">
        <f t="shared" ref="BE130" si="234">PRODUCT(AG130*100*1/AG145)</f>
        <v>0</v>
      </c>
      <c r="BF130" s="30">
        <f t="shared" ref="BF130" si="235">PRODUCT(AH130*100*1/AH145)</f>
        <v>0</v>
      </c>
      <c r="BG130" s="30">
        <f t="shared" ref="BG130" si="236">PRODUCT(AI130*100*1/AI145)</f>
        <v>0</v>
      </c>
      <c r="BH130" s="30">
        <f t="shared" ref="BH130" si="237">PRODUCT(AJ130*100*1/AJ145)</f>
        <v>0</v>
      </c>
      <c r="BI130" s="30">
        <f t="shared" ref="BI130" si="238">PRODUCT(AK130*100*1/AK145)</f>
        <v>0</v>
      </c>
      <c r="BJ130" s="30">
        <f t="shared" ref="BJ130" si="239">PRODUCT(AL130*100*1/AL145)</f>
        <v>0</v>
      </c>
      <c r="BK130" s="30">
        <f t="shared" ref="BK130" si="240">PRODUCT(AM130*100*1/AM145)</f>
        <v>72.222222222222229</v>
      </c>
      <c r="BL130" s="30">
        <f t="shared" ref="BL130" si="241">PRODUCT(AN130*100*1/AN145)</f>
        <v>72.222222222222229</v>
      </c>
      <c r="BM130" s="30">
        <f t="shared" ref="BM130" si="242">PRODUCT(AO130*100*1/AO145)</f>
        <v>0</v>
      </c>
      <c r="BN130" s="29">
        <f t="shared" ref="BN130" si="243">PRODUCT(AP130*100*1/AP145)</f>
        <v>0</v>
      </c>
      <c r="BO130" s="52">
        <f t="shared" ref="BO130" si="244">PRODUCT(AQ130*100*1/AQ145)</f>
        <v>0</v>
      </c>
      <c r="BR130" s="49">
        <v>3.1E-2</v>
      </c>
      <c r="BS130" s="30">
        <f t="shared" ref="BS130" si="245">AU129+AU130</f>
        <v>0</v>
      </c>
      <c r="BT130" s="30">
        <f t="shared" ref="BT130" si="246">AV129+AV130</f>
        <v>0</v>
      </c>
      <c r="BU130" s="30">
        <f t="shared" ref="BU130" si="247">AW129+AW130</f>
        <v>0</v>
      </c>
      <c r="BV130" s="30">
        <f t="shared" ref="BV130" si="248">AX129+AX130</f>
        <v>0</v>
      </c>
      <c r="BW130" s="30">
        <f t="shared" ref="BW130" si="249">AY129+AY130</f>
        <v>0</v>
      </c>
      <c r="BX130" s="30">
        <f t="shared" ref="BX130" si="250">AZ129+AZ130</f>
        <v>33.333333333333336</v>
      </c>
      <c r="BY130" s="30">
        <f t="shared" ref="BY130" si="251">BA129+BA130</f>
        <v>0</v>
      </c>
      <c r="BZ130" s="51">
        <f t="shared" ref="BZ130" si="252">BB129+BB130</f>
        <v>0</v>
      </c>
      <c r="CA130" s="31">
        <f t="shared" ref="CA130" si="253">BC129+BC130</f>
        <v>0</v>
      </c>
      <c r="CB130" s="30">
        <f t="shared" ref="CB130" si="254">BD129+BD130</f>
        <v>0</v>
      </c>
      <c r="CC130" s="30">
        <f t="shared" ref="CC130" si="255">BE129+BE130</f>
        <v>0</v>
      </c>
      <c r="CD130" s="30">
        <f t="shared" ref="CD130" si="256">BF129+BF130</f>
        <v>0</v>
      </c>
      <c r="CE130" s="30">
        <f t="shared" ref="CE130" si="257">BG129+BG130</f>
        <v>0</v>
      </c>
      <c r="CF130" s="30">
        <f t="shared" ref="CF130" si="258">BH129+BH130</f>
        <v>0</v>
      </c>
      <c r="CG130" s="30">
        <f t="shared" ref="CG130" si="259">BI129+BI130</f>
        <v>0</v>
      </c>
      <c r="CH130" s="30">
        <f t="shared" ref="CH130" si="260">BJ129+BJ130</f>
        <v>0</v>
      </c>
      <c r="CI130" s="30">
        <f t="shared" ref="CI130" si="261">BK129+BK130</f>
        <v>72.222222222222229</v>
      </c>
      <c r="CJ130" s="30">
        <f t="shared" ref="CJ130" si="262">BL129+BL130</f>
        <v>72.222222222222229</v>
      </c>
      <c r="CK130" s="30">
        <f t="shared" ref="CK130" si="263">BM129+BM130</f>
        <v>0</v>
      </c>
      <c r="CL130" s="29">
        <f t="shared" ref="CL130" si="264">BN129+BN130</f>
        <v>0</v>
      </c>
      <c r="CM130" s="52">
        <f t="shared" ref="CM130" si="265">BO129+BO130</f>
        <v>0</v>
      </c>
      <c r="CN130" s="5"/>
      <c r="CQ130" s="11" t="s">
        <v>47</v>
      </c>
      <c r="CR130" s="12">
        <f>BS138</f>
        <v>0</v>
      </c>
      <c r="CS130" s="12">
        <f>BT138</f>
        <v>33.333333333333329</v>
      </c>
      <c r="CT130" s="12">
        <f>BU138</f>
        <v>72.222222222222229</v>
      </c>
      <c r="CU130" s="12">
        <f>BV138</f>
        <v>100</v>
      </c>
      <c r="CV130" s="12">
        <f>BW135</f>
        <v>94.444444444444457</v>
      </c>
      <c r="CW130" s="12">
        <f>BX135</f>
        <v>66.666666666666671</v>
      </c>
      <c r="CX130" s="12">
        <f>BY135</f>
        <v>83.333333333333343</v>
      </c>
      <c r="CY130" s="12"/>
      <c r="CZ130" s="12"/>
      <c r="DA130" s="12">
        <f>CB136</f>
        <v>100</v>
      </c>
      <c r="DB130" s="12">
        <f>CC136</f>
        <v>5.5555555555555554</v>
      </c>
      <c r="DC130" s="12">
        <f>CD138</f>
        <v>100</v>
      </c>
      <c r="DD130" s="12">
        <f>CE136</f>
        <v>100.00000000000001</v>
      </c>
      <c r="DE130" s="12">
        <f>CF136</f>
        <v>100</v>
      </c>
      <c r="DF130" s="12">
        <f>CG140</f>
        <v>11.111111111111111</v>
      </c>
      <c r="DG130" s="12">
        <f>CH136</f>
        <v>83.333333333333329</v>
      </c>
      <c r="DH130" s="12">
        <f>CI133</f>
        <v>83.333333333333343</v>
      </c>
      <c r="DI130" s="12">
        <f>CJ134</f>
        <v>88.8888888888889</v>
      </c>
      <c r="DJ130" s="12">
        <f>CK133</f>
        <v>66.666666666666671</v>
      </c>
      <c r="DK130" s="12"/>
      <c r="DL130" s="12"/>
      <c r="DM130" s="9"/>
      <c r="DN130" s="9"/>
    </row>
    <row r="131" spans="2:118" ht="18.75" x14ac:dyDescent="0.25">
      <c r="B131" s="49" t="s">
        <v>4</v>
      </c>
      <c r="C131" s="2">
        <v>0</v>
      </c>
      <c r="D131" s="2">
        <v>0</v>
      </c>
      <c r="E131" s="2">
        <v>0</v>
      </c>
      <c r="F131" s="2">
        <v>0</v>
      </c>
      <c r="G131" s="2">
        <v>6</v>
      </c>
      <c r="H131" s="2">
        <v>0</v>
      </c>
      <c r="I131" s="2">
        <v>2</v>
      </c>
      <c r="J131" s="2">
        <v>1</v>
      </c>
      <c r="K131" s="2">
        <v>3</v>
      </c>
      <c r="L131" s="2">
        <v>1</v>
      </c>
      <c r="M131" s="3">
        <v>0</v>
      </c>
      <c r="N131" s="3">
        <v>3</v>
      </c>
      <c r="O131" s="3">
        <v>0</v>
      </c>
      <c r="P131" s="3">
        <v>2</v>
      </c>
      <c r="Q131" s="3">
        <v>0</v>
      </c>
      <c r="R131" s="3">
        <v>0</v>
      </c>
      <c r="S131" s="49">
        <v>18</v>
      </c>
      <c r="V131" s="49">
        <v>6.25E-2</v>
      </c>
      <c r="W131" s="2">
        <f>E129</f>
        <v>0</v>
      </c>
      <c r="X131" s="2">
        <f>E130</f>
        <v>0</v>
      </c>
      <c r="Y131" s="2">
        <f>E131</f>
        <v>0</v>
      </c>
      <c r="Z131" s="2">
        <f>E132</f>
        <v>0</v>
      </c>
      <c r="AA131" s="2">
        <f>E133</f>
        <v>0</v>
      </c>
      <c r="AB131" s="2">
        <f>E134</f>
        <v>0</v>
      </c>
      <c r="AC131" s="2">
        <f>E135</f>
        <v>0</v>
      </c>
      <c r="AD131" s="49">
        <f>E136</f>
        <v>0</v>
      </c>
      <c r="AE131" s="4">
        <f>E137</f>
        <v>1</v>
      </c>
      <c r="AF131" s="2">
        <f>E138</f>
        <v>17</v>
      </c>
      <c r="AG131" s="2">
        <f>E139</f>
        <v>0</v>
      </c>
      <c r="AH131" s="2">
        <f>E140</f>
        <v>0</v>
      </c>
      <c r="AI131" s="2">
        <f>E141</f>
        <v>2</v>
      </c>
      <c r="AJ131" s="2">
        <f>E142</f>
        <v>0</v>
      </c>
      <c r="AK131" s="2">
        <f>E143</f>
        <v>0</v>
      </c>
      <c r="AL131" s="2">
        <f>E144</f>
        <v>14</v>
      </c>
      <c r="AM131" s="2">
        <f>E145</f>
        <v>2</v>
      </c>
      <c r="AN131" s="2">
        <f>E146</f>
        <v>0</v>
      </c>
      <c r="AO131" s="2">
        <f>E147</f>
        <v>1</v>
      </c>
      <c r="AP131" s="49">
        <f>E148</f>
        <v>0</v>
      </c>
      <c r="AQ131" s="50">
        <f>E149</f>
        <v>0</v>
      </c>
      <c r="AT131" s="49">
        <v>6.2E-2</v>
      </c>
      <c r="AU131" s="30">
        <f t="shared" ref="AU131" si="266">PRODUCT(W131*100*1/W145)</f>
        <v>0</v>
      </c>
      <c r="AV131" s="30">
        <f t="shared" ref="AV131" si="267">PRODUCT(X131*100*1/X145)</f>
        <v>0</v>
      </c>
      <c r="AW131" s="30">
        <f t="shared" ref="AW131" si="268">PRODUCT(Y131*100*1/Y145)</f>
        <v>0</v>
      </c>
      <c r="AX131" s="30">
        <f t="shared" ref="AX131" si="269">PRODUCT(Z131*100*1/Z145)</f>
        <v>0</v>
      </c>
      <c r="AY131" s="30">
        <f t="shared" ref="AY131" si="270">PRODUCT(AA131*100*1/AA145)</f>
        <v>0</v>
      </c>
      <c r="AZ131" s="30">
        <f t="shared" ref="AZ131" si="271">PRODUCT(AB131*100*1/AB145)</f>
        <v>0</v>
      </c>
      <c r="BA131" s="30">
        <f t="shared" ref="BA131" si="272">PRODUCT(AC131*100*1/AC145)</f>
        <v>0</v>
      </c>
      <c r="BB131" s="51">
        <f t="shared" ref="BB131" si="273">PRODUCT(AD131*100*1/AD145)</f>
        <v>0</v>
      </c>
      <c r="BC131" s="31">
        <f t="shared" ref="BC131" si="274">PRODUCT(AE131*100*1/AE145)</f>
        <v>5.5555555555555554</v>
      </c>
      <c r="BD131" s="30">
        <f t="shared" ref="BD131" si="275">PRODUCT(AF131*100*1/AF145)</f>
        <v>94.444444444444443</v>
      </c>
      <c r="BE131" s="30">
        <f t="shared" ref="BE131" si="276">PRODUCT(AG131*100*1/AG145)</f>
        <v>0</v>
      </c>
      <c r="BF131" s="30">
        <f t="shared" ref="BF131" si="277">PRODUCT(AH131*100*1/AH145)</f>
        <v>0</v>
      </c>
      <c r="BG131" s="30">
        <f t="shared" ref="BG131" si="278">PRODUCT(AI131*100*1/AI145)</f>
        <v>11.111111111111111</v>
      </c>
      <c r="BH131" s="30">
        <f t="shared" ref="BH131" si="279">PRODUCT(AJ131*100*1/AJ145)</f>
        <v>0</v>
      </c>
      <c r="BI131" s="30">
        <f t="shared" ref="BI131" si="280">PRODUCT(AK131*100*1/AK145)</f>
        <v>0</v>
      </c>
      <c r="BJ131" s="30">
        <f t="shared" ref="BJ131" si="281">PRODUCT(AL131*100*1/AL145)</f>
        <v>77.777777777777771</v>
      </c>
      <c r="BK131" s="30">
        <f t="shared" ref="BK131" si="282">PRODUCT(AM131*100*1/AM145)</f>
        <v>11.111111111111111</v>
      </c>
      <c r="BL131" s="30">
        <f t="shared" ref="BL131" si="283">PRODUCT(AN131*100*1/AN145)</f>
        <v>0</v>
      </c>
      <c r="BM131" s="30">
        <f t="shared" ref="BM131" si="284">PRODUCT(AO131*100*1/AO145)</f>
        <v>5.5555555555555554</v>
      </c>
      <c r="BN131" s="29">
        <f t="shared" ref="BN131" si="285">PRODUCT(AP131*100*1/AP145)</f>
        <v>0</v>
      </c>
      <c r="BO131" s="52">
        <f t="shared" ref="BO131" si="286">PRODUCT(AQ131*100*1/AQ145)</f>
        <v>0</v>
      </c>
      <c r="BR131" s="49">
        <v>6.2E-2</v>
      </c>
      <c r="BS131" s="30">
        <f t="shared" ref="BS131" si="287">AU129+AU130+AU131</f>
        <v>0</v>
      </c>
      <c r="BT131" s="30">
        <f t="shared" ref="BT131" si="288">AV129+AV130+AV131</f>
        <v>0</v>
      </c>
      <c r="BU131" s="30">
        <f t="shared" ref="BU131" si="289">AW129+AW130+AW131</f>
        <v>0</v>
      </c>
      <c r="BV131" s="30">
        <f t="shared" ref="BV131" si="290">AX129+AX130+AX131</f>
        <v>0</v>
      </c>
      <c r="BW131" s="30">
        <f t="shared" ref="BW131" si="291">AY129+AY130+AY131</f>
        <v>0</v>
      </c>
      <c r="BX131" s="30">
        <f t="shared" ref="BX131" si="292">AZ129+AZ130+AZ131</f>
        <v>33.333333333333336</v>
      </c>
      <c r="BY131" s="30">
        <f t="shared" ref="BY131" si="293">BA129+BA130+BA131</f>
        <v>0</v>
      </c>
      <c r="BZ131" s="51">
        <f t="shared" ref="BZ131" si="294">BB129+BB130+BB131</f>
        <v>0</v>
      </c>
      <c r="CA131" s="31">
        <f t="shared" ref="CA131" si="295">BC129+BC130+BC131</f>
        <v>5.5555555555555554</v>
      </c>
      <c r="CB131" s="30">
        <f t="shared" ref="CB131" si="296">BD129+BD130+BD131</f>
        <v>94.444444444444443</v>
      </c>
      <c r="CC131" s="30">
        <f t="shared" ref="CC131" si="297">BE129+BE130+BE131</f>
        <v>0</v>
      </c>
      <c r="CD131" s="30">
        <f t="shared" ref="CD131" si="298">BF129+BF130+BF131</f>
        <v>0</v>
      </c>
      <c r="CE131" s="30">
        <f t="shared" ref="CE131" si="299">BG129+BG130+BG131</f>
        <v>11.111111111111111</v>
      </c>
      <c r="CF131" s="30">
        <f t="shared" ref="CF131" si="300">BH129+BH130+BH131</f>
        <v>0</v>
      </c>
      <c r="CG131" s="30">
        <f t="shared" ref="CG131" si="301">BI129+BI130+BI131</f>
        <v>0</v>
      </c>
      <c r="CH131" s="30">
        <f t="shared" ref="CH131" si="302">BJ129+BJ130+BJ131</f>
        <v>77.777777777777771</v>
      </c>
      <c r="CI131" s="30">
        <f t="shared" ref="CI131" si="303">BK129+BK130+BK131</f>
        <v>83.333333333333343</v>
      </c>
      <c r="CJ131" s="30">
        <f t="shared" ref="CJ131" si="304">BL129+BL130+BL131</f>
        <v>72.222222222222229</v>
      </c>
      <c r="CK131" s="30">
        <f t="shared" ref="CK131" si="305">BM129+BM130+BM131</f>
        <v>5.5555555555555554</v>
      </c>
      <c r="CL131" s="29">
        <f t="shared" ref="CL131" si="306">BN129+BN130+BN131</f>
        <v>0</v>
      </c>
      <c r="CM131" s="52">
        <f t="shared" ref="CM131" si="307">BO129+BO130+BO131</f>
        <v>0</v>
      </c>
      <c r="CN131" s="5"/>
      <c r="CQ131" s="11" t="s">
        <v>48</v>
      </c>
      <c r="CR131" s="12"/>
      <c r="CS131" s="12"/>
      <c r="CT131" s="12"/>
      <c r="CU131" s="12"/>
      <c r="CV131" s="12">
        <f>BW137-BW135</f>
        <v>0</v>
      </c>
      <c r="CW131" s="12">
        <f>SUM(BX136,-BX135)</f>
        <v>11.111111111111114</v>
      </c>
      <c r="CX131" s="13">
        <f>SUM(BY136-BY135)</f>
        <v>5.5555555555555571</v>
      </c>
      <c r="CY131" s="12"/>
      <c r="CZ131" s="12">
        <f>CA137</f>
        <v>100</v>
      </c>
      <c r="DA131" s="12">
        <f>CB138-CB136</f>
        <v>0</v>
      </c>
      <c r="DB131" s="12"/>
      <c r="DC131" s="12"/>
      <c r="DD131" s="12"/>
      <c r="DE131" s="12"/>
      <c r="DF131" s="12"/>
      <c r="DG131" s="12">
        <f>CH137-CH136</f>
        <v>0</v>
      </c>
      <c r="DH131" s="12">
        <f>CI134-CI133</f>
        <v>11.111111111111114</v>
      </c>
      <c r="DI131" s="12">
        <f>CJ135-CJ134</f>
        <v>5.5555555555555571</v>
      </c>
      <c r="DJ131" s="12"/>
      <c r="DK131" s="12"/>
      <c r="DL131" s="12"/>
      <c r="DM131" s="9"/>
      <c r="DN131" s="9"/>
    </row>
    <row r="132" spans="2:118" ht="18.75" x14ac:dyDescent="0.25">
      <c r="B132" s="49" t="s">
        <v>5</v>
      </c>
      <c r="C132" s="2">
        <v>0</v>
      </c>
      <c r="D132" s="2">
        <v>0</v>
      </c>
      <c r="E132" s="2">
        <v>0</v>
      </c>
      <c r="F132" s="2">
        <v>0</v>
      </c>
      <c r="G132" s="2">
        <v>15</v>
      </c>
      <c r="H132" s="2">
        <v>0</v>
      </c>
      <c r="I132" s="2">
        <v>2</v>
      </c>
      <c r="J132" s="2">
        <v>1</v>
      </c>
      <c r="K132" s="2">
        <v>0</v>
      </c>
      <c r="L132" s="2">
        <v>0</v>
      </c>
      <c r="M132" s="3">
        <v>0</v>
      </c>
      <c r="N132" s="3">
        <v>0</v>
      </c>
      <c r="O132" s="3">
        <v>0</v>
      </c>
      <c r="P132" s="3">
        <v>0</v>
      </c>
      <c r="Q132" s="3">
        <v>0</v>
      </c>
      <c r="R132" s="3">
        <v>0</v>
      </c>
      <c r="S132" s="49">
        <v>18</v>
      </c>
      <c r="V132" s="49">
        <v>0.125</v>
      </c>
      <c r="W132" s="2">
        <f>F129</f>
        <v>0</v>
      </c>
      <c r="X132" s="2">
        <f>F130</f>
        <v>0</v>
      </c>
      <c r="Y132" s="2">
        <f>F131</f>
        <v>0</v>
      </c>
      <c r="Z132" s="2">
        <f>F132</f>
        <v>0</v>
      </c>
      <c r="AA132" s="2">
        <f>F133</f>
        <v>13</v>
      </c>
      <c r="AB132" s="2">
        <f>F134</f>
        <v>1</v>
      </c>
      <c r="AC132" s="2">
        <f>F135</f>
        <v>13</v>
      </c>
      <c r="AD132" s="49">
        <f>F136</f>
        <v>0</v>
      </c>
      <c r="AE132" s="4">
        <f>F137</f>
        <v>0</v>
      </c>
      <c r="AF132" s="2">
        <f>F138</f>
        <v>0</v>
      </c>
      <c r="AG132" s="2">
        <f>F139</f>
        <v>0</v>
      </c>
      <c r="AH132" s="2">
        <f>F140</f>
        <v>0</v>
      </c>
      <c r="AI132" s="2">
        <f>F141</f>
        <v>0</v>
      </c>
      <c r="AJ132" s="2">
        <f>F142</f>
        <v>0</v>
      </c>
      <c r="AK132" s="2">
        <f>F143</f>
        <v>0</v>
      </c>
      <c r="AL132" s="2">
        <f>F144</f>
        <v>0</v>
      </c>
      <c r="AM132" s="2">
        <f>F145</f>
        <v>0</v>
      </c>
      <c r="AN132" s="2">
        <f>F146</f>
        <v>1</v>
      </c>
      <c r="AO132" s="2">
        <f>F147</f>
        <v>8</v>
      </c>
      <c r="AP132" s="49">
        <f>F148</f>
        <v>0</v>
      </c>
      <c r="AQ132" s="50">
        <f>F149</f>
        <v>1</v>
      </c>
      <c r="AT132" s="49">
        <v>0.125</v>
      </c>
      <c r="AU132" s="30">
        <f t="shared" ref="AU132" si="308">PRODUCT(W132*100*1/W145)</f>
        <v>0</v>
      </c>
      <c r="AV132" s="30">
        <f t="shared" ref="AV132" si="309">PRODUCT(X132*100*1/X145)</f>
        <v>0</v>
      </c>
      <c r="AW132" s="30">
        <f t="shared" ref="AW132" si="310">PRODUCT(Y132*100*1/Y145)</f>
        <v>0</v>
      </c>
      <c r="AX132" s="30">
        <f t="shared" ref="AX132" si="311">PRODUCT(Z132*100*1/Z145)</f>
        <v>0</v>
      </c>
      <c r="AY132" s="30">
        <f t="shared" ref="AY132" si="312">PRODUCT(AA132*100*1/AA145)</f>
        <v>72.222222222222229</v>
      </c>
      <c r="AZ132" s="30">
        <f t="shared" ref="AZ132" si="313">PRODUCT(AB132*100*1/AB145)</f>
        <v>5.5555555555555554</v>
      </c>
      <c r="BA132" s="30">
        <f t="shared" ref="BA132" si="314">PRODUCT(AC132*100*1/AC145)</f>
        <v>72.222222222222229</v>
      </c>
      <c r="BB132" s="51">
        <f t="shared" ref="BB132" si="315">PRODUCT(AD132*100*1/AD145)</f>
        <v>0</v>
      </c>
      <c r="BC132" s="31">
        <f t="shared" ref="BC132" si="316">PRODUCT(AE132*100*1/AE145)</f>
        <v>0</v>
      </c>
      <c r="BD132" s="30">
        <f t="shared" ref="BD132" si="317">PRODUCT(AF132*100*1/AF145)</f>
        <v>0</v>
      </c>
      <c r="BE132" s="30">
        <f t="shared" ref="BE132" si="318">PRODUCT(AG132*100*1/AG145)</f>
        <v>0</v>
      </c>
      <c r="BF132" s="30">
        <f t="shared" ref="BF132" si="319">PRODUCT(AH132*100*1/AH145)</f>
        <v>0</v>
      </c>
      <c r="BG132" s="30">
        <f t="shared" ref="BG132" si="320">PRODUCT(AI132*100*1/AI145)</f>
        <v>0</v>
      </c>
      <c r="BH132" s="30">
        <f t="shared" ref="BH132" si="321">PRODUCT(AJ132*100*1/AJ145)</f>
        <v>0</v>
      </c>
      <c r="BI132" s="30">
        <f t="shared" ref="BI132" si="322">PRODUCT(AK132*100*1/AK145)</f>
        <v>0</v>
      </c>
      <c r="BJ132" s="30">
        <f t="shared" ref="BJ132" si="323">PRODUCT(AL132*100*1/AL145)</f>
        <v>0</v>
      </c>
      <c r="BK132" s="30">
        <f t="shared" ref="BK132" si="324">PRODUCT(AM132*100*1/AM145)</f>
        <v>0</v>
      </c>
      <c r="BL132" s="30">
        <f t="shared" ref="BL132" si="325">PRODUCT(AN132*100*1/AN145)</f>
        <v>5.5555555555555554</v>
      </c>
      <c r="BM132" s="30">
        <f t="shared" ref="BM132" si="326">PRODUCT(AO132*100*1/AO145)</f>
        <v>44.444444444444443</v>
      </c>
      <c r="BN132" s="29">
        <f t="shared" ref="BN132" si="327">PRODUCT(AP132*100*1/AP145)</f>
        <v>0</v>
      </c>
      <c r="BO132" s="52">
        <f t="shared" ref="BO132" si="328">PRODUCT(AQ132*100*1/AQ145)</f>
        <v>5.5555555555555554</v>
      </c>
      <c r="BR132" s="49">
        <v>0.125</v>
      </c>
      <c r="BS132" s="30">
        <f t="shared" ref="BS132" si="329">AU129+AU130+AU131+AU132</f>
        <v>0</v>
      </c>
      <c r="BT132" s="30">
        <f t="shared" ref="BT132" si="330">AV129+AV130+AV131+AV132</f>
        <v>0</v>
      </c>
      <c r="BU132" s="30">
        <f t="shared" ref="BU132" si="331">AW129+AW130+AW131+AW132</f>
        <v>0</v>
      </c>
      <c r="BV132" s="30">
        <f t="shared" ref="BV132" si="332">AX129+AX130+AX131+AX132</f>
        <v>0</v>
      </c>
      <c r="BW132" s="30">
        <f t="shared" ref="BW132" si="333">AY129+AY130+AY131+AY132</f>
        <v>72.222222222222229</v>
      </c>
      <c r="BX132" s="30">
        <f t="shared" ref="BX132" si="334">AZ129+AZ130+AZ131+AZ132</f>
        <v>38.888888888888893</v>
      </c>
      <c r="BY132" s="30">
        <f t="shared" ref="BY132" si="335">BA129+BA130+BA131+BA132</f>
        <v>72.222222222222229</v>
      </c>
      <c r="BZ132" s="51">
        <f t="shared" ref="BZ132" si="336">BB129+BB130+BB131+BB132</f>
        <v>0</v>
      </c>
      <c r="CA132" s="31">
        <f t="shared" ref="CA132" si="337">BC129+BC130+BC131+BC132</f>
        <v>5.5555555555555554</v>
      </c>
      <c r="CB132" s="30">
        <f t="shared" ref="CB132" si="338">BD129+BD130+BD131+BD132</f>
        <v>94.444444444444443</v>
      </c>
      <c r="CC132" s="30">
        <f t="shared" ref="CC132" si="339">BE129+BE130+BE131+BE132</f>
        <v>0</v>
      </c>
      <c r="CD132" s="30">
        <f t="shared" ref="CD132" si="340">BF129+BF130+BF131+BF132</f>
        <v>0</v>
      </c>
      <c r="CE132" s="30">
        <f t="shared" ref="CE132" si="341">BG129+BG130+BG131+BG132</f>
        <v>11.111111111111111</v>
      </c>
      <c r="CF132" s="30">
        <f t="shared" ref="CF132" si="342">BH129+BH130+BH131+BH132</f>
        <v>0</v>
      </c>
      <c r="CG132" s="30">
        <f t="shared" ref="CG132" si="343">BI129+BI130+BI131+BI132</f>
        <v>0</v>
      </c>
      <c r="CH132" s="30">
        <f t="shared" ref="CH132" si="344">BJ129+BJ130+BJ131+BJ132</f>
        <v>77.777777777777771</v>
      </c>
      <c r="CI132" s="30">
        <f t="shared" ref="CI132" si="345">BK129+BK130+BK131+BK132</f>
        <v>83.333333333333343</v>
      </c>
      <c r="CJ132" s="30">
        <f t="shared" ref="CJ132" si="346">BL129+BL130+BL131+BL132</f>
        <v>77.777777777777786</v>
      </c>
      <c r="CK132" s="30">
        <f t="shared" ref="CK132" si="347">BM129+BM130+BM131+BM132</f>
        <v>50</v>
      </c>
      <c r="CL132" s="29">
        <f t="shared" ref="CL132" si="348">BN129+BN130+BN131+BN132</f>
        <v>0</v>
      </c>
      <c r="CM132" s="52">
        <f t="shared" ref="CM132" si="349">BO129+BO130+BO131+BO132</f>
        <v>5.5555555555555554</v>
      </c>
      <c r="CN132" s="5"/>
      <c r="CQ132" s="11" t="s">
        <v>49</v>
      </c>
      <c r="CR132" s="12">
        <f>BS144-CR130</f>
        <v>100</v>
      </c>
      <c r="CS132" s="12">
        <f>BT144-CS130</f>
        <v>66.666666666666671</v>
      </c>
      <c r="CT132" s="12">
        <f>BU144-BU138</f>
        <v>27.777777777777786</v>
      </c>
      <c r="CU132" s="12">
        <f>BV144-BV138</f>
        <v>0</v>
      </c>
      <c r="CV132" s="12">
        <f>BW144-CV131-CV130</f>
        <v>5.5555555555555571</v>
      </c>
      <c r="CW132" s="12">
        <f>BX144-BX136</f>
        <v>22.222222222222229</v>
      </c>
      <c r="CX132" s="12">
        <f>BY144-BY136</f>
        <v>11.111111111111114</v>
      </c>
      <c r="CY132" s="12"/>
      <c r="CZ132" s="12">
        <f>CA144-CA137</f>
        <v>0</v>
      </c>
      <c r="DA132" s="12">
        <f>CB144-CB138</f>
        <v>0</v>
      </c>
      <c r="DB132" s="12">
        <f>CC144-CC136</f>
        <v>94.444444444444443</v>
      </c>
      <c r="DC132" s="12">
        <f>CD144-CD138</f>
        <v>0</v>
      </c>
      <c r="DD132" s="12">
        <f>CE144-CE136</f>
        <v>0</v>
      </c>
      <c r="DE132" s="12">
        <f>CF144-CF136</f>
        <v>0</v>
      </c>
      <c r="DF132" s="12">
        <f>CG144-CG140</f>
        <v>88.888888888888886</v>
      </c>
      <c r="DG132" s="12">
        <f>CH144-CH137</f>
        <v>16.666666666666671</v>
      </c>
      <c r="DH132" s="12">
        <f>CI144-CI134</f>
        <v>5.5555555555555571</v>
      </c>
      <c r="DI132" s="12">
        <f>CJ144-CJ135</f>
        <v>5.5555555555555571</v>
      </c>
      <c r="DJ132" s="12">
        <f>CK144-CK133</f>
        <v>33.333333333333343</v>
      </c>
      <c r="DK132" s="12"/>
      <c r="DL132" s="12"/>
      <c r="DM132" s="9"/>
      <c r="DN132" s="9"/>
    </row>
    <row r="133" spans="2:118" x14ac:dyDescent="0.25">
      <c r="B133" s="49" t="s">
        <v>6</v>
      </c>
      <c r="C133" s="2">
        <v>0</v>
      </c>
      <c r="D133" s="2">
        <v>0</v>
      </c>
      <c r="E133" s="2">
        <v>0</v>
      </c>
      <c r="F133" s="2">
        <v>13</v>
      </c>
      <c r="G133" s="2">
        <v>0</v>
      </c>
      <c r="H133" s="2">
        <v>3</v>
      </c>
      <c r="I133" s="2">
        <v>1</v>
      </c>
      <c r="J133" s="4">
        <v>0</v>
      </c>
      <c r="K133" s="4">
        <v>0</v>
      </c>
      <c r="L133" s="3">
        <v>0</v>
      </c>
      <c r="M133" s="3">
        <v>0</v>
      </c>
      <c r="N133" s="3">
        <v>1</v>
      </c>
      <c r="O133" s="3">
        <v>0</v>
      </c>
      <c r="P133" s="3">
        <v>0</v>
      </c>
      <c r="Q133" s="3">
        <v>0</v>
      </c>
      <c r="R133" s="3">
        <v>0</v>
      </c>
      <c r="S133" s="49">
        <v>18</v>
      </c>
      <c r="V133" s="49">
        <v>0.25</v>
      </c>
      <c r="W133" s="2">
        <f>G129</f>
        <v>0</v>
      </c>
      <c r="X133" s="2">
        <f>G130</f>
        <v>0</v>
      </c>
      <c r="Y133" s="2">
        <f>G131</f>
        <v>6</v>
      </c>
      <c r="Z133" s="2">
        <f>G132</f>
        <v>15</v>
      </c>
      <c r="AA133" s="2">
        <f>G133</f>
        <v>0</v>
      </c>
      <c r="AB133" s="2">
        <f>G134</f>
        <v>2</v>
      </c>
      <c r="AC133" s="2">
        <f>G135</f>
        <v>0</v>
      </c>
      <c r="AD133" s="49">
        <f>G136</f>
        <v>0</v>
      </c>
      <c r="AE133" s="4">
        <f>G137</f>
        <v>0</v>
      </c>
      <c r="AF133" s="2">
        <f>G138</f>
        <v>1</v>
      </c>
      <c r="AG133" s="2">
        <f>G139</f>
        <v>0</v>
      </c>
      <c r="AH133" s="2">
        <f>G140</f>
        <v>6</v>
      </c>
      <c r="AI133" s="2">
        <f>G141</f>
        <v>12</v>
      </c>
      <c r="AJ133" s="2">
        <f>G142</f>
        <v>12</v>
      </c>
      <c r="AK133" s="2">
        <f>G143</f>
        <v>0</v>
      </c>
      <c r="AL133" s="2">
        <f>G144</f>
        <v>0</v>
      </c>
      <c r="AM133" s="2">
        <f>G145</f>
        <v>0</v>
      </c>
      <c r="AN133" s="2">
        <f>G146</f>
        <v>1</v>
      </c>
      <c r="AO133" s="2">
        <f>G147</f>
        <v>3</v>
      </c>
      <c r="AP133" s="49">
        <f>G148</f>
        <v>0</v>
      </c>
      <c r="AQ133" s="50">
        <f>G149</f>
        <v>1</v>
      </c>
      <c r="AT133" s="49">
        <v>0.25</v>
      </c>
      <c r="AU133" s="30">
        <f t="shared" ref="AU133" si="350">PRODUCT(W133*100*1/W145)</f>
        <v>0</v>
      </c>
      <c r="AV133" s="30">
        <f t="shared" ref="AV133" si="351">PRODUCT(X133*100*1/X145)</f>
        <v>0</v>
      </c>
      <c r="AW133" s="30">
        <f t="shared" ref="AW133" si="352">PRODUCT(Y133*100*1/Y145)</f>
        <v>33.333333333333336</v>
      </c>
      <c r="AX133" s="30">
        <f t="shared" ref="AX133" si="353">PRODUCT(Z133*100*1/Z145)</f>
        <v>83.333333333333329</v>
      </c>
      <c r="AY133" s="30">
        <f t="shared" ref="AY133" si="354">PRODUCT(AA133*100*1/AA145)</f>
        <v>0</v>
      </c>
      <c r="AZ133" s="30">
        <f t="shared" ref="AZ133" si="355">PRODUCT(AB133*100*1/AB145)</f>
        <v>11.111111111111111</v>
      </c>
      <c r="BA133" s="30">
        <f t="shared" ref="BA133" si="356">PRODUCT(AC133*100*1/AC145)</f>
        <v>0</v>
      </c>
      <c r="BB133" s="51">
        <f t="shared" ref="BB133" si="357">PRODUCT(AD133*100*1/AD145)</f>
        <v>0</v>
      </c>
      <c r="BC133" s="31">
        <f t="shared" ref="BC133" si="358">PRODUCT(AE133*100*1/AE145)</f>
        <v>0</v>
      </c>
      <c r="BD133" s="30">
        <f t="shared" ref="BD133" si="359">PRODUCT(AF133*100*1/AF145)</f>
        <v>5.5555555555555554</v>
      </c>
      <c r="BE133" s="30">
        <f t="shared" ref="BE133" si="360">PRODUCT(AG133*100*1/AG145)</f>
        <v>0</v>
      </c>
      <c r="BF133" s="30">
        <f t="shared" ref="BF133" si="361">PRODUCT(AH133*100*1/AH145)</f>
        <v>33.333333333333336</v>
      </c>
      <c r="BG133" s="30">
        <f t="shared" ref="BG133" si="362">PRODUCT(AI133*100*1/AI145)</f>
        <v>66.666666666666671</v>
      </c>
      <c r="BH133" s="30">
        <f t="shared" ref="BH133" si="363">PRODUCT(AJ133*100*1/AJ145)</f>
        <v>66.666666666666671</v>
      </c>
      <c r="BI133" s="30">
        <f t="shared" ref="BI133" si="364">PRODUCT(AK133*100*1/AK145)</f>
        <v>0</v>
      </c>
      <c r="BJ133" s="30">
        <f t="shared" ref="BJ133" si="365">PRODUCT(AL133*100*1/AL145)</f>
        <v>0</v>
      </c>
      <c r="BK133" s="30">
        <f t="shared" ref="BK133" si="366">PRODUCT(AM133*100*1/AM145)</f>
        <v>0</v>
      </c>
      <c r="BL133" s="30">
        <f t="shared" ref="BL133" si="367">PRODUCT(AN133*100*1/AN145)</f>
        <v>5.5555555555555554</v>
      </c>
      <c r="BM133" s="30">
        <f t="shared" ref="BM133" si="368">PRODUCT(AO133*100*1/AO145)</f>
        <v>16.666666666666668</v>
      </c>
      <c r="BN133" s="29">
        <f t="shared" ref="BN133" si="369">PRODUCT(AP133*100*1/AP145)</f>
        <v>0</v>
      </c>
      <c r="BO133" s="52">
        <f t="shared" ref="BO133" si="370">PRODUCT(AQ133*100*1/AQ145)</f>
        <v>5.5555555555555554</v>
      </c>
      <c r="BR133" s="49">
        <v>0.25</v>
      </c>
      <c r="BS133" s="30">
        <f t="shared" ref="BS133" si="371">AU129+AU130+AU131+AU132+AU133</f>
        <v>0</v>
      </c>
      <c r="BT133" s="30">
        <f t="shared" ref="BT133" si="372">AV129+AV130+AV131+AV132+AV133</f>
        <v>0</v>
      </c>
      <c r="BU133" s="30">
        <f t="shared" ref="BU133" si="373">AW129+AW130+AW131+AW132+AW133</f>
        <v>33.333333333333336</v>
      </c>
      <c r="BV133" s="30">
        <f t="shared" ref="BV133" si="374">AX129+AX130+AX131+AX132+AX133</f>
        <v>83.333333333333329</v>
      </c>
      <c r="BW133" s="30">
        <f t="shared" ref="BW133" si="375">AY129+AY130+AY131+AY132+AY133</f>
        <v>72.222222222222229</v>
      </c>
      <c r="BX133" s="30">
        <f t="shared" ref="BX133" si="376">AZ129+AZ130+AZ131+AZ132+AZ133</f>
        <v>50</v>
      </c>
      <c r="BY133" s="30">
        <f t="shared" ref="BY133" si="377">BA129+BA130+BA131+BA132+BA133</f>
        <v>72.222222222222229</v>
      </c>
      <c r="BZ133" s="51">
        <f t="shared" ref="BZ133" si="378">BB129+BB130+BB131+BB132+BB133</f>
        <v>0</v>
      </c>
      <c r="CA133" s="31">
        <f t="shared" ref="CA133" si="379">BC129+BC130+BC131+BC132+BC133</f>
        <v>5.5555555555555554</v>
      </c>
      <c r="CB133" s="30">
        <f t="shared" ref="CB133" si="380">BD129+BD130+BD131+BD132+BD133</f>
        <v>100</v>
      </c>
      <c r="CC133" s="30">
        <f t="shared" ref="CC133" si="381">BE129+BE130+BE131+BE132+BE133</f>
        <v>0</v>
      </c>
      <c r="CD133" s="30">
        <f t="shared" ref="CD133" si="382">BF129+BF130+BF131+BF132+BF133</f>
        <v>33.333333333333336</v>
      </c>
      <c r="CE133" s="30">
        <f t="shared" ref="CE133" si="383">BG129+BG130+BG131+BG132+BG133</f>
        <v>77.777777777777786</v>
      </c>
      <c r="CF133" s="30">
        <f t="shared" ref="CF133" si="384">BH129+BH130+BH131+BH132+BH133</f>
        <v>66.666666666666671</v>
      </c>
      <c r="CG133" s="30">
        <f t="shared" ref="CG133" si="385">BI129+BI130+BI131+BI132+BI133</f>
        <v>0</v>
      </c>
      <c r="CH133" s="30">
        <f t="shared" ref="CH133" si="386">BJ129+BJ130+BJ131+BJ132+BJ133</f>
        <v>77.777777777777771</v>
      </c>
      <c r="CI133" s="30">
        <f t="shared" ref="CI133" si="387">BK129+BK130+BK131+BK132+BK133</f>
        <v>83.333333333333343</v>
      </c>
      <c r="CJ133" s="30">
        <f t="shared" ref="CJ133" si="388">BL129+BL130+BL131+BL132+BL133</f>
        <v>83.333333333333343</v>
      </c>
      <c r="CK133" s="30">
        <f t="shared" ref="CK133" si="389">BM129+BM130+BM131+BM132+BM133</f>
        <v>66.666666666666671</v>
      </c>
      <c r="CL133" s="29">
        <f t="shared" ref="CL133" si="390">BN129+BN130+BN131+BN132+BN133</f>
        <v>0</v>
      </c>
      <c r="CM133" s="52">
        <f t="shared" ref="CM133" si="391">BO129+BO130+BO131+BO132+BO133</f>
        <v>11.111111111111111</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9" t="s">
        <v>7</v>
      </c>
      <c r="C134" s="2">
        <v>0</v>
      </c>
      <c r="D134" s="2">
        <v>6</v>
      </c>
      <c r="E134" s="2">
        <v>0</v>
      </c>
      <c r="F134" s="2">
        <v>1</v>
      </c>
      <c r="G134" s="2">
        <v>2</v>
      </c>
      <c r="H134" s="2">
        <v>2</v>
      </c>
      <c r="I134" s="2">
        <v>1</v>
      </c>
      <c r="J134" s="4">
        <v>2</v>
      </c>
      <c r="K134" s="3">
        <v>1</v>
      </c>
      <c r="L134" s="3">
        <v>3</v>
      </c>
      <c r="M134" s="3">
        <v>0</v>
      </c>
      <c r="N134" s="3">
        <v>0</v>
      </c>
      <c r="O134" s="3">
        <v>0</v>
      </c>
      <c r="P134" s="3">
        <v>0</v>
      </c>
      <c r="Q134" s="3">
        <v>0</v>
      </c>
      <c r="R134" s="3">
        <v>0</v>
      </c>
      <c r="S134" s="49">
        <v>18</v>
      </c>
      <c r="V134" s="49">
        <v>0.5</v>
      </c>
      <c r="W134" s="2">
        <f>H129</f>
        <v>0</v>
      </c>
      <c r="X134" s="2">
        <f>H130</f>
        <v>0</v>
      </c>
      <c r="Y134" s="2">
        <f>H131</f>
        <v>0</v>
      </c>
      <c r="Z134" s="2">
        <f>H132</f>
        <v>0</v>
      </c>
      <c r="AA134" s="2">
        <f>H133</f>
        <v>3</v>
      </c>
      <c r="AB134" s="2">
        <f>H134</f>
        <v>2</v>
      </c>
      <c r="AC134" s="2">
        <f>H135</f>
        <v>0</v>
      </c>
      <c r="AD134" s="49">
        <f>H136</f>
        <v>0</v>
      </c>
      <c r="AE134" s="4">
        <f>H137</f>
        <v>0</v>
      </c>
      <c r="AF134" s="2">
        <f>H138</f>
        <v>0</v>
      </c>
      <c r="AG134" s="2">
        <f>H139</f>
        <v>1</v>
      </c>
      <c r="AH134" s="2">
        <f>H140</f>
        <v>0</v>
      </c>
      <c r="AI134" s="2">
        <f>H141</f>
        <v>1</v>
      </c>
      <c r="AJ134" s="2">
        <f>H142</f>
        <v>4</v>
      </c>
      <c r="AK134" s="2">
        <f>H143</f>
        <v>0</v>
      </c>
      <c r="AL134" s="2">
        <f>H144</f>
        <v>1</v>
      </c>
      <c r="AM134" s="4">
        <f>H145</f>
        <v>2</v>
      </c>
      <c r="AN134" s="2">
        <f>H146</f>
        <v>1</v>
      </c>
      <c r="AO134" s="3">
        <f>H147</f>
        <v>2</v>
      </c>
      <c r="AP134" s="49">
        <f>H148</f>
        <v>0</v>
      </c>
      <c r="AQ134" s="50">
        <f>H149</f>
        <v>11</v>
      </c>
      <c r="AT134" s="49">
        <v>0.5</v>
      </c>
      <c r="AU134" s="30">
        <f t="shared" ref="AU134" si="392">PRODUCT(W134*100*1/W145)</f>
        <v>0</v>
      </c>
      <c r="AV134" s="30">
        <f t="shared" ref="AV134" si="393">PRODUCT(X134*100*1/X145)</f>
        <v>0</v>
      </c>
      <c r="AW134" s="30">
        <f t="shared" ref="AW134" si="394">PRODUCT(Y134*100*1/Y145)</f>
        <v>0</v>
      </c>
      <c r="AX134" s="30">
        <f t="shared" ref="AX134" si="395">PRODUCT(Z134*100*1/Z145)</f>
        <v>0</v>
      </c>
      <c r="AY134" s="30">
        <f t="shared" ref="AY134" si="396">PRODUCT(AA134*100*1/AA145)</f>
        <v>16.666666666666668</v>
      </c>
      <c r="AZ134" s="30">
        <f t="shared" ref="AZ134" si="397">PRODUCT(AB134*100*1/AB145)</f>
        <v>11.111111111111111</v>
      </c>
      <c r="BA134" s="30">
        <f t="shared" ref="BA134" si="398">PRODUCT(AC134*100*1/AC145)</f>
        <v>0</v>
      </c>
      <c r="BB134" s="51">
        <f t="shared" ref="BB134" si="399">PRODUCT(AD134*100*1/AD145)</f>
        <v>0</v>
      </c>
      <c r="BC134" s="31">
        <f t="shared" ref="BC134" si="400">PRODUCT(AE134*100*1/AE145)</f>
        <v>0</v>
      </c>
      <c r="BD134" s="30">
        <f t="shared" ref="BD134" si="401">PRODUCT(AF134*100*1/AF145)</f>
        <v>0</v>
      </c>
      <c r="BE134" s="30">
        <f t="shared" ref="BE134" si="402">PRODUCT(AG134*100*1/AG145)</f>
        <v>5.5555555555555554</v>
      </c>
      <c r="BF134" s="30">
        <f t="shared" ref="BF134" si="403">PRODUCT(AH134*100*1/AH145)</f>
        <v>0</v>
      </c>
      <c r="BG134" s="30">
        <f t="shared" ref="BG134" si="404">PRODUCT(AI134*100*1/AI145)</f>
        <v>5.5555555555555554</v>
      </c>
      <c r="BH134" s="30">
        <f t="shared" ref="BH134" si="405">PRODUCT(AJ134*100*1/AJ145)</f>
        <v>22.222222222222221</v>
      </c>
      <c r="BI134" s="30">
        <f t="shared" ref="BI134" si="406">PRODUCT(AK134*100*1/AK145)</f>
        <v>0</v>
      </c>
      <c r="BJ134" s="30">
        <f t="shared" ref="BJ134" si="407">PRODUCT(AL134*100*1/AL145)</f>
        <v>5.5555555555555554</v>
      </c>
      <c r="BK134" s="31">
        <f t="shared" ref="BK134" si="408">PRODUCT(AM134*100*1/AM145)</f>
        <v>11.111111111111111</v>
      </c>
      <c r="BL134" s="30">
        <f t="shared" ref="BL134" si="409">PRODUCT(AN134*100*1/AN145)</f>
        <v>5.5555555555555554</v>
      </c>
      <c r="BM134" s="32">
        <f t="shared" ref="BM134" si="410">PRODUCT(AO134*100*1/AO145)</f>
        <v>11.111111111111111</v>
      </c>
      <c r="BN134" s="29">
        <f t="shared" ref="BN134" si="411">PRODUCT(AP134*100*1/AP145)</f>
        <v>0</v>
      </c>
      <c r="BO134" s="52">
        <f t="shared" ref="BO134" si="412">PRODUCT(AQ134*100*1/AQ145)</f>
        <v>61.111111111111114</v>
      </c>
      <c r="BR134" s="49">
        <v>0.5</v>
      </c>
      <c r="BS134" s="30">
        <f t="shared" ref="BS134" si="413">AU129+AU130+AU131+AU132+AU133+AU134</f>
        <v>0</v>
      </c>
      <c r="BT134" s="30">
        <f t="shared" ref="BT134" si="414">AV129+AV130+AV131+AV132+AV133+AV134</f>
        <v>0</v>
      </c>
      <c r="BU134" s="30">
        <f t="shared" ref="BU134" si="415">AW129+AW130+AW131+AW132+AW133+AW134</f>
        <v>33.333333333333336</v>
      </c>
      <c r="BV134" s="30">
        <f t="shared" ref="BV134" si="416">AX129+AX130+AX131+AX132+AX133+AX134</f>
        <v>83.333333333333329</v>
      </c>
      <c r="BW134" s="30">
        <f t="shared" ref="BW134" si="417">AY129+AY130+AY131+AY132+AY133+AY134</f>
        <v>88.8888888888889</v>
      </c>
      <c r="BX134" s="30">
        <f t="shared" ref="BX134" si="418">AZ129+AZ130+AZ131+AZ132+AZ133+AZ134</f>
        <v>61.111111111111114</v>
      </c>
      <c r="BY134" s="30">
        <f t="shared" ref="BY134" si="419">BA129+BA130+BA131+BA132+BA133+BA134</f>
        <v>72.222222222222229</v>
      </c>
      <c r="BZ134" s="51">
        <f t="shared" ref="BZ134" si="420">BB129+BB130+BB131+BB132+BB133+BB134</f>
        <v>0</v>
      </c>
      <c r="CA134" s="31">
        <f t="shared" ref="CA134" si="421">BC129+BC130+BC131+BC132+BC133+BC134</f>
        <v>5.5555555555555554</v>
      </c>
      <c r="CB134" s="30">
        <f t="shared" ref="CB134" si="422">BD129+BD130+BD131+BD132+BD133+BD134</f>
        <v>100</v>
      </c>
      <c r="CC134" s="30">
        <f t="shared" ref="CC134" si="423">BE129+BE130+BE131+BE132+BE133+BE134</f>
        <v>5.5555555555555554</v>
      </c>
      <c r="CD134" s="30">
        <f t="shared" ref="CD134" si="424">BF129+BF130+BF131+BF132+BF133+BF134</f>
        <v>33.333333333333336</v>
      </c>
      <c r="CE134" s="30">
        <f t="shared" ref="CE134" si="425">BG129+BG130+BG131+BG132+BG133+BG134</f>
        <v>83.333333333333343</v>
      </c>
      <c r="CF134" s="30">
        <f t="shared" ref="CF134" si="426">BH129+BH130+BH131+BH132+BH133+BH134</f>
        <v>88.888888888888886</v>
      </c>
      <c r="CG134" s="30">
        <f t="shared" ref="CG134" si="427">BI129+BI130+BI131+BI132+BI133+BI134</f>
        <v>0</v>
      </c>
      <c r="CH134" s="30">
        <f t="shared" ref="CH134" si="428">BJ129+BJ130+BJ131+BJ132+BJ133+BJ134</f>
        <v>83.333333333333329</v>
      </c>
      <c r="CI134" s="31">
        <f t="shared" ref="CI134" si="429">BK129+BK130+BK131+BK132+BK133+BK134</f>
        <v>94.444444444444457</v>
      </c>
      <c r="CJ134" s="30">
        <f t="shared" ref="CJ134" si="430">BL129+BL130+BL131+BL132+BL133+BL134</f>
        <v>88.8888888888889</v>
      </c>
      <c r="CK134" s="32">
        <f t="shared" ref="CK134" si="431">BM129+BM130+BM131+BM132+BM133+BM134</f>
        <v>77.777777777777786</v>
      </c>
      <c r="CL134" s="29">
        <f t="shared" ref="CL134" si="432">BN129+BN130+BN131+BN132+BN133+BN134</f>
        <v>0</v>
      </c>
      <c r="CM134" s="52">
        <f t="shared" ref="CM134" si="433">BO129+BO130+BO131+BO132+BO133+BO134</f>
        <v>72.222222222222229</v>
      </c>
      <c r="CN134" s="5"/>
      <c r="CQ134" s="9"/>
      <c r="CR134" s="9" t="str">
        <f>A128</f>
        <v>Morganella morganii</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9" t="s">
        <v>8</v>
      </c>
      <c r="C135" s="2">
        <v>0</v>
      </c>
      <c r="D135" s="2">
        <v>0</v>
      </c>
      <c r="E135" s="2">
        <v>0</v>
      </c>
      <c r="F135" s="2">
        <v>13</v>
      </c>
      <c r="G135" s="2">
        <v>0</v>
      </c>
      <c r="H135" s="2">
        <v>0</v>
      </c>
      <c r="I135" s="2">
        <v>2</v>
      </c>
      <c r="J135" s="4">
        <v>1</v>
      </c>
      <c r="K135" s="4">
        <v>0</v>
      </c>
      <c r="L135" s="3">
        <v>0</v>
      </c>
      <c r="M135" s="3">
        <v>2</v>
      </c>
      <c r="N135" s="3">
        <v>0</v>
      </c>
      <c r="O135" s="3">
        <v>0</v>
      </c>
      <c r="P135" s="3">
        <v>0</v>
      </c>
      <c r="Q135" s="3">
        <v>0</v>
      </c>
      <c r="R135" s="3">
        <v>0</v>
      </c>
      <c r="S135" s="49">
        <v>18</v>
      </c>
      <c r="V135" s="49">
        <v>1</v>
      </c>
      <c r="W135" s="2">
        <f>I129</f>
        <v>0</v>
      </c>
      <c r="X135" s="2">
        <f>I130</f>
        <v>0</v>
      </c>
      <c r="Y135" s="2">
        <f>I131</f>
        <v>2</v>
      </c>
      <c r="Z135" s="2">
        <f>I132</f>
        <v>2</v>
      </c>
      <c r="AA135" s="2">
        <f>I133</f>
        <v>1</v>
      </c>
      <c r="AB135" s="2">
        <f>I134</f>
        <v>1</v>
      </c>
      <c r="AC135" s="2">
        <f>I135</f>
        <v>2</v>
      </c>
      <c r="AD135" s="49">
        <f>I136</f>
        <v>1</v>
      </c>
      <c r="AE135" s="4">
        <f>I137</f>
        <v>1</v>
      </c>
      <c r="AF135" s="2">
        <f>I138</f>
        <v>0</v>
      </c>
      <c r="AG135" s="2">
        <f>I139</f>
        <v>0</v>
      </c>
      <c r="AH135" s="2">
        <f>I140</f>
        <v>8</v>
      </c>
      <c r="AI135" s="2">
        <f>I141</f>
        <v>1</v>
      </c>
      <c r="AJ135" s="2">
        <f>I142</f>
        <v>1</v>
      </c>
      <c r="AK135" s="2">
        <f>I143</f>
        <v>0</v>
      </c>
      <c r="AL135" s="2">
        <f>I144</f>
        <v>0</v>
      </c>
      <c r="AM135" s="3">
        <f>I145</f>
        <v>0</v>
      </c>
      <c r="AN135" s="4">
        <f>I146</f>
        <v>1</v>
      </c>
      <c r="AO135" s="3">
        <f>I147</f>
        <v>0</v>
      </c>
      <c r="AP135" s="49">
        <f>I148</f>
        <v>3</v>
      </c>
      <c r="AQ135" s="53">
        <f>I149</f>
        <v>4</v>
      </c>
      <c r="AT135" s="49">
        <v>1</v>
      </c>
      <c r="AU135" s="30">
        <f t="shared" ref="AU135" si="434">PRODUCT(W135*100*1/W145)</f>
        <v>0</v>
      </c>
      <c r="AV135" s="30">
        <f t="shared" ref="AV135" si="435">PRODUCT(X135*100*1/X145)</f>
        <v>0</v>
      </c>
      <c r="AW135" s="30">
        <f t="shared" ref="AW135" si="436">PRODUCT(Y135*100*1/Y145)</f>
        <v>11.111111111111111</v>
      </c>
      <c r="AX135" s="30">
        <f t="shared" ref="AX135" si="437">PRODUCT(Z135*100*1/Z145)</f>
        <v>11.111111111111111</v>
      </c>
      <c r="AY135" s="30">
        <f t="shared" ref="AY135" si="438">PRODUCT(AA135*100*1/AA145)</f>
        <v>5.5555555555555554</v>
      </c>
      <c r="AZ135" s="30">
        <f t="shared" ref="AZ135" si="439">PRODUCT(AB135*100*1/AB145)</f>
        <v>5.5555555555555554</v>
      </c>
      <c r="BA135" s="30">
        <f t="shared" ref="BA135" si="440">PRODUCT(AC135*100*1/AC145)</f>
        <v>11.111111111111111</v>
      </c>
      <c r="BB135" s="51">
        <f t="shared" ref="BB135" si="441">PRODUCT(AD135*100*1/AD145)</f>
        <v>5.5555555555555554</v>
      </c>
      <c r="BC135" s="31">
        <f t="shared" ref="BC135" si="442">PRODUCT(AE135*100*1/AE145)</f>
        <v>5.5555555555555554</v>
      </c>
      <c r="BD135" s="30">
        <f t="shared" ref="BD135" si="443">PRODUCT(AF135*100*1/AF145)</f>
        <v>0</v>
      </c>
      <c r="BE135" s="30">
        <f t="shared" ref="BE135" si="444">PRODUCT(AG135*100*1/AG145)</f>
        <v>0</v>
      </c>
      <c r="BF135" s="30">
        <f t="shared" ref="BF135" si="445">PRODUCT(AH135*100*1/AH145)</f>
        <v>44.444444444444443</v>
      </c>
      <c r="BG135" s="30">
        <f t="shared" ref="BG135" si="446">PRODUCT(AI135*100*1/AI145)</f>
        <v>5.5555555555555554</v>
      </c>
      <c r="BH135" s="30">
        <f t="shared" ref="BH135" si="447">PRODUCT(AJ135*100*1/AJ145)</f>
        <v>5.5555555555555554</v>
      </c>
      <c r="BI135" s="30">
        <f t="shared" ref="BI135" si="448">PRODUCT(AK135*100*1/AK145)</f>
        <v>0</v>
      </c>
      <c r="BJ135" s="30">
        <f t="shared" ref="BJ135" si="449">PRODUCT(AL135*100*1/AL145)</f>
        <v>0</v>
      </c>
      <c r="BK135" s="32">
        <f t="shared" ref="BK135" si="450">PRODUCT(AM135*100*1/AM145)</f>
        <v>0</v>
      </c>
      <c r="BL135" s="31">
        <f t="shared" ref="BL135" si="451">PRODUCT(AN135*100*1/AN145)</f>
        <v>5.5555555555555554</v>
      </c>
      <c r="BM135" s="32">
        <f t="shared" ref="BM135" si="452">PRODUCT(AO135*100*1/AO145)</f>
        <v>0</v>
      </c>
      <c r="BN135" s="29">
        <f t="shared" ref="BN135" si="453">PRODUCT(AP135*100*1/AP145)</f>
        <v>16.666666666666668</v>
      </c>
      <c r="BO135" s="54">
        <f t="shared" ref="BO135" si="454">PRODUCT(AQ135*100*1/AQ145)</f>
        <v>22.222222222222221</v>
      </c>
      <c r="BR135" s="49">
        <v>1</v>
      </c>
      <c r="BS135" s="30">
        <f t="shared" ref="BS135" si="455">AU129+AU130+AU131+AU132+AU133+AU134+AU135</f>
        <v>0</v>
      </c>
      <c r="BT135" s="30">
        <f t="shared" ref="BT135" si="456">AV129+AV130+AV131+AV132+AV133+AV134+AV135</f>
        <v>0</v>
      </c>
      <c r="BU135" s="30">
        <f t="shared" ref="BU135" si="457">AW129+AW130+AW131+AW132+AW133+AW134+AW135</f>
        <v>44.444444444444443</v>
      </c>
      <c r="BV135" s="30">
        <f t="shared" ref="BV135" si="458">AX129+AX130+AX131+AX132+AX133+AX134+AX135</f>
        <v>94.444444444444443</v>
      </c>
      <c r="BW135" s="30">
        <f t="shared" ref="BW135" si="459">AY129+AY130+AY131+AY132+AY133+AY134+AY135</f>
        <v>94.444444444444457</v>
      </c>
      <c r="BX135" s="30">
        <f t="shared" ref="BX135" si="460">AZ129+AZ130+AZ131+AZ132+AZ133+AZ134+AZ135</f>
        <v>66.666666666666671</v>
      </c>
      <c r="BY135" s="30">
        <f t="shared" ref="BY135" si="461">BA129+BA130+BA131+BA132+BA133+BA134+BA135</f>
        <v>83.333333333333343</v>
      </c>
      <c r="BZ135" s="51">
        <f t="shared" ref="BZ135" si="462">BB129+BB130+BB131+BB132+BB133+BB134+BB135</f>
        <v>5.5555555555555554</v>
      </c>
      <c r="CA135" s="31">
        <f t="shared" ref="CA135" si="463">BC129+BC130+BC131+BC132+BC133+BC134+BC135</f>
        <v>11.111111111111111</v>
      </c>
      <c r="CB135" s="30">
        <f t="shared" ref="CB135" si="464">BD129+BD130+BD131+BD132+BD133+BD134+BD135</f>
        <v>100</v>
      </c>
      <c r="CC135" s="30">
        <f t="shared" ref="CC135" si="465">BE129+BE130+BE131+BE132+BE133+BE134+BE135</f>
        <v>5.5555555555555554</v>
      </c>
      <c r="CD135" s="30">
        <f t="shared" ref="CD135" si="466">BF129+BF130+BF131+BF132+BF133+BF134+BF135</f>
        <v>77.777777777777771</v>
      </c>
      <c r="CE135" s="30">
        <f t="shared" ref="CE135" si="467">BG129+BG130+BG131+BG132+BG133+BG134+BG135</f>
        <v>88.8888888888889</v>
      </c>
      <c r="CF135" s="30">
        <f t="shared" ref="CF135" si="468">BH129+BH130+BH131+BH132+BH133+BH134+BH135</f>
        <v>94.444444444444443</v>
      </c>
      <c r="CG135" s="30">
        <f t="shared" ref="CG135" si="469">BI129+BI130+BI131+BI132+BI133+BI134+BI135</f>
        <v>0</v>
      </c>
      <c r="CH135" s="30">
        <f t="shared" ref="CH135" si="470">BJ129+BJ130+BJ131+BJ132+BJ133+BJ134+BJ135</f>
        <v>83.333333333333329</v>
      </c>
      <c r="CI135" s="32">
        <f t="shared" ref="CI135" si="471">BK129+BK130+BK131+BK132+BK133+BK134+BK135</f>
        <v>94.444444444444457</v>
      </c>
      <c r="CJ135" s="31">
        <f t="shared" ref="CJ135" si="472">BL129+BL130+BL131+BL132+BL133+BL134+BL135</f>
        <v>94.444444444444457</v>
      </c>
      <c r="CK135" s="32">
        <f t="shared" ref="CK135" si="473">BM129+BM130+BM131+BM132+BM133+BM134+BM135</f>
        <v>77.777777777777786</v>
      </c>
      <c r="CL135" s="29">
        <f t="shared" ref="CL135" si="474">BN129+BN130+BN131+BN132+BN133+BN134+BN135</f>
        <v>16.666666666666668</v>
      </c>
      <c r="CM135" s="54">
        <f t="shared" ref="CM135" si="475">BO129+BO130+BO131+BO132+BO133+BO134+BO135</f>
        <v>94.444444444444457</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9" t="s">
        <v>9</v>
      </c>
      <c r="C136" s="49">
        <v>0</v>
      </c>
      <c r="D136" s="49">
        <v>0</v>
      </c>
      <c r="E136" s="49">
        <v>0</v>
      </c>
      <c r="F136" s="49">
        <v>0</v>
      </c>
      <c r="G136" s="49">
        <v>0</v>
      </c>
      <c r="H136" s="49">
        <v>0</v>
      </c>
      <c r="I136" s="49">
        <v>1</v>
      </c>
      <c r="J136" s="49">
        <v>0</v>
      </c>
      <c r="K136" s="49">
        <v>1</v>
      </c>
      <c r="L136" s="49">
        <v>0</v>
      </c>
      <c r="M136" s="49">
        <v>2</v>
      </c>
      <c r="N136" s="49">
        <v>5</v>
      </c>
      <c r="O136" s="49">
        <v>9</v>
      </c>
      <c r="P136" s="49">
        <v>0</v>
      </c>
      <c r="Q136" s="49">
        <v>0</v>
      </c>
      <c r="R136" s="49">
        <v>0</v>
      </c>
      <c r="S136" s="49">
        <v>18</v>
      </c>
      <c r="V136" s="49">
        <v>2</v>
      </c>
      <c r="W136" s="2">
        <f>J129</f>
        <v>0</v>
      </c>
      <c r="X136" s="2">
        <f>J130</f>
        <v>1</v>
      </c>
      <c r="Y136" s="2">
        <f>J131</f>
        <v>1</v>
      </c>
      <c r="Z136" s="2">
        <f>J132</f>
        <v>1</v>
      </c>
      <c r="AA136" s="4">
        <f>J133</f>
        <v>0</v>
      </c>
      <c r="AB136" s="4">
        <f>J134</f>
        <v>2</v>
      </c>
      <c r="AC136" s="4">
        <f>J135</f>
        <v>1</v>
      </c>
      <c r="AD136" s="49">
        <f>J136</f>
        <v>0</v>
      </c>
      <c r="AE136" s="4">
        <f>J137</f>
        <v>9</v>
      </c>
      <c r="AF136" s="2">
        <f>J138</f>
        <v>0</v>
      </c>
      <c r="AG136" s="2">
        <f>J139</f>
        <v>0</v>
      </c>
      <c r="AH136" s="2">
        <f>J140</f>
        <v>2</v>
      </c>
      <c r="AI136" s="2">
        <f>J141</f>
        <v>2</v>
      </c>
      <c r="AJ136" s="2">
        <f>J142</f>
        <v>1</v>
      </c>
      <c r="AK136" s="2">
        <f>J143</f>
        <v>0</v>
      </c>
      <c r="AL136" s="2">
        <f>J144</f>
        <v>0</v>
      </c>
      <c r="AM136" s="3">
        <f>J145</f>
        <v>0</v>
      </c>
      <c r="AN136" s="3">
        <f>J146</f>
        <v>0</v>
      </c>
      <c r="AO136" s="3">
        <f>J147</f>
        <v>2</v>
      </c>
      <c r="AP136" s="49">
        <f>J148</f>
        <v>7</v>
      </c>
      <c r="AQ136" s="53">
        <f>J149</f>
        <v>0</v>
      </c>
      <c r="AT136" s="49">
        <v>2</v>
      </c>
      <c r="AU136" s="30">
        <f t="shared" ref="AU136" si="476">PRODUCT(W136*100*1/W145)</f>
        <v>0</v>
      </c>
      <c r="AV136" s="30">
        <f t="shared" ref="AV136" si="477">PRODUCT(X136*100*1/X145)</f>
        <v>5.5555555555555554</v>
      </c>
      <c r="AW136" s="30">
        <f t="shared" ref="AW136" si="478">PRODUCT(Y136*100*1/Y145)</f>
        <v>5.5555555555555554</v>
      </c>
      <c r="AX136" s="30">
        <f t="shared" ref="AX136" si="479">PRODUCT(Z136*100*1/Z145)</f>
        <v>5.5555555555555554</v>
      </c>
      <c r="AY136" s="31">
        <f t="shared" ref="AY136" si="480">PRODUCT(AA136*100*1/AA145)</f>
        <v>0</v>
      </c>
      <c r="AZ136" s="31">
        <f t="shared" ref="AZ136" si="481">PRODUCT(AB136*100*1/AB145)</f>
        <v>11.111111111111111</v>
      </c>
      <c r="BA136" s="31">
        <f t="shared" ref="BA136" si="482">PRODUCT(AC136*100*1/AC145)</f>
        <v>5.5555555555555554</v>
      </c>
      <c r="BB136" s="51">
        <f t="shared" ref="BB136" si="483">PRODUCT(AD136*100*1/AD145)</f>
        <v>0</v>
      </c>
      <c r="BC136" s="31">
        <f t="shared" ref="BC136" si="484">PRODUCT(AE136*100*1/AE145)</f>
        <v>50</v>
      </c>
      <c r="BD136" s="30">
        <f t="shared" ref="BD136" si="485">PRODUCT(AF136*100*1/AF145)</f>
        <v>0</v>
      </c>
      <c r="BE136" s="30">
        <f t="shared" ref="BE136" si="486">PRODUCT(AG136*100*1/AG145)</f>
        <v>0</v>
      </c>
      <c r="BF136" s="30">
        <f t="shared" ref="BF136" si="487">PRODUCT(AH136*100*1/AH145)</f>
        <v>11.111111111111111</v>
      </c>
      <c r="BG136" s="30">
        <f t="shared" ref="BG136" si="488">PRODUCT(AI136*100*1/AI145)</f>
        <v>11.111111111111111</v>
      </c>
      <c r="BH136" s="30">
        <f t="shared" ref="BH136" si="489">PRODUCT(AJ136*100*1/AJ145)</f>
        <v>5.5555555555555554</v>
      </c>
      <c r="BI136" s="30">
        <f t="shared" ref="BI136" si="490">PRODUCT(AK136*100*1/AK145)</f>
        <v>0</v>
      </c>
      <c r="BJ136" s="30">
        <f t="shared" ref="BJ136" si="491">PRODUCT(AL136*100*1/AL145)</f>
        <v>0</v>
      </c>
      <c r="BK136" s="32">
        <f t="shared" ref="BK136" si="492">PRODUCT(AM136*100*1/AM145)</f>
        <v>0</v>
      </c>
      <c r="BL136" s="32">
        <f t="shared" ref="BL136" si="493">PRODUCT(AN136*100*1/AN145)</f>
        <v>0</v>
      </c>
      <c r="BM136" s="32">
        <f t="shared" ref="BM136" si="494">PRODUCT(AO136*100*1/AO145)</f>
        <v>11.111111111111111</v>
      </c>
      <c r="BN136" s="29">
        <f t="shared" ref="BN136" si="495">PRODUCT(AP136*100*1/AP145)</f>
        <v>38.888888888888886</v>
      </c>
      <c r="BO136" s="54">
        <f t="shared" ref="BO136" si="496">PRODUCT(AQ136*100*1/AQ145)</f>
        <v>0</v>
      </c>
      <c r="BR136" s="49">
        <v>2</v>
      </c>
      <c r="BS136" s="30">
        <f t="shared" ref="BS136" si="497">AU129+AU130+AU131+AU132+AU133+AU134+AU135+AU136</f>
        <v>0</v>
      </c>
      <c r="BT136" s="30">
        <f t="shared" ref="BT136" si="498">AV129+AV130+AV131+AV132+AV133+AV134+AV135+AV136</f>
        <v>5.5555555555555554</v>
      </c>
      <c r="BU136" s="30">
        <f t="shared" ref="BU136" si="499">AW129+AW130+AW131+AW132+AW133+AW134+AW135+AW136</f>
        <v>50</v>
      </c>
      <c r="BV136" s="30">
        <f t="shared" ref="BV136" si="500">AX129+AX130+AX131+AX132+AX133+AX134+AX135+AX136</f>
        <v>100</v>
      </c>
      <c r="BW136" s="31">
        <f t="shared" ref="BW136" si="501">AY129+AY130+AY131+AY132+AY133+AY134+AY135+AY136</f>
        <v>94.444444444444457</v>
      </c>
      <c r="BX136" s="31">
        <f t="shared" ref="BX136" si="502">AZ129+AZ130+AZ131+AZ132+AZ133+AZ134+AZ135+AZ136</f>
        <v>77.777777777777786</v>
      </c>
      <c r="BY136" s="31">
        <f t="shared" ref="BY136" si="503">BA129+BA130+BA131+BA132+BA133+BA134+BA135+BA136</f>
        <v>88.8888888888889</v>
      </c>
      <c r="BZ136" s="51">
        <f t="shared" ref="BZ136" si="504">BB129+BB130+BB131+BB132+BB133+BB134+BB135+BB136</f>
        <v>5.5555555555555554</v>
      </c>
      <c r="CA136" s="31">
        <f t="shared" ref="CA136" si="505">BC129+BC130+BC131+BC132+BC133+BC134+BC135+BC136</f>
        <v>61.111111111111114</v>
      </c>
      <c r="CB136" s="30">
        <f t="shared" ref="CB136" si="506">BD129+BD130+BD131+BD132+BD133+BD134+BD135+BD136</f>
        <v>100</v>
      </c>
      <c r="CC136" s="30">
        <f t="shared" ref="CC136" si="507">BE129+BE130+BE131+BE132+BE133+BE134+BE135+BE136</f>
        <v>5.5555555555555554</v>
      </c>
      <c r="CD136" s="30">
        <f t="shared" ref="CD136" si="508">BF129+BF130+BF131+BF132+BF133+BF134+BF135+BF136</f>
        <v>88.888888888888886</v>
      </c>
      <c r="CE136" s="30">
        <f t="shared" ref="CE136" si="509">BG129+BG130+BG131+BG132+BG133+BG134+BG135+BG136</f>
        <v>100.00000000000001</v>
      </c>
      <c r="CF136" s="30">
        <f t="shared" ref="CF136" si="510">BH129+BH130+BH131+BH132+BH133+BH134+BH135+BH136</f>
        <v>100</v>
      </c>
      <c r="CG136" s="30">
        <f t="shared" ref="CG136" si="511">BI129+BI130+BI131+BI132+BI133+BI134+BI135+BI136</f>
        <v>0</v>
      </c>
      <c r="CH136" s="30">
        <f t="shared" ref="CH136" si="512">BJ129+BJ130+BJ131+BJ132+BJ133+BJ134+BJ135+BJ136</f>
        <v>83.333333333333329</v>
      </c>
      <c r="CI136" s="32">
        <f t="shared" ref="CI136" si="513">BK129+BK130+BK131+BK132+BK133+BK134+BK135+BK136</f>
        <v>94.444444444444457</v>
      </c>
      <c r="CJ136" s="32">
        <f t="shared" ref="CJ136" si="514">BL129+BL130+BL131+BL132+BL133+BL134+BL135+BL136</f>
        <v>94.444444444444457</v>
      </c>
      <c r="CK136" s="32">
        <f t="shared" ref="CK136" si="515">BM129+BM130+BM131+BM132+BM133+BM134+BM135+BM136</f>
        <v>88.8888888888889</v>
      </c>
      <c r="CL136" s="29">
        <f t="shared" ref="CL136" si="516">BN129+BN130+BN131+BN132+BN133+BN134+BN135+BN136</f>
        <v>55.555555555555557</v>
      </c>
      <c r="CM136" s="54">
        <f t="shared" ref="CM136" si="517">BO129+BO130+BO131+BO132+BO133+BO134+BO135+BO136</f>
        <v>94.444444444444457</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9" t="s">
        <v>10</v>
      </c>
      <c r="C137" s="4">
        <v>0</v>
      </c>
      <c r="D137" s="4">
        <v>0</v>
      </c>
      <c r="E137" s="4">
        <v>1</v>
      </c>
      <c r="F137" s="4">
        <v>0</v>
      </c>
      <c r="G137" s="4">
        <v>0</v>
      </c>
      <c r="H137" s="4">
        <v>0</v>
      </c>
      <c r="I137" s="4">
        <v>1</v>
      </c>
      <c r="J137" s="4">
        <v>9</v>
      </c>
      <c r="K137" s="4">
        <v>7</v>
      </c>
      <c r="L137" s="3">
        <v>0</v>
      </c>
      <c r="M137" s="3">
        <v>0</v>
      </c>
      <c r="N137" s="3">
        <v>0</v>
      </c>
      <c r="O137" s="3">
        <v>0</v>
      </c>
      <c r="P137" s="3">
        <v>0</v>
      </c>
      <c r="Q137" s="3">
        <v>0</v>
      </c>
      <c r="R137" s="3">
        <v>0</v>
      </c>
      <c r="S137" s="49">
        <v>18</v>
      </c>
      <c r="V137" s="49">
        <v>4</v>
      </c>
      <c r="W137" s="2">
        <f>K129</f>
        <v>0</v>
      </c>
      <c r="X137" s="2">
        <f>K130</f>
        <v>1</v>
      </c>
      <c r="Y137" s="2">
        <f>K131</f>
        <v>3</v>
      </c>
      <c r="Z137" s="2">
        <f>K132</f>
        <v>0</v>
      </c>
      <c r="AA137" s="4">
        <f>K133</f>
        <v>0</v>
      </c>
      <c r="AB137" s="3">
        <f>K134</f>
        <v>1</v>
      </c>
      <c r="AC137" s="4">
        <f>K135</f>
        <v>0</v>
      </c>
      <c r="AD137" s="49">
        <f>K136</f>
        <v>1</v>
      </c>
      <c r="AE137" s="4">
        <f>K137</f>
        <v>7</v>
      </c>
      <c r="AF137" s="4">
        <f>K138</f>
        <v>0</v>
      </c>
      <c r="AG137" s="3">
        <f>K139</f>
        <v>0</v>
      </c>
      <c r="AH137" s="2">
        <f>K140</f>
        <v>2</v>
      </c>
      <c r="AI137" s="3">
        <f>K141</f>
        <v>0</v>
      </c>
      <c r="AJ137" s="3">
        <f>K142</f>
        <v>0</v>
      </c>
      <c r="AK137" s="2">
        <f>K143</f>
        <v>1</v>
      </c>
      <c r="AL137" s="4">
        <f>K144</f>
        <v>0</v>
      </c>
      <c r="AM137" s="3">
        <f>K145</f>
        <v>1</v>
      </c>
      <c r="AN137" s="3">
        <f>K146</f>
        <v>1</v>
      </c>
      <c r="AO137" s="3">
        <f>K147</f>
        <v>1</v>
      </c>
      <c r="AP137" s="49">
        <f>K148</f>
        <v>1</v>
      </c>
      <c r="AQ137" s="53">
        <f>K149</f>
        <v>1</v>
      </c>
      <c r="AT137" s="49">
        <v>4</v>
      </c>
      <c r="AU137" s="30">
        <f t="shared" ref="AU137" si="518">PRODUCT(W137*100*1/W145)</f>
        <v>0</v>
      </c>
      <c r="AV137" s="30">
        <f t="shared" ref="AV137" si="519">PRODUCT(X137*100*1/X145)</f>
        <v>5.5555555555555554</v>
      </c>
      <c r="AW137" s="30">
        <f t="shared" ref="AW137" si="520">PRODUCT(Y137*100*1/Y145)</f>
        <v>16.666666666666668</v>
      </c>
      <c r="AX137" s="30">
        <f t="shared" ref="AX137" si="521">PRODUCT(Z137*100*1/Z145)</f>
        <v>0</v>
      </c>
      <c r="AY137" s="31">
        <f t="shared" ref="AY137" si="522">PRODUCT(AA137*100*1/AA145)</f>
        <v>0</v>
      </c>
      <c r="AZ137" s="32">
        <f t="shared" ref="AZ137" si="523">PRODUCT(AB137*100*1/AB145)</f>
        <v>5.5555555555555554</v>
      </c>
      <c r="BA137" s="31">
        <f t="shared" ref="BA137" si="524">PRODUCT(AC137*100*1/AC145)</f>
        <v>0</v>
      </c>
      <c r="BB137" s="51">
        <f t="shared" ref="BB137" si="525">PRODUCT(AD137*100*1/AD145)</f>
        <v>5.5555555555555554</v>
      </c>
      <c r="BC137" s="31">
        <f t="shared" ref="BC137" si="526">PRODUCT(AE137*100*1/AE145)</f>
        <v>38.888888888888886</v>
      </c>
      <c r="BD137" s="31">
        <f t="shared" ref="BD137" si="527">PRODUCT(AF137*100*1/AF145)</f>
        <v>0</v>
      </c>
      <c r="BE137" s="32">
        <f t="shared" ref="BE137" si="528">PRODUCT(AG137*100*1/AG145)</f>
        <v>0</v>
      </c>
      <c r="BF137" s="2">
        <f t="shared" ref="BF137" si="529">PRODUCT(AH137*100*1/AH145)</f>
        <v>11.111111111111111</v>
      </c>
      <c r="BG137" s="32">
        <f t="shared" ref="BG137" si="530">PRODUCT(AI137*100*1/AI145)</f>
        <v>0</v>
      </c>
      <c r="BH137" s="32">
        <f t="shared" ref="BH137" si="531">PRODUCT(AJ137*100*1/AJ145)</f>
        <v>0</v>
      </c>
      <c r="BI137" s="30">
        <f t="shared" ref="BI137" si="532">PRODUCT(AK137*100*1/AK145)</f>
        <v>5.5555555555555554</v>
      </c>
      <c r="BJ137" s="31">
        <f t="shared" ref="BJ137" si="533">PRODUCT(AL137*100*1/AL145)</f>
        <v>0</v>
      </c>
      <c r="BK137" s="32">
        <f t="shared" ref="BK137" si="534">PRODUCT(AM137*100*1/AM145)</f>
        <v>5.5555555555555554</v>
      </c>
      <c r="BL137" s="32">
        <f t="shared" ref="BL137" si="535">PRODUCT(AN137*100*1/AN145)</f>
        <v>5.5555555555555554</v>
      </c>
      <c r="BM137" s="32">
        <f t="shared" ref="BM137" si="536">PRODUCT(AO137*100*1/AO145)</f>
        <v>5.5555555555555554</v>
      </c>
      <c r="BN137" s="29">
        <f t="shared" ref="BN137" si="537">PRODUCT(AP137*100*1/AP145)</f>
        <v>5.5555555555555554</v>
      </c>
      <c r="BO137" s="54">
        <f t="shared" ref="BO137" si="538">PRODUCT(AQ137*100*1/AQ145)</f>
        <v>5.5555555555555554</v>
      </c>
      <c r="BR137" s="49">
        <v>4</v>
      </c>
      <c r="BS137" s="30">
        <f t="shared" ref="BS137" si="539">AU129+AU130+AU131+AU132+AU133+AU134+AU135+AU136+AU137</f>
        <v>0</v>
      </c>
      <c r="BT137" s="30">
        <f t="shared" ref="BT137" si="540">AV129+AV130+AV131+AV132+AV133+AV134+AV135+AV136+AV137</f>
        <v>11.111111111111111</v>
      </c>
      <c r="BU137" s="30">
        <f t="shared" ref="BU137" si="541">AW129+AW130+AW131+AW132+AW133+AW134+AW135+AW136+AW137</f>
        <v>66.666666666666671</v>
      </c>
      <c r="BV137" s="30">
        <f t="shared" ref="BV137" si="542">AX129+AX130+AX131+AX132+AX133+AX134+AX135+AX136+AX137</f>
        <v>100</v>
      </c>
      <c r="BW137" s="31">
        <f t="shared" ref="BW137" si="543">AY129+AY130+AY131+AY132+AY133+AY134+AY135+AY136+AY137</f>
        <v>94.444444444444457</v>
      </c>
      <c r="BX137" s="32">
        <f t="shared" ref="BX137" si="544">AZ129+AZ130+AZ131+AZ132+AZ133+AZ134+AZ135+AZ136+AZ137</f>
        <v>83.333333333333343</v>
      </c>
      <c r="BY137" s="31">
        <f t="shared" ref="BY137" si="545">BA129+BA130+BA131+BA132+BA133+BA134+BA135+BA136+BA137</f>
        <v>88.8888888888889</v>
      </c>
      <c r="BZ137" s="51">
        <f t="shared" ref="BZ137" si="546">BB129+BB130+BB131+BB132+BB133+BB134+BB135+BB136+BB137</f>
        <v>11.111111111111111</v>
      </c>
      <c r="CA137" s="31">
        <f t="shared" ref="CA137" si="547">BC129+BC130+BC131+BC132+BC133+BC134+BC135+BC136+BC137</f>
        <v>100</v>
      </c>
      <c r="CB137" s="31">
        <f t="shared" ref="CB137" si="548">BD129+BD130+BD131+BD132+BD133+BD134+BD135+BD136+BD137</f>
        <v>100</v>
      </c>
      <c r="CC137" s="32">
        <f t="shared" ref="CC137" si="549">BE129+BE130+BE131+BE132+BE133+BE134+BE135+BE136+BE137</f>
        <v>5.5555555555555554</v>
      </c>
      <c r="CD137" s="30">
        <f t="shared" ref="CD137" si="550">BF129+BF130+BF131+BF132+BF133+BF134+BF135+BF136+BF137</f>
        <v>100</v>
      </c>
      <c r="CE137" s="30">
        <f t="shared" ref="CE137" si="551">BG129+BG130+BG131+BG132+BG133+BG134+BG135+BG136+BG137</f>
        <v>100.00000000000001</v>
      </c>
      <c r="CF137" s="30">
        <f t="shared" ref="CF137" si="552">BH129+BH130+BH131+BH132+BH133+BH134+BH135+BH136+BH137</f>
        <v>100</v>
      </c>
      <c r="CG137" s="30">
        <f t="shared" ref="CG137" si="553">BI129+BI130+BI131+BI132+BI133+BI134+BI135+BI136+BI137</f>
        <v>5.5555555555555554</v>
      </c>
      <c r="CH137" s="31">
        <f t="shared" ref="CH137" si="554">BJ129+BJ130+BJ131+BJ132+BJ133+BJ134+BJ135+BJ136+BJ137</f>
        <v>83.333333333333329</v>
      </c>
      <c r="CI137" s="32">
        <f t="shared" ref="CI137" si="555">BK129+BK130+BK131+BK132+BK133+BK134+BK135+BK136+BK137</f>
        <v>100.00000000000001</v>
      </c>
      <c r="CJ137" s="32">
        <f t="shared" ref="CJ137" si="556">BL129+BL130+BL131+BL132+BL133+BL134+BL135+BL136+BL137</f>
        <v>100.00000000000001</v>
      </c>
      <c r="CK137" s="32">
        <f t="shared" ref="CK137" si="557">BM129+BM130+BM131+BM132+BM133+BM134+BM135+BM136+BM137</f>
        <v>94.444444444444457</v>
      </c>
      <c r="CL137" s="29">
        <f t="shared" ref="CL137" si="558">BN129+BN130+BN131+BN132+BN133+BN134+BN135+BN136+BN137</f>
        <v>61.111111111111114</v>
      </c>
      <c r="CM137" s="54">
        <f t="shared" ref="CM137" si="559">BO129+BO130+BO131+BO132+BO133+BO134+BO135+BO136+BO137</f>
        <v>100.00000000000001</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9" t="s">
        <v>11</v>
      </c>
      <c r="C138" s="2">
        <v>0</v>
      </c>
      <c r="D138" s="2">
        <v>0</v>
      </c>
      <c r="E138" s="2">
        <v>17</v>
      </c>
      <c r="F138" s="2">
        <v>0</v>
      </c>
      <c r="G138" s="2">
        <v>1</v>
      </c>
      <c r="H138" s="2">
        <v>0</v>
      </c>
      <c r="I138" s="2">
        <v>0</v>
      </c>
      <c r="J138" s="2">
        <v>0</v>
      </c>
      <c r="K138" s="4">
        <v>0</v>
      </c>
      <c r="L138" s="4">
        <v>0</v>
      </c>
      <c r="M138" s="3">
        <v>0</v>
      </c>
      <c r="N138" s="3">
        <v>0</v>
      </c>
      <c r="O138" s="3">
        <v>0</v>
      </c>
      <c r="P138" s="3">
        <v>0</v>
      </c>
      <c r="Q138" s="3">
        <v>0</v>
      </c>
      <c r="R138" s="3">
        <v>0</v>
      </c>
      <c r="S138" s="49">
        <v>18</v>
      </c>
      <c r="V138" s="49">
        <v>8</v>
      </c>
      <c r="W138" s="2">
        <f>L129</f>
        <v>0</v>
      </c>
      <c r="X138" s="2">
        <f>L130</f>
        <v>4</v>
      </c>
      <c r="Y138" s="2">
        <f>L131</f>
        <v>1</v>
      </c>
      <c r="Z138" s="2">
        <f>L132</f>
        <v>0</v>
      </c>
      <c r="AA138" s="3">
        <f>L133</f>
        <v>0</v>
      </c>
      <c r="AB138" s="3">
        <f>L134</f>
        <v>3</v>
      </c>
      <c r="AC138" s="3">
        <f>L135</f>
        <v>0</v>
      </c>
      <c r="AD138" s="49">
        <f>L136</f>
        <v>0</v>
      </c>
      <c r="AE138" s="3">
        <f>L137</f>
        <v>0</v>
      </c>
      <c r="AF138" s="4">
        <f>L138</f>
        <v>0</v>
      </c>
      <c r="AG138" s="3">
        <f>L139</f>
        <v>0</v>
      </c>
      <c r="AH138" s="2">
        <f>L140</f>
        <v>0</v>
      </c>
      <c r="AI138" s="3">
        <f>L141</f>
        <v>0</v>
      </c>
      <c r="AJ138" s="3">
        <f>L142</f>
        <v>0</v>
      </c>
      <c r="AK138" s="2">
        <f>L143</f>
        <v>0</v>
      </c>
      <c r="AL138" s="3">
        <f>L144</f>
        <v>0</v>
      </c>
      <c r="AM138" s="3">
        <f>L145</f>
        <v>0</v>
      </c>
      <c r="AN138" s="3">
        <f>L146</f>
        <v>0</v>
      </c>
      <c r="AO138" s="3">
        <f>L147</f>
        <v>1</v>
      </c>
      <c r="AP138" s="49">
        <f>L148</f>
        <v>0</v>
      </c>
      <c r="AQ138" s="53">
        <f>L149</f>
        <v>0</v>
      </c>
      <c r="AT138" s="49">
        <v>8</v>
      </c>
      <c r="AU138" s="30">
        <f t="shared" ref="AU138" si="560">PRODUCT(W138*100*1/W145)</f>
        <v>0</v>
      </c>
      <c r="AV138" s="30">
        <f t="shared" ref="AV138" si="561">PRODUCT(X138*100*1/X145)</f>
        <v>22.222222222222221</v>
      </c>
      <c r="AW138" s="30">
        <f t="shared" ref="AW138" si="562">PRODUCT(Y138*100*1/Y145)</f>
        <v>5.5555555555555554</v>
      </c>
      <c r="AX138" s="30">
        <f t="shared" ref="AX138" si="563">PRODUCT(Z138*100*1/Z145)</f>
        <v>0</v>
      </c>
      <c r="AY138" s="32">
        <f t="shared" ref="AY138" si="564">PRODUCT(AA138*100*1/AA145)</f>
        <v>0</v>
      </c>
      <c r="AZ138" s="32">
        <f t="shared" ref="AZ138" si="565">PRODUCT(AB138*100*1/AB145)</f>
        <v>16.666666666666668</v>
      </c>
      <c r="BA138" s="32">
        <f t="shared" ref="BA138" si="566">PRODUCT(AC138*100*1/AC145)</f>
        <v>0</v>
      </c>
      <c r="BB138" s="51">
        <f t="shared" ref="BB138" si="567">PRODUCT(AD138*100*1/AD145)</f>
        <v>0</v>
      </c>
      <c r="BC138" s="32">
        <f t="shared" ref="BC138" si="568">PRODUCT(AE138*100*1/AE145)</f>
        <v>0</v>
      </c>
      <c r="BD138" s="31">
        <f t="shared" ref="BD138" si="569">PRODUCT(AF138*100*1/AF145)</f>
        <v>0</v>
      </c>
      <c r="BE138" s="32">
        <f t="shared" ref="BE138" si="570">PRODUCT(AG138*100*1/AG145)</f>
        <v>0</v>
      </c>
      <c r="BF138" s="2">
        <f t="shared" ref="BF138" si="571">PRODUCT(AH138*100*1/AH145)</f>
        <v>0</v>
      </c>
      <c r="BG138" s="3">
        <f t="shared" ref="BG138" si="572">PRODUCT(AI138*100*1/AI145)</f>
        <v>0</v>
      </c>
      <c r="BH138" s="32">
        <f t="shared" ref="BH138" si="573">PRODUCT(AJ138*100*1/AJ145)</f>
        <v>0</v>
      </c>
      <c r="BI138" s="30">
        <f t="shared" ref="BI138" si="574">PRODUCT(AK138*100*1/AK145)</f>
        <v>0</v>
      </c>
      <c r="BJ138" s="32">
        <f t="shared" ref="BJ138" si="575">PRODUCT(AL138*100*1/AL145)</f>
        <v>0</v>
      </c>
      <c r="BK138" s="32">
        <f t="shared" ref="BK138" si="576">PRODUCT(AM138*100*1/AM145)</f>
        <v>0</v>
      </c>
      <c r="BL138" s="32">
        <f t="shared" ref="BL138" si="577">PRODUCT(AN138*100*1/AN145)</f>
        <v>0</v>
      </c>
      <c r="BM138" s="32">
        <f t="shared" ref="BM138" si="578">PRODUCT(AO138*100*1/AO145)</f>
        <v>5.5555555555555554</v>
      </c>
      <c r="BN138" s="29">
        <f t="shared" ref="BN138" si="579">PRODUCT(AP138*100*1/AP145)</f>
        <v>0</v>
      </c>
      <c r="BO138" s="54">
        <f t="shared" ref="BO138" si="580">PRODUCT(AQ138*100*1/AQ145)</f>
        <v>0</v>
      </c>
      <c r="BR138" s="49">
        <v>8</v>
      </c>
      <c r="BS138" s="30">
        <f t="shared" ref="BS138" si="581">AU129+AU130+AU131+AU132+AU133+AU134+AU135+AU136+AU137+AU138</f>
        <v>0</v>
      </c>
      <c r="BT138" s="30">
        <f t="shared" ref="BT138" si="582">AV129+AV130+AV131+AV132+AV133+AV134+AV135+AV136+AV137+AV138</f>
        <v>33.333333333333329</v>
      </c>
      <c r="BU138" s="30">
        <f t="shared" ref="BU138" si="583">AW129+AW130+AW131+AW132+AW133+AW134+AW135+AW136+AW137+AW138</f>
        <v>72.222222222222229</v>
      </c>
      <c r="BV138" s="30">
        <f t="shared" ref="BV138" si="584">AX129+AX130+AX131+AX132+AX133+AX134+AX135+AX136+AX137+AX138</f>
        <v>100</v>
      </c>
      <c r="BW138" s="32">
        <f t="shared" ref="BW138" si="585">AY129+AY130+AY131+AY132+AY133+AY134+AY135+AY136+AY137+AY138</f>
        <v>94.444444444444457</v>
      </c>
      <c r="BX138" s="32">
        <f t="shared" ref="BX138" si="586">AZ129+AZ130+AZ131+AZ132+AZ133+AZ134+AZ135+AZ136+AZ137+AZ138</f>
        <v>100.00000000000001</v>
      </c>
      <c r="BY138" s="32">
        <f t="shared" ref="BY138" si="587">BA129+BA130+BA131+BA132+BA133+BA134+BA135+BA136+BA137+BA138</f>
        <v>88.8888888888889</v>
      </c>
      <c r="BZ138" s="51">
        <f t="shared" ref="BZ138" si="588">BB129+BB130+BB131+BB132+BB133+BB134+BB135+BB136+BB137+BB138</f>
        <v>11.111111111111111</v>
      </c>
      <c r="CA138" s="32">
        <f t="shared" ref="CA138" si="589">BC129+BC130+BC131+BC132+BC133+BC134+BC135+BC136+BC137+BC138</f>
        <v>100</v>
      </c>
      <c r="CB138" s="31">
        <f t="shared" ref="CB138" si="590">BD129+BD130+BD131+BD132+BD133+BD134+BD135+BD136+BD137+BD138</f>
        <v>100</v>
      </c>
      <c r="CC138" s="32">
        <f t="shared" ref="CC138" si="591">BE129+BE130+BE131+BE132+BE133+BE134+BE135+BE136+BE137+BE138</f>
        <v>5.5555555555555554</v>
      </c>
      <c r="CD138" s="30">
        <f t="shared" ref="CD138" si="592">BF129+BF130+BF131+BF132+BF133+BF134+BF135+BF136+BF137+BF138</f>
        <v>100</v>
      </c>
      <c r="CE138" s="32">
        <f t="shared" ref="CE138" si="593">BG129+BG130+BG131+BG132+BG133+BG134+BG135+BG136+BG137+BG138</f>
        <v>100.00000000000001</v>
      </c>
      <c r="CF138" s="32">
        <f t="shared" ref="CF138" si="594">BH129+BH130+BH131+BH132+BH133+BH134+BH135+BH136+BH137+BH138</f>
        <v>100</v>
      </c>
      <c r="CG138" s="30">
        <f t="shared" ref="CG138" si="595">BI129+BI130+BI131+BI132+BI133+BI134+BI135+BI136+BI137+BI138</f>
        <v>5.5555555555555554</v>
      </c>
      <c r="CH138" s="32">
        <f t="shared" ref="CH138" si="596">BJ129+BJ130+BJ131+BJ132+BJ133+BJ134+BJ135+BJ136+BJ137+BJ138</f>
        <v>83.333333333333329</v>
      </c>
      <c r="CI138" s="32">
        <f t="shared" ref="CI138" si="597">BK129+BK130+BK131+BK132+BK133+BK134+BK135+BK136+BK137+BK138</f>
        <v>100.00000000000001</v>
      </c>
      <c r="CJ138" s="32">
        <f t="shared" ref="CJ138" si="598">BL129+BL130+BL131+BL132+BL133+BL134+BL135+BL136+BL137+BL138</f>
        <v>100.00000000000001</v>
      </c>
      <c r="CK138" s="32">
        <f t="shared" ref="CK138" si="599">BM129+BM130+BM131+BM132+BM133+BM134+BM135+BM136+BM137+BM138</f>
        <v>100.00000000000001</v>
      </c>
      <c r="CL138" s="29">
        <f t="shared" ref="CL138" si="600">BN129+BN130+BN131+BN132+BN133+BN134+BN135+BN136+BN137+BN138</f>
        <v>61.111111111111114</v>
      </c>
      <c r="CM138" s="54">
        <f t="shared" ref="CM138" si="601">BO129+BO130+BO131+BO132+BO133+BO134+BO135+BO136+BO137+BO138</f>
        <v>100.00000000000001</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9" t="s">
        <v>12</v>
      </c>
      <c r="C139" s="2">
        <v>0</v>
      </c>
      <c r="D139" s="2">
        <v>0</v>
      </c>
      <c r="E139" s="2">
        <v>0</v>
      </c>
      <c r="F139" s="2">
        <v>0</v>
      </c>
      <c r="G139" s="2">
        <v>0</v>
      </c>
      <c r="H139" s="2">
        <v>1</v>
      </c>
      <c r="I139" s="2">
        <v>0</v>
      </c>
      <c r="J139" s="2">
        <v>0</v>
      </c>
      <c r="K139" s="3">
        <v>0</v>
      </c>
      <c r="L139" s="3">
        <v>0</v>
      </c>
      <c r="M139" s="3">
        <v>17</v>
      </c>
      <c r="N139" s="3">
        <v>0</v>
      </c>
      <c r="O139" s="3">
        <v>0</v>
      </c>
      <c r="P139" s="3">
        <v>0</v>
      </c>
      <c r="Q139" s="3">
        <v>0</v>
      </c>
      <c r="R139" s="3">
        <v>0</v>
      </c>
      <c r="S139" s="49">
        <v>18</v>
      </c>
      <c r="V139" s="49">
        <v>16</v>
      </c>
      <c r="W139" s="3">
        <f>M129</f>
        <v>1</v>
      </c>
      <c r="X139" s="3">
        <f>M130</f>
        <v>2</v>
      </c>
      <c r="Y139" s="3">
        <f>M131</f>
        <v>0</v>
      </c>
      <c r="Z139" s="3">
        <f>M132</f>
        <v>0</v>
      </c>
      <c r="AA139" s="3">
        <f>M133</f>
        <v>0</v>
      </c>
      <c r="AB139" s="3">
        <f>M134</f>
        <v>0</v>
      </c>
      <c r="AC139" s="3">
        <f>M135</f>
        <v>2</v>
      </c>
      <c r="AD139" s="49">
        <f>M136</f>
        <v>2</v>
      </c>
      <c r="AE139" s="3">
        <f>M137</f>
        <v>0</v>
      </c>
      <c r="AF139" s="3">
        <f>M138</f>
        <v>0</v>
      </c>
      <c r="AG139" s="3">
        <f>M139</f>
        <v>17</v>
      </c>
      <c r="AH139" s="3">
        <f>M140</f>
        <v>0</v>
      </c>
      <c r="AI139" s="3">
        <f>M141</f>
        <v>0</v>
      </c>
      <c r="AJ139" s="3">
        <f>M142</f>
        <v>0</v>
      </c>
      <c r="AK139" s="2">
        <f>M143</f>
        <v>0</v>
      </c>
      <c r="AL139" s="3">
        <f>M144</f>
        <v>0</v>
      </c>
      <c r="AM139" s="3">
        <f>M145</f>
        <v>0</v>
      </c>
      <c r="AN139" s="3">
        <f>M146</f>
        <v>0</v>
      </c>
      <c r="AO139" s="3">
        <f>M147</f>
        <v>0</v>
      </c>
      <c r="AP139" s="49">
        <f>M148</f>
        <v>7</v>
      </c>
      <c r="AQ139" s="53">
        <f>M149</f>
        <v>0</v>
      </c>
      <c r="AT139" s="49">
        <v>16</v>
      </c>
      <c r="AU139" s="32">
        <f t="shared" ref="AU139" si="602">PRODUCT(W139*100*1/W145)</f>
        <v>5.5555555555555554</v>
      </c>
      <c r="AV139" s="32">
        <f t="shared" ref="AV139" si="603">PRODUCT(X139*100*1/X145)</f>
        <v>11.111111111111111</v>
      </c>
      <c r="AW139" s="32">
        <f t="shared" ref="AW139" si="604">PRODUCT(Y139*100*1/Y145)</f>
        <v>0</v>
      </c>
      <c r="AX139" s="32">
        <f t="shared" ref="AX139" si="605">PRODUCT(Z139*100*1/Z145)</f>
        <v>0</v>
      </c>
      <c r="AY139" s="32">
        <f t="shared" ref="AY139" si="606">PRODUCT(AA139*100*1/AA145)</f>
        <v>0</v>
      </c>
      <c r="AZ139" s="32">
        <f t="shared" ref="AZ139" si="607">PRODUCT(AB139*100*1/AB145)</f>
        <v>0</v>
      </c>
      <c r="BA139" s="32">
        <f t="shared" ref="BA139" si="608">PRODUCT(AC139*100*1/AC145)</f>
        <v>11.111111111111111</v>
      </c>
      <c r="BB139" s="54">
        <f t="shared" ref="BB139" si="609">PRODUCT(AD139*100*1/AD145)</f>
        <v>11.111111111111111</v>
      </c>
      <c r="BC139" s="32">
        <f t="shared" ref="BC139" si="610">PRODUCT(AE139*100*1/AE145)</f>
        <v>0</v>
      </c>
      <c r="BD139" s="32">
        <f t="shared" ref="BD139" si="611">PRODUCT(AF139*100*1/AF145)</f>
        <v>0</v>
      </c>
      <c r="BE139" s="32">
        <f t="shared" ref="BE139" si="612">PRODUCT(AG139*100*1/AG145)</f>
        <v>94.444444444444443</v>
      </c>
      <c r="BF139" s="32">
        <f t="shared" ref="BF139" si="613">PRODUCT(AH139*100*1/AH145)</f>
        <v>0</v>
      </c>
      <c r="BG139" s="3">
        <f t="shared" ref="BG139" si="614">PRODUCT(AI139*100*1/AI145)</f>
        <v>0</v>
      </c>
      <c r="BH139" s="32">
        <f t="shared" ref="BH139" si="615">PRODUCT(AJ139*100*1/AJ145)</f>
        <v>0</v>
      </c>
      <c r="BI139" s="30">
        <f t="shared" ref="BI139" si="616">PRODUCT(AK139*100*1/AK145)</f>
        <v>0</v>
      </c>
      <c r="BJ139" s="32">
        <f t="shared" ref="BJ139" si="617">PRODUCT(AL139*100*1/AL145)</f>
        <v>0</v>
      </c>
      <c r="BK139" s="32">
        <f t="shared" ref="BK139" si="618">PRODUCT(AM139*100*1/AM145)</f>
        <v>0</v>
      </c>
      <c r="BL139" s="32">
        <f t="shared" ref="BL139" si="619">PRODUCT(AN139*100*1/AN145)</f>
        <v>0</v>
      </c>
      <c r="BM139" s="32">
        <f t="shared" ref="BM139" si="620">PRODUCT(AO139*100*1/AO145)</f>
        <v>0</v>
      </c>
      <c r="BN139" s="29">
        <f t="shared" ref="BN139" si="621">PRODUCT(AP139*100*1/AP145)</f>
        <v>38.888888888888886</v>
      </c>
      <c r="BO139" s="54">
        <f t="shared" ref="BO139" si="622">PRODUCT(AQ139*100*1/AQ145)</f>
        <v>0</v>
      </c>
      <c r="BR139" s="49">
        <v>16</v>
      </c>
      <c r="BS139" s="32">
        <f t="shared" ref="BS139" si="623">AU129+AU130+AU131+AU132+AU133+AU134+AU135+AU136+AU137+AU138+AU139</f>
        <v>5.5555555555555554</v>
      </c>
      <c r="BT139" s="32">
        <f t="shared" ref="BT139" si="624">AV129+AV130+AV131+AV132+AV133+AV134+AV135+AV136+AV137+AV138+AV139</f>
        <v>44.444444444444443</v>
      </c>
      <c r="BU139" s="30">
        <f t="shared" ref="BU139" si="625">AW129+AW130+AW131+AW132+AW133+AW134+AW135+AW136+AW137+AW138+AW139</f>
        <v>72.222222222222229</v>
      </c>
      <c r="BV139" s="30">
        <f t="shared" ref="BV139" si="626">AX129+AX130+AX131+AX132+AX133+AX134+AX135+AX136+AX137+AX138+AX139</f>
        <v>100</v>
      </c>
      <c r="BW139" s="32">
        <f t="shared" ref="BW139" si="627">AY129+AY130+AY131+AY132+AY133+AY134+AY135+AY136+AY137+AY138+AY139</f>
        <v>94.444444444444457</v>
      </c>
      <c r="BX139" s="32">
        <f t="shared" ref="BX139" si="628">AZ129+AZ130+AZ131+AZ132+AZ133+AZ134+AZ135+AZ136+AZ137+AZ138+AZ139</f>
        <v>100.00000000000001</v>
      </c>
      <c r="BY139" s="32">
        <f t="shared" ref="BY139" si="629">BA129+BA130+BA131+BA132+BA133+BA134+BA135+BA136+BA137+BA138+BA139</f>
        <v>100.00000000000001</v>
      </c>
      <c r="BZ139" s="54">
        <f t="shared" ref="BZ139" si="630">BB129+BB130+BB131+BB132+BB133+BB134+BB135+BB136+BB137+BB138+BB139</f>
        <v>22.222222222222221</v>
      </c>
      <c r="CA139" s="32">
        <f t="shared" ref="CA139" si="631">BC129+BC130+BC131+BC132+BC133+BC134+BC135+BC136+BC137+BC138+BC139</f>
        <v>100</v>
      </c>
      <c r="CB139" s="32">
        <f t="shared" ref="CB139" si="632">BD129+BD130+BD131+BD132+BD133+BD134+BD135+BD136+BD137+BD138+BD139</f>
        <v>100</v>
      </c>
      <c r="CC139" s="32">
        <f t="shared" ref="CC139" si="633">BE129+BE130+BE131+BE132+BE133+BE134+BE135+BE136+BE137+BE138+BE139</f>
        <v>100</v>
      </c>
      <c r="CD139" s="30">
        <f t="shared" ref="CD139" si="634">BF129+BF130+BF131+BF132+BF133+BF134+BF135+BF136+BF137+BF138+BF139</f>
        <v>100</v>
      </c>
      <c r="CE139" s="32">
        <f t="shared" ref="CE139" si="635">BG129+BG130+BG131+BG132+BG133+BG134+BG135+BG136+BG137+BG138+BG139</f>
        <v>100.00000000000001</v>
      </c>
      <c r="CF139" s="32">
        <f t="shared" ref="CF139" si="636">BH129+BH130+BH131+BH132+BH133+BH134+BH135+BH136+BH137+BH138+BH139</f>
        <v>100</v>
      </c>
      <c r="CG139" s="30">
        <f t="shared" ref="CG139" si="637">BI129+BI130+BI131+BI132+BI133+BI134+BI135+BI136+BI137+BI138+BI139</f>
        <v>5.5555555555555554</v>
      </c>
      <c r="CH139" s="32">
        <f t="shared" ref="CH139" si="638">BJ129+BJ130+BJ131+BJ132+BJ133+BJ134+BJ135+BJ136+BJ137+BJ138+BJ139</f>
        <v>83.333333333333329</v>
      </c>
      <c r="CI139" s="32">
        <f t="shared" ref="CI139" si="639">BK129+BK130+BK131+BK132+BK133+BK134+BK135+BK136+BK137+BK138+BK139</f>
        <v>100.00000000000001</v>
      </c>
      <c r="CJ139" s="32">
        <f t="shared" ref="CJ139" si="640">BL129+BL130+BL131+BL132+BL133+BL134+BL135+BL136+BL137+BL138+BL139</f>
        <v>100.00000000000001</v>
      </c>
      <c r="CK139" s="32">
        <f t="shared" ref="CK139" si="641">BM129+BM130+BM131+BM132+BM133+BM134+BM135+BM136+BM137+BM138+BM139</f>
        <v>100.00000000000001</v>
      </c>
      <c r="CL139" s="29">
        <f t="shared" ref="CL139" si="642">BN129+BN130+BN131+BN132+BN133+BN134+BN135+BN136+BN137+BN138+BN139</f>
        <v>100</v>
      </c>
      <c r="CM139" s="54">
        <f t="shared" ref="CM139" si="643">BO129+BO130+BO131+BO132+BO133+BO134+BO135+BO136+BO137+BO138+BO139</f>
        <v>100.00000000000001</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9" t="s">
        <v>13</v>
      </c>
      <c r="C140" s="2">
        <v>0</v>
      </c>
      <c r="D140" s="2">
        <v>0</v>
      </c>
      <c r="E140" s="2">
        <v>0</v>
      </c>
      <c r="F140" s="2">
        <v>0</v>
      </c>
      <c r="G140" s="2">
        <v>6</v>
      </c>
      <c r="H140" s="2">
        <v>0</v>
      </c>
      <c r="I140" s="2">
        <v>8</v>
      </c>
      <c r="J140" s="2">
        <v>2</v>
      </c>
      <c r="K140" s="2">
        <v>2</v>
      </c>
      <c r="L140" s="2">
        <v>0</v>
      </c>
      <c r="M140" s="3">
        <v>0</v>
      </c>
      <c r="N140" s="3">
        <v>0</v>
      </c>
      <c r="O140" s="3">
        <v>0</v>
      </c>
      <c r="P140" s="3">
        <v>0</v>
      </c>
      <c r="Q140" s="3">
        <v>0</v>
      </c>
      <c r="R140" s="3">
        <v>0</v>
      </c>
      <c r="S140" s="49">
        <v>18</v>
      </c>
      <c r="V140" s="49">
        <v>32</v>
      </c>
      <c r="W140" s="3">
        <f>N129</f>
        <v>2</v>
      </c>
      <c r="X140" s="3">
        <f>N130</f>
        <v>6</v>
      </c>
      <c r="Y140" s="3">
        <f>N131</f>
        <v>3</v>
      </c>
      <c r="Z140" s="3">
        <f>N132</f>
        <v>0</v>
      </c>
      <c r="AA140" s="3">
        <f>N133</f>
        <v>1</v>
      </c>
      <c r="AB140" s="3">
        <f>N134</f>
        <v>0</v>
      </c>
      <c r="AC140" s="3">
        <f>N135</f>
        <v>0</v>
      </c>
      <c r="AD140" s="49">
        <f>N136</f>
        <v>5</v>
      </c>
      <c r="AE140" s="3">
        <f>N137</f>
        <v>0</v>
      </c>
      <c r="AF140" s="3">
        <f>N138</f>
        <v>0</v>
      </c>
      <c r="AG140" s="3">
        <f>N139</f>
        <v>0</v>
      </c>
      <c r="AH140" s="3">
        <f>N140</f>
        <v>0</v>
      </c>
      <c r="AI140" s="3">
        <f>N141</f>
        <v>0</v>
      </c>
      <c r="AJ140" s="3">
        <f>N142</f>
        <v>0</v>
      </c>
      <c r="AK140" s="2">
        <f>N143</f>
        <v>1</v>
      </c>
      <c r="AL140" s="3">
        <f>N144</f>
        <v>3</v>
      </c>
      <c r="AM140" s="3">
        <f>N145</f>
        <v>0</v>
      </c>
      <c r="AN140" s="3">
        <f>N146</f>
        <v>0</v>
      </c>
      <c r="AO140" s="3">
        <f>N147</f>
        <v>0</v>
      </c>
      <c r="AP140" s="49">
        <f>N148</f>
        <v>0</v>
      </c>
      <c r="AQ140" s="53">
        <f>N149</f>
        <v>0</v>
      </c>
      <c r="AT140" s="49">
        <v>32</v>
      </c>
      <c r="AU140" s="32">
        <f t="shared" ref="AU140" si="644">PRODUCT(W140*100*1/W145)</f>
        <v>11.111111111111111</v>
      </c>
      <c r="AV140" s="32">
        <f t="shared" ref="AV140" si="645">PRODUCT(X140*100*1/X145)</f>
        <v>33.333333333333336</v>
      </c>
      <c r="AW140" s="32">
        <f t="shared" ref="AW140" si="646">PRODUCT(Y140*100*1/Y145)</f>
        <v>16.666666666666668</v>
      </c>
      <c r="AX140" s="32">
        <f t="shared" ref="AX140" si="647">PRODUCT(Z140*100*1/Z145)</f>
        <v>0</v>
      </c>
      <c r="AY140" s="32">
        <f t="shared" ref="AY140" si="648">PRODUCT(AA140*100*1/AA145)</f>
        <v>5.5555555555555554</v>
      </c>
      <c r="AZ140" s="32">
        <f t="shared" ref="AZ140" si="649">PRODUCT(AB140*100*1/AB145)</f>
        <v>0</v>
      </c>
      <c r="BA140" s="32">
        <f t="shared" ref="BA140" si="650">PRODUCT(AC140*100*1/AC145)</f>
        <v>0</v>
      </c>
      <c r="BB140" s="54">
        <f t="shared" ref="BB140" si="651">PRODUCT(AD140*100*1/AD145)</f>
        <v>27.777777777777779</v>
      </c>
      <c r="BC140" s="32">
        <f t="shared" ref="BC140" si="652">PRODUCT(AE140*100*1/AE145)</f>
        <v>0</v>
      </c>
      <c r="BD140" s="32">
        <f t="shared" ref="BD140" si="653">PRODUCT(AF140*100*1/AF145)</f>
        <v>0</v>
      </c>
      <c r="BE140" s="32">
        <f t="shared" ref="BE140" si="654">PRODUCT(AG140*100*1/AG145)</f>
        <v>0</v>
      </c>
      <c r="BF140" s="32">
        <f t="shared" ref="BF140" si="655">PRODUCT(AH140*100*1/AH145)</f>
        <v>0</v>
      </c>
      <c r="BG140" s="32">
        <f t="shared" ref="BG140" si="656">PRODUCT(AI140*100*1/AI145)</f>
        <v>0</v>
      </c>
      <c r="BH140" s="32">
        <f t="shared" ref="BH140" si="657">PRODUCT(AJ140*100*1/AJ145)</f>
        <v>0</v>
      </c>
      <c r="BI140" s="30">
        <f t="shared" ref="BI140" si="658">PRODUCT(AK140*100*1/AK145)</f>
        <v>5.5555555555555554</v>
      </c>
      <c r="BJ140" s="32">
        <f t="shared" ref="BJ140" si="659">PRODUCT(AL140*100*1/AL145)</f>
        <v>16.666666666666668</v>
      </c>
      <c r="BK140" s="32">
        <f t="shared" ref="BK140" si="660">PRODUCT(AM140*100*1/AM145)</f>
        <v>0</v>
      </c>
      <c r="BL140" s="32">
        <f t="shared" ref="BL140" si="661">PRODUCT(AN140*100*1/AN145)</f>
        <v>0</v>
      </c>
      <c r="BM140" s="32">
        <f t="shared" ref="BM140" si="662">PRODUCT(AO140*100*1/AO145)</f>
        <v>0</v>
      </c>
      <c r="BN140" s="29">
        <f t="shared" ref="BN140" si="663">PRODUCT(AP140*100*1/AP145)</f>
        <v>0</v>
      </c>
      <c r="BO140" s="54">
        <f t="shared" ref="BO140" si="664">PRODUCT(AQ140*100*1/AQ145)</f>
        <v>0</v>
      </c>
      <c r="BR140" s="49">
        <v>32</v>
      </c>
      <c r="BS140" s="32">
        <f t="shared" ref="BS140" si="665">AU129+AU130+AU131+AU132+AU133+AU134+AU135+AU136+AU137+AU138+AU139+AU140</f>
        <v>16.666666666666664</v>
      </c>
      <c r="BT140" s="32">
        <f t="shared" ref="BT140" si="666">AV129+AV130+AV131+AV132+AV133+AV134+AV135+AV136+AV137+AV138+AV139+AV140</f>
        <v>77.777777777777771</v>
      </c>
      <c r="BU140" s="32">
        <f t="shared" ref="BU140" si="667">AW129+AW130+AW131+AW132+AW133+AW134+AW135+AW136+AW137+AW138+AW139+AW140</f>
        <v>88.8888888888889</v>
      </c>
      <c r="BV140" s="32">
        <f t="shared" ref="BV140" si="668">AX129+AX130+AX131+AX132+AX133+AX134+AX135+AX136+AX137+AX138+AX139+AX140</f>
        <v>100</v>
      </c>
      <c r="BW140" s="32">
        <f t="shared" ref="BW140" si="669">AY129+AY130+AY131+AY132+AY133+AY134+AY135+AY136+AY137+AY138+AY139+AY140</f>
        <v>100.00000000000001</v>
      </c>
      <c r="BX140" s="32">
        <f t="shared" ref="BX140" si="670">AZ129+AZ130+AZ131+AZ132+AZ133+AZ134+AZ135+AZ136+AZ137+AZ138+AZ139+AZ140</f>
        <v>100.00000000000001</v>
      </c>
      <c r="BY140" s="32">
        <f t="shared" ref="BY140" si="671">BA129+BA130+BA131+BA132+BA133+BA134+BA135+BA136+BA137+BA138+BA139+BA140</f>
        <v>100.00000000000001</v>
      </c>
      <c r="BZ140" s="54">
        <f t="shared" ref="BZ140" si="672">BB129+BB130+BB131+BB132+BB133+BB134+BB135+BB136+BB137+BB138+BB139+BB140</f>
        <v>50</v>
      </c>
      <c r="CA140" s="32">
        <f t="shared" ref="CA140" si="673">BC129+BC130+BC131+BC132+BC133+BC134+BC135+BC136+BC137+BC138+BC139+BC140</f>
        <v>100</v>
      </c>
      <c r="CB140" s="32">
        <f t="shared" ref="CB140" si="674">BD129+BD130+BD131+BD132+BD133+BD134+BD135+BD136+BD137+BD138+BD139+BD140</f>
        <v>100</v>
      </c>
      <c r="CC140" s="32">
        <f t="shared" ref="CC140" si="675">BE129+BE130+BE131+BE132+BE133+BE134+BE135+BE136+BE137+BE138+BE139+BE140</f>
        <v>100</v>
      </c>
      <c r="CD140" s="32">
        <f t="shared" ref="CD140" si="676">BF129+BF130+BF131+BF132+BF133+BF134+BF135+BF136+BF137+BF138+BF139+BF140</f>
        <v>100</v>
      </c>
      <c r="CE140" s="32">
        <f t="shared" ref="CE140" si="677">BG129+BG130+BG131+BG132+BG133+BG134+BG135+BG136+BG137+BG138+BG139+BG140</f>
        <v>100.00000000000001</v>
      </c>
      <c r="CF140" s="32">
        <f t="shared" ref="CF140" si="678">BH129+BH130+BH131+BH132+BH133+BH134+BH135+BH136+BH137+BH138+BH139+BH140</f>
        <v>100</v>
      </c>
      <c r="CG140" s="30">
        <f t="shared" ref="CG140" si="679">BI129+BI130+BI131+BI132+BI133+BI134+BI135+BI136+BI137+BI138+BI139+BI140</f>
        <v>11.111111111111111</v>
      </c>
      <c r="CH140" s="32">
        <f t="shared" ref="CH140" si="680">BJ129+BJ130+BJ131+BJ132+BJ133+BJ134+BJ135+BJ136+BJ137+BJ138+BJ139+BJ140</f>
        <v>100</v>
      </c>
      <c r="CI140" s="32">
        <f t="shared" ref="CI140" si="681">BK129+BK130+BK131+BK132+BK133+BK134+BK135+BK136+BK137+BK138+BK139+BK140</f>
        <v>100.00000000000001</v>
      </c>
      <c r="CJ140" s="32">
        <f t="shared" ref="CJ140" si="682">BL129+BL130+BL131+BL132+BL133+BL134+BL135+BL136+BL137+BL138+BL139+BL140</f>
        <v>100.00000000000001</v>
      </c>
      <c r="CK140" s="32">
        <f t="shared" ref="CK140" si="683">BM129+BM130+BM131+BM132+BM133+BM134+BM135+BM136+BM137+BM138+BM139+BM140</f>
        <v>100.00000000000001</v>
      </c>
      <c r="CL140" s="29">
        <f t="shared" ref="CL140" si="684">BN129+BN130+BN131+BN132+BN133+BN134+BN135+BN136+BN137+BN138+BN139+BN140</f>
        <v>100</v>
      </c>
      <c r="CM140" s="54">
        <f t="shared" ref="CM140" si="685">BO129+BO130+BO131+BO132+BO133+BO134+BO135+BO136+BO137+BO138+BO139+BO140</f>
        <v>100.00000000000001</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9" t="s">
        <v>14</v>
      </c>
      <c r="C141" s="2">
        <v>0</v>
      </c>
      <c r="D141" s="2">
        <v>0</v>
      </c>
      <c r="E141" s="2">
        <v>2</v>
      </c>
      <c r="F141" s="2">
        <v>0</v>
      </c>
      <c r="G141" s="2">
        <v>12</v>
      </c>
      <c r="H141" s="2">
        <v>1</v>
      </c>
      <c r="I141" s="2">
        <v>1</v>
      </c>
      <c r="J141" s="2">
        <v>2</v>
      </c>
      <c r="K141" s="3">
        <v>0</v>
      </c>
      <c r="L141" s="3">
        <v>0</v>
      </c>
      <c r="M141" s="3">
        <v>0</v>
      </c>
      <c r="N141" s="3">
        <v>0</v>
      </c>
      <c r="O141" s="3">
        <v>0</v>
      </c>
      <c r="P141" s="3">
        <v>0</v>
      </c>
      <c r="Q141" s="3">
        <v>0</v>
      </c>
      <c r="R141" s="3">
        <v>0</v>
      </c>
      <c r="S141" s="49">
        <v>18</v>
      </c>
      <c r="V141" s="49">
        <v>64</v>
      </c>
      <c r="W141" s="3">
        <f>O129</f>
        <v>15</v>
      </c>
      <c r="X141" s="3">
        <f>O130</f>
        <v>4</v>
      </c>
      <c r="Y141" s="3">
        <f>O131</f>
        <v>0</v>
      </c>
      <c r="Z141" s="3">
        <f>O132</f>
        <v>0</v>
      </c>
      <c r="AA141" s="3">
        <f>O133</f>
        <v>0</v>
      </c>
      <c r="AB141" s="3">
        <f>O134</f>
        <v>0</v>
      </c>
      <c r="AC141" s="3">
        <f>O135</f>
        <v>0</v>
      </c>
      <c r="AD141" s="49">
        <f>O136</f>
        <v>9</v>
      </c>
      <c r="AE141" s="3">
        <f>O137</f>
        <v>0</v>
      </c>
      <c r="AF141" s="3">
        <f>O138</f>
        <v>0</v>
      </c>
      <c r="AG141" s="3">
        <f>O139</f>
        <v>0</v>
      </c>
      <c r="AH141" s="3">
        <f>O140</f>
        <v>0</v>
      </c>
      <c r="AI141" s="3">
        <f>O141</f>
        <v>0</v>
      </c>
      <c r="AJ141" s="3">
        <f>O142</f>
        <v>0</v>
      </c>
      <c r="AK141" s="3">
        <f>O143</f>
        <v>2</v>
      </c>
      <c r="AL141" s="3">
        <f>O144</f>
        <v>0</v>
      </c>
      <c r="AM141" s="3">
        <f>O145</f>
        <v>0</v>
      </c>
      <c r="AN141" s="3">
        <f>O146</f>
        <v>0</v>
      </c>
      <c r="AO141" s="3">
        <f>O147</f>
        <v>0</v>
      </c>
      <c r="AP141" s="49">
        <f>O148</f>
        <v>0</v>
      </c>
      <c r="AQ141" s="53">
        <f>O149</f>
        <v>0</v>
      </c>
      <c r="AT141" s="49">
        <v>64</v>
      </c>
      <c r="AU141" s="32">
        <f t="shared" ref="AU141" si="686">PRODUCT(W141*100*1/W145)</f>
        <v>83.333333333333329</v>
      </c>
      <c r="AV141" s="32">
        <f t="shared" ref="AV141" si="687">PRODUCT(X141*100*1/X145)</f>
        <v>22.222222222222221</v>
      </c>
      <c r="AW141" s="32">
        <f t="shared" ref="AW141" si="688">PRODUCT(Y141*100*1/Y145)</f>
        <v>0</v>
      </c>
      <c r="AX141" s="32">
        <f t="shared" ref="AX141" si="689">PRODUCT(Z141*100*1/Z145)</f>
        <v>0</v>
      </c>
      <c r="AY141" s="32">
        <f t="shared" ref="AY141" si="690">PRODUCT(AA141*100*1/AA145)</f>
        <v>0</v>
      </c>
      <c r="AZ141" s="32">
        <f t="shared" ref="AZ141" si="691">PRODUCT(AB141*100*1/AB145)</f>
        <v>0</v>
      </c>
      <c r="BA141" s="32">
        <f t="shared" ref="BA141" si="692">PRODUCT(AC141*100*1/AC145)</f>
        <v>0</v>
      </c>
      <c r="BB141" s="54">
        <f t="shared" ref="BB141" si="693">PRODUCT(AD141*100*1/AD145)</f>
        <v>50</v>
      </c>
      <c r="BC141" s="32">
        <f t="shared" ref="BC141" si="694">PRODUCT(AE141*100*1/AE145)</f>
        <v>0</v>
      </c>
      <c r="BD141" s="32">
        <f t="shared" ref="BD141" si="695">PRODUCT(AF141*100*1/AF145)</f>
        <v>0</v>
      </c>
      <c r="BE141" s="32">
        <f t="shared" ref="BE141" si="696">PRODUCT(AG141*100*1/AG145)</f>
        <v>0</v>
      </c>
      <c r="BF141" s="32">
        <f t="shared" ref="BF141" si="697">PRODUCT(AH141*100*1/AH145)</f>
        <v>0</v>
      </c>
      <c r="BG141" s="32">
        <f t="shared" ref="BG141" si="698">PRODUCT(AI141*100*1/AI145)</f>
        <v>0</v>
      </c>
      <c r="BH141" s="32">
        <f t="shared" ref="BH141" si="699">PRODUCT(AJ141*100*1/AJ145)</f>
        <v>0</v>
      </c>
      <c r="BI141" s="32">
        <f t="shared" ref="BI141" si="700">PRODUCT(AK141*100*1/AK145)</f>
        <v>11.111111111111111</v>
      </c>
      <c r="BJ141" s="32">
        <f t="shared" ref="BJ141" si="701">PRODUCT(AL141*100*1/AL145)</f>
        <v>0</v>
      </c>
      <c r="BK141" s="32">
        <f t="shared" ref="BK141" si="702">PRODUCT(AM141*100*1/AM145)</f>
        <v>0</v>
      </c>
      <c r="BL141" s="32">
        <f t="shared" ref="BL141" si="703">PRODUCT(AN141*100*1/AN145)</f>
        <v>0</v>
      </c>
      <c r="BM141" s="32">
        <f t="shared" ref="BM141" si="704">PRODUCT(AO141*100*1/AO145)</f>
        <v>0</v>
      </c>
      <c r="BN141" s="29">
        <f t="shared" ref="BN141" si="705">PRODUCT(AP141*100*1/AP145)</f>
        <v>0</v>
      </c>
      <c r="BO141" s="54">
        <f t="shared" ref="BO141" si="706">PRODUCT(AQ141*100*1/AQ145)</f>
        <v>0</v>
      </c>
      <c r="BR141" s="49">
        <v>64</v>
      </c>
      <c r="BS141" s="32">
        <f t="shared" ref="BS141" si="707">AU129+AU130+AU131+AU132+AU133+AU134+AU135+AU136+AU137+AU138+AU139+AU140+AU141</f>
        <v>100</v>
      </c>
      <c r="BT141" s="32">
        <f t="shared" ref="BT141" si="708">AV129+AV130+AV131+AV132+AV133+AV134+AV135+AV136+AV137+AV138+AV139+AV140+AV141</f>
        <v>100</v>
      </c>
      <c r="BU141" s="32">
        <f t="shared" ref="BU141" si="709">AW129+AW130+AW131+AW132+AW133+AW134+AW135+AW136+AW137+AW138+AW139+AW140+AW141</f>
        <v>88.8888888888889</v>
      </c>
      <c r="BV141" s="32">
        <f t="shared" ref="BV141" si="710">AX129+AX130+AX131+AX132+AX133+AX134+AX135+AX136+AX137+AX138+AX139+AX140+AX141</f>
        <v>100</v>
      </c>
      <c r="BW141" s="32">
        <f t="shared" ref="BW141" si="711">AY129+AY130+AY131+AY132+AY133+AY134+AY135+AY136+AY137+AY138+AY139+AY140+AY141</f>
        <v>100.00000000000001</v>
      </c>
      <c r="BX141" s="32">
        <f t="shared" ref="BX141" si="712">AZ129+AZ130+AZ131+AZ132+AZ133+AZ134+AZ135+AZ136+AZ137+AZ138+AZ139+AZ140+AZ141</f>
        <v>100.00000000000001</v>
      </c>
      <c r="BY141" s="32">
        <f t="shared" ref="BY141" si="713">BA129+BA130+BA131+BA132+BA133+BA134+BA135+BA136+BA137+BA138+BA139+BA140+BA141</f>
        <v>100.00000000000001</v>
      </c>
      <c r="BZ141" s="54">
        <f t="shared" ref="BZ141" si="714">BB129+BB130+BB131+BB132+BB133+BB134+BB135+BB136+BB137+BB138+BB139+BB140+BB141</f>
        <v>100</v>
      </c>
      <c r="CA141" s="32">
        <f t="shared" ref="CA141" si="715">BC129+BC130+BC131+BC132+BC133+BC134+BC135+BC136+BC137+BC138+BC139+BC140+BC141</f>
        <v>100</v>
      </c>
      <c r="CB141" s="32">
        <f t="shared" ref="CB141" si="716">BD129+BD130+BD131+BD132+BD133+BD134+BD135+BD136+BD137+BD138+BD139+BD140+BD141</f>
        <v>100</v>
      </c>
      <c r="CC141" s="32">
        <f t="shared" ref="CC141" si="717">BE129+BE130+BE131+BE132+BE133+BE134+BE135+BE136+BE137+BE138+BE139+BE140+BE141</f>
        <v>100</v>
      </c>
      <c r="CD141" s="32">
        <f t="shared" ref="CD141" si="718">BF129+BF130+BF131+BF132+BF133+BF134+BF135+BF136+BF137+BF138+BF139+BF140+BF141</f>
        <v>100</v>
      </c>
      <c r="CE141" s="32">
        <f t="shared" ref="CE141" si="719">BG129+BG130+BG131+BG132+BG133+BG134+BG135+BG136+BG137+BG138+BG139+BG140+BG141</f>
        <v>100.00000000000001</v>
      </c>
      <c r="CF141" s="32">
        <f t="shared" ref="CF141" si="720">BH129+BH130+BH131+BH132+BH133+BH134+BH135+BH136+BH137+BH138+BH139+BH140+BH141</f>
        <v>100</v>
      </c>
      <c r="CG141" s="32">
        <f t="shared" ref="CG141" si="721">BI129+BI130+BI131+BI132+BI133+BI134+BI135+BI136+BI137+BI138+BI139+BI140+BI141</f>
        <v>22.222222222222221</v>
      </c>
      <c r="CH141" s="32">
        <f t="shared" ref="CH141" si="722">BJ129+BJ130+BJ131+BJ132+BJ133+BJ134+BJ135+BJ136+BJ137+BJ138+BJ139+BJ140+BJ141</f>
        <v>100</v>
      </c>
      <c r="CI141" s="32">
        <f t="shared" ref="CI141" si="723">BK129+BK130+BK131+BK132+BK133+BK134+BK135+BK136+BK137+BK138+BK139+BK140+BK141</f>
        <v>100.00000000000001</v>
      </c>
      <c r="CJ141" s="32">
        <f t="shared" ref="CJ141" si="724">BL129+BL130+BL131+BL132+BL133+BL134+BL135+BL136+BL137+BL138+BL139+BL140+BL141</f>
        <v>100.00000000000001</v>
      </c>
      <c r="CK141" s="32">
        <f t="shared" ref="CK141" si="725">BM129+BM130+BM131+BM132+BM133+BM134+BM135+BM136+BM137+BM138+BM139+BM140+BM141</f>
        <v>100.00000000000001</v>
      </c>
      <c r="CL141" s="29">
        <f t="shared" ref="CL141" si="726">BN129+BN130+BN131+BN132+BN133+BN134+BN135+BN136+BN137+BN138+BN139+BN140+BN141</f>
        <v>100</v>
      </c>
      <c r="CM141" s="54">
        <f t="shared" ref="CM141" si="727">BO129+BO130+BO131+BO132+BO133+BO134+BO135+BO136+BO137+BO138+BO139+BO140+BO141</f>
        <v>100.00000000000001</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9" t="s">
        <v>15</v>
      </c>
      <c r="C142" s="2">
        <v>0</v>
      </c>
      <c r="D142" s="2">
        <v>0</v>
      </c>
      <c r="E142" s="2">
        <v>0</v>
      </c>
      <c r="F142" s="2">
        <v>0</v>
      </c>
      <c r="G142" s="2">
        <v>12</v>
      </c>
      <c r="H142" s="2">
        <v>4</v>
      </c>
      <c r="I142" s="2">
        <v>1</v>
      </c>
      <c r="J142" s="2">
        <v>1</v>
      </c>
      <c r="K142" s="3">
        <v>0</v>
      </c>
      <c r="L142" s="3">
        <v>0</v>
      </c>
      <c r="M142" s="3">
        <v>0</v>
      </c>
      <c r="N142" s="3">
        <v>0</v>
      </c>
      <c r="O142" s="3">
        <v>0</v>
      </c>
      <c r="P142" s="3">
        <v>0</v>
      </c>
      <c r="Q142" s="3">
        <v>0</v>
      </c>
      <c r="R142" s="3">
        <v>0</v>
      </c>
      <c r="S142" s="49">
        <v>18</v>
      </c>
      <c r="V142" s="49">
        <v>128</v>
      </c>
      <c r="W142" s="3">
        <f>P129</f>
        <v>0</v>
      </c>
      <c r="X142" s="3">
        <f>P130</f>
        <v>0</v>
      </c>
      <c r="Y142" s="3">
        <f>P131</f>
        <v>2</v>
      </c>
      <c r="Z142" s="3">
        <f>P132</f>
        <v>0</v>
      </c>
      <c r="AA142" s="3">
        <f>P133</f>
        <v>0</v>
      </c>
      <c r="AB142" s="3">
        <f>P134</f>
        <v>0</v>
      </c>
      <c r="AC142" s="3">
        <f>P135</f>
        <v>0</v>
      </c>
      <c r="AD142" s="49">
        <f>P136</f>
        <v>0</v>
      </c>
      <c r="AE142" s="3">
        <f>P137</f>
        <v>0</v>
      </c>
      <c r="AF142" s="3">
        <f>P138</f>
        <v>0</v>
      </c>
      <c r="AG142" s="3">
        <f>P139</f>
        <v>0</v>
      </c>
      <c r="AH142" s="3">
        <f>P140</f>
        <v>0</v>
      </c>
      <c r="AI142" s="3">
        <f>P141</f>
        <v>0</v>
      </c>
      <c r="AJ142" s="3">
        <f>P142</f>
        <v>0</v>
      </c>
      <c r="AK142" s="3">
        <f>P143</f>
        <v>4</v>
      </c>
      <c r="AL142" s="3">
        <f>P144</f>
        <v>0</v>
      </c>
      <c r="AM142" s="3">
        <f>P145</f>
        <v>0</v>
      </c>
      <c r="AN142" s="3">
        <f>P146</f>
        <v>0</v>
      </c>
      <c r="AO142" s="3">
        <f>P147</f>
        <v>0</v>
      </c>
      <c r="AP142" s="49">
        <f>P148</f>
        <v>0</v>
      </c>
      <c r="AQ142" s="53">
        <f>P149</f>
        <v>0</v>
      </c>
      <c r="AT142" s="49">
        <v>128</v>
      </c>
      <c r="AU142" s="32">
        <f t="shared" ref="AU142" si="728">PRODUCT(W142*100*1/W145)</f>
        <v>0</v>
      </c>
      <c r="AV142" s="32">
        <f t="shared" ref="AV142" si="729">PRODUCT(X142*100*1/X145)</f>
        <v>0</v>
      </c>
      <c r="AW142" s="32">
        <f t="shared" ref="AW142" si="730">PRODUCT(Y142*100*1/Y145)</f>
        <v>11.111111111111111</v>
      </c>
      <c r="AX142" s="32">
        <f t="shared" ref="AX142" si="731">PRODUCT(Z142*100*1/Z145)</f>
        <v>0</v>
      </c>
      <c r="AY142" s="32">
        <f t="shared" ref="AY142" si="732">PRODUCT(AA142*100*1/AA145)</f>
        <v>0</v>
      </c>
      <c r="AZ142" s="32">
        <f t="shared" ref="AZ142" si="733">PRODUCT(AB142*100*1/AB145)</f>
        <v>0</v>
      </c>
      <c r="BA142" s="32">
        <f t="shared" ref="BA142" si="734">PRODUCT(AC142*100*1/AC145)</f>
        <v>0</v>
      </c>
      <c r="BB142" s="54">
        <f t="shared" ref="BB142" si="735">PRODUCT(AD142*100*1/AD145)</f>
        <v>0</v>
      </c>
      <c r="BC142" s="32">
        <f t="shared" ref="BC142" si="736">PRODUCT(AE142*100*1/AE145)</f>
        <v>0</v>
      </c>
      <c r="BD142" s="32">
        <f t="shared" ref="BD142" si="737">PRODUCT(AF142*100*1/AF145)</f>
        <v>0</v>
      </c>
      <c r="BE142" s="32">
        <f t="shared" ref="BE142" si="738">PRODUCT(AG142*100*1/AG145)</f>
        <v>0</v>
      </c>
      <c r="BF142" s="32">
        <f t="shared" ref="BF142" si="739">PRODUCT(AH142*100*1/AH145)</f>
        <v>0</v>
      </c>
      <c r="BG142" s="32">
        <f t="shared" ref="BG142" si="740">PRODUCT(AI142*100*1/AI145)</f>
        <v>0</v>
      </c>
      <c r="BH142" s="32">
        <f t="shared" ref="BH142" si="741">PRODUCT(AJ142*100*1/AJ145)</f>
        <v>0</v>
      </c>
      <c r="BI142" s="32">
        <f t="shared" ref="BI142" si="742">PRODUCT(AK142*100*1/AK145)</f>
        <v>22.222222222222221</v>
      </c>
      <c r="BJ142" s="32">
        <f t="shared" ref="BJ142" si="743">PRODUCT(AL142*100*1/AL145)</f>
        <v>0</v>
      </c>
      <c r="BK142" s="32">
        <f t="shared" ref="BK142" si="744">PRODUCT(AM142*100*1/AM145)</f>
        <v>0</v>
      </c>
      <c r="BL142" s="32">
        <f t="shared" ref="BL142" si="745">PRODUCT(AN142*100*1/AN145)</f>
        <v>0</v>
      </c>
      <c r="BM142" s="32">
        <f t="shared" ref="BM142" si="746">PRODUCT(AO142*100*1/AO145)</f>
        <v>0</v>
      </c>
      <c r="BN142" s="29">
        <f t="shared" ref="BN142" si="747">PRODUCT(AP142*100*1/AP145)</f>
        <v>0</v>
      </c>
      <c r="BO142" s="54">
        <f t="shared" ref="BO142" si="748">PRODUCT(AQ142*100*1/AQ145)</f>
        <v>0</v>
      </c>
      <c r="BR142" s="49">
        <v>128</v>
      </c>
      <c r="BS142" s="32">
        <f t="shared" ref="BS142" si="749">AU129+AU130+AU131+AU132+AU133+AU134+AU135+AU136+AU137+AU138+AU139+AU140+AU141+AU142</f>
        <v>100</v>
      </c>
      <c r="BT142" s="32">
        <f t="shared" ref="BT142" si="750">AV129+AV130+AV131+AV132+AV133+AV134+AV135+AV136+AV137+AV138+AV139+AV140+AV141+AV142</f>
        <v>100</v>
      </c>
      <c r="BU142" s="32">
        <f t="shared" ref="BU142" si="751">AW129+AW130+AW131+AW132+AW133+AW134+AW135+AW136+AW137+AW138+AW139+AW140+AW141+AW142</f>
        <v>100.00000000000001</v>
      </c>
      <c r="BV142" s="32">
        <f t="shared" ref="BV142" si="752">AX129+AX130+AX131+AX132+AX133+AX134+AX135+AX136+AX137+AX138+AX139+AX140+AX141+AX142</f>
        <v>100</v>
      </c>
      <c r="BW142" s="32">
        <f t="shared" ref="BW142" si="753">AY129+AY130+AY131+AY132+AY133+AY134+AY135+AY136+AY137+AY138+AY139+AY140+AY141+AY142</f>
        <v>100.00000000000001</v>
      </c>
      <c r="BX142" s="32">
        <f t="shared" ref="BX142" si="754">AZ129+AZ130+AZ131+AZ132+AZ133+AZ134+AZ135+AZ136+AZ137+AZ138+AZ139+AZ140+AZ141+AZ142</f>
        <v>100.00000000000001</v>
      </c>
      <c r="BY142" s="32">
        <f t="shared" ref="BY142" si="755">BA129+BA130+BA131+BA132+BA133+BA134+BA135+BA136+BA137+BA138+BA139+BA140+BA141+BA142</f>
        <v>100.00000000000001</v>
      </c>
      <c r="BZ142" s="54">
        <f t="shared" ref="BZ142" si="756">BB129+BB130+BB131+BB132+BB133+BB134+BB135+BB136+BB137+BB138+BB139+BB140+BB141+BB142</f>
        <v>100</v>
      </c>
      <c r="CA142" s="32">
        <f t="shared" ref="CA142" si="757">BC129+BC130+BC131+BC132+BC133+BC134+BC135+BC136+BC137+BC138+BC139+BC140+BC141+BC142</f>
        <v>100</v>
      </c>
      <c r="CB142" s="32">
        <f t="shared" ref="CB142" si="758">BD129+BD130+BD131+BD132+BD133+BD134+BD135+BD136+BD137+BD138+BD139+BD140+BD141+BD142</f>
        <v>100</v>
      </c>
      <c r="CC142" s="32">
        <f t="shared" ref="CC142" si="759">BE129+BE130+BE131+BE132+BE133+BE134+BE135+BE136+BE137+BE138+BE139+BE140+BE141+BE142</f>
        <v>100</v>
      </c>
      <c r="CD142" s="32">
        <f t="shared" ref="CD142" si="760">BF129+BF130+BF131+BF132+BF133+BF134+BF135+BF136+BF137+BF138+BF139+BF140+BF141+BF142</f>
        <v>100</v>
      </c>
      <c r="CE142" s="32">
        <f t="shared" ref="CE142" si="761">BG129+BG130+BG131+BG132+BG133+BG134+BG135+BG136+BG137+BG138+BG139+BG140+BG141+BG142</f>
        <v>100.00000000000001</v>
      </c>
      <c r="CF142" s="32">
        <f t="shared" ref="CF142" si="762">BH129+BH130+BH131+BH132+BH133+BH134+BH135+BH136+BH137+BH138+BH139+BH140+BH141+BH142</f>
        <v>100</v>
      </c>
      <c r="CG142" s="32">
        <f t="shared" ref="CG142" si="763">BI129+BI130+BI131+BI132+BI133+BI134+BI135+BI136+BI137+BI138+BI139+BI140+BI141+BI142</f>
        <v>44.444444444444443</v>
      </c>
      <c r="CH142" s="32">
        <f t="shared" ref="CH142" si="764">BJ129+BJ130+BJ131+BJ132+BJ133+BJ134+BJ135+BJ136+BJ137+BJ138+BJ139+BJ140+BJ141+BJ142</f>
        <v>100</v>
      </c>
      <c r="CI142" s="32">
        <f t="shared" ref="CI142" si="765">BK129+BK130+BK131+BK132+BK133+BK134+BK135+BK136+BK137+BK138+BK139+BK140+BK141+BK142</f>
        <v>100.00000000000001</v>
      </c>
      <c r="CJ142" s="32">
        <f t="shared" ref="CJ142" si="766">BL129+BL130+BL131+BL132+BL133+BL134+BL135+BL136+BL137+BL138+BL139+BL140+BL141+BL142</f>
        <v>100.00000000000001</v>
      </c>
      <c r="CK142" s="32">
        <f t="shared" ref="CK142" si="767">BM129+BM130+BM131+BM132+BM133+BM134+BM135+BM136+BM137+BM138+BM139+BM140+BM141+BM142</f>
        <v>100.00000000000001</v>
      </c>
      <c r="CL142" s="29">
        <f t="shared" ref="CL142" si="768">BN129+BN130+BN131+BN132+BN133+BN134+BN135+BN136+BN137+BN138+BN139+BN140+BN141+BN142</f>
        <v>100</v>
      </c>
      <c r="CM142" s="54">
        <f t="shared" ref="CM142" si="769">BO129+BO130+BO131+BO132+BO133+BO134+BO135+BO136+BO137+BO138+BO139+BO140+BO141+BO142</f>
        <v>100.00000000000001</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9" t="s">
        <v>16</v>
      </c>
      <c r="C143" s="2">
        <v>0</v>
      </c>
      <c r="D143" s="2">
        <v>0</v>
      </c>
      <c r="E143" s="2">
        <v>0</v>
      </c>
      <c r="F143" s="2">
        <v>0</v>
      </c>
      <c r="G143" s="2">
        <v>0</v>
      </c>
      <c r="H143" s="2">
        <v>0</v>
      </c>
      <c r="I143" s="2">
        <v>0</v>
      </c>
      <c r="J143" s="2">
        <v>0</v>
      </c>
      <c r="K143" s="2">
        <v>1</v>
      </c>
      <c r="L143" s="2">
        <v>0</v>
      </c>
      <c r="M143" s="2">
        <v>0</v>
      </c>
      <c r="N143" s="2">
        <v>1</v>
      </c>
      <c r="O143" s="3">
        <v>2</v>
      </c>
      <c r="P143" s="3">
        <v>4</v>
      </c>
      <c r="Q143" s="3">
        <v>10</v>
      </c>
      <c r="R143" s="3">
        <v>0</v>
      </c>
      <c r="S143" s="49">
        <v>18</v>
      </c>
      <c r="V143" s="49">
        <v>256</v>
      </c>
      <c r="W143" s="3">
        <f>Q129</f>
        <v>0</v>
      </c>
      <c r="X143" s="3">
        <f>Q130</f>
        <v>0</v>
      </c>
      <c r="Y143" s="3">
        <f>Q131</f>
        <v>0</v>
      </c>
      <c r="Z143" s="3">
        <f>Q132</f>
        <v>0</v>
      </c>
      <c r="AA143" s="3">
        <f>Q133</f>
        <v>0</v>
      </c>
      <c r="AB143" s="3">
        <f>Q134</f>
        <v>0</v>
      </c>
      <c r="AC143" s="3">
        <f>Q135</f>
        <v>0</v>
      </c>
      <c r="AD143" s="49">
        <f>Q136</f>
        <v>0</v>
      </c>
      <c r="AE143" s="3">
        <f>Q137</f>
        <v>0</v>
      </c>
      <c r="AF143" s="3">
        <f>Q138</f>
        <v>0</v>
      </c>
      <c r="AG143" s="3">
        <f>Q139</f>
        <v>0</v>
      </c>
      <c r="AH143" s="3">
        <f>Q140</f>
        <v>0</v>
      </c>
      <c r="AI143" s="3">
        <f>Q141</f>
        <v>0</v>
      </c>
      <c r="AJ143" s="3">
        <f>Q142</f>
        <v>0</v>
      </c>
      <c r="AK143" s="3">
        <f>Q143</f>
        <v>10</v>
      </c>
      <c r="AL143" s="3">
        <f>Q144</f>
        <v>0</v>
      </c>
      <c r="AM143" s="3">
        <f>Q145</f>
        <v>0</v>
      </c>
      <c r="AN143" s="3">
        <f>Q146</f>
        <v>0</v>
      </c>
      <c r="AO143" s="3">
        <f>Q147</f>
        <v>0</v>
      </c>
      <c r="AP143" s="49">
        <f>Q148</f>
        <v>0</v>
      </c>
      <c r="AQ143" s="53">
        <f>Q149</f>
        <v>0</v>
      </c>
      <c r="AT143" s="49">
        <v>256</v>
      </c>
      <c r="AU143" s="32">
        <f t="shared" ref="AU143" si="770">PRODUCT(W143*100*1/W145)</f>
        <v>0</v>
      </c>
      <c r="AV143" s="32">
        <f t="shared" ref="AV143" si="771">PRODUCT(X143*100*1/X145)</f>
        <v>0</v>
      </c>
      <c r="AW143" s="32">
        <f t="shared" ref="AW143" si="772">PRODUCT(Y143*100*1/Y145)</f>
        <v>0</v>
      </c>
      <c r="AX143" s="32">
        <f t="shared" ref="AX143" si="773">PRODUCT(Z143*100*1/Z145)</f>
        <v>0</v>
      </c>
      <c r="AY143" s="32">
        <f t="shared" ref="AY143" si="774">PRODUCT(AA143*100*1/AA145)</f>
        <v>0</v>
      </c>
      <c r="AZ143" s="32">
        <f t="shared" ref="AZ143" si="775">PRODUCT(AB143*100*1/AB145)</f>
        <v>0</v>
      </c>
      <c r="BA143" s="32">
        <f t="shared" ref="BA143" si="776">PRODUCT(AC143*100*1/AC145)</f>
        <v>0</v>
      </c>
      <c r="BB143" s="54">
        <f t="shared" ref="BB143" si="777">PRODUCT(AD143*100*1/AD145)</f>
        <v>0</v>
      </c>
      <c r="BC143" s="32">
        <f t="shared" ref="BC143" si="778">PRODUCT(AE143*100*1/AE145)</f>
        <v>0</v>
      </c>
      <c r="BD143" s="32">
        <f t="shared" ref="BD143" si="779">PRODUCT(AF143*100*1/AF145)</f>
        <v>0</v>
      </c>
      <c r="BE143" s="32">
        <f t="shared" ref="BE143" si="780">PRODUCT(AG143*100*1/AG145)</f>
        <v>0</v>
      </c>
      <c r="BF143" s="32">
        <f t="shared" ref="BF143" si="781">PRODUCT(AH143*100*1/AH145)</f>
        <v>0</v>
      </c>
      <c r="BG143" s="32">
        <f t="shared" ref="BG143" si="782">PRODUCT(AI143*100*1/AI145)</f>
        <v>0</v>
      </c>
      <c r="BH143" s="32">
        <f t="shared" ref="BH143" si="783">PRODUCT(AJ143*100*1/AJ145)</f>
        <v>0</v>
      </c>
      <c r="BI143" s="32">
        <f t="shared" ref="BI143" si="784">PRODUCT(AK143*100*1/AK145)</f>
        <v>55.555555555555557</v>
      </c>
      <c r="BJ143" s="32">
        <f t="shared" ref="BJ143" si="785">PRODUCT(AL143*100*1/AL145)</f>
        <v>0</v>
      </c>
      <c r="BK143" s="32">
        <f t="shared" ref="BK143" si="786">PRODUCT(AM143*100*1/AM145)</f>
        <v>0</v>
      </c>
      <c r="BL143" s="32">
        <f t="shared" ref="BL143" si="787">PRODUCT(AN143*100*1/AN145)</f>
        <v>0</v>
      </c>
      <c r="BM143" s="32">
        <f t="shared" ref="BM143" si="788">PRODUCT(AO143*100*1/AO145)</f>
        <v>0</v>
      </c>
      <c r="BN143" s="29">
        <f t="shared" ref="BN143" si="789">PRODUCT(AP143*100*1/AP145)</f>
        <v>0</v>
      </c>
      <c r="BO143" s="54">
        <f t="shared" ref="BO143" si="790">PRODUCT(AQ143*100*1/AQ145)</f>
        <v>0</v>
      </c>
      <c r="BR143" s="49">
        <v>256</v>
      </c>
      <c r="BS143" s="32">
        <f t="shared" ref="BS143" si="791">AU129+AU130+AU131+AU132+AU133+AU134+AU135+AU136+AU137+AU138+AU139+AU140+AU141+AU142+AU143</f>
        <v>100</v>
      </c>
      <c r="BT143" s="32">
        <f t="shared" ref="BT143" si="792">AV129+AV130+AV131+AV132+AV133+AV134+AV135+AV136+AV137+AV138+AV139+AV140+AV141+AV142+AV143</f>
        <v>100</v>
      </c>
      <c r="BU143" s="32">
        <f t="shared" ref="BU143" si="793">AW129+AW130+AW131+AW132+AW133+AW134+AW135+AW136+AW137+AW138+AW139+AW140+AW141+AW142+AW143</f>
        <v>100.00000000000001</v>
      </c>
      <c r="BV143" s="32">
        <f t="shared" ref="BV143" si="794">AX129+AX130+AX131+AX132+AX133+AX134+AX135+AX136+AX137+AX138+AX139+AX140+AX141+AX142+AX143</f>
        <v>100</v>
      </c>
      <c r="BW143" s="32">
        <f t="shared" ref="BW143" si="795">AY129+AY130+AY131+AY132+AY133+AY134+AY135+AY136+AY137+AY138+AY139+AY140+AY141+AY142+AY143</f>
        <v>100.00000000000001</v>
      </c>
      <c r="BX143" s="32">
        <f t="shared" ref="BX143" si="796">AZ129+AZ130+AZ131+AZ132+AZ133+AZ134+AZ135+AZ136+AZ137+AZ138+AZ139+AZ140+AZ141+AZ142+AZ143</f>
        <v>100.00000000000001</v>
      </c>
      <c r="BY143" s="32">
        <f t="shared" ref="BY143" si="797">BA129+BA130+BA131+BA132+BA133+BA134+BA135+BA136+BA137+BA138+BA139+BA140+BA141+BA142+BA143</f>
        <v>100.00000000000001</v>
      </c>
      <c r="BZ143" s="54">
        <f t="shared" ref="BZ143" si="798">BB129+BB130+BB131+BB132+BB133+BB134+BB135+BB136+BB137+BB138+BB139+BB140+BB141+BB142+BB143</f>
        <v>100</v>
      </c>
      <c r="CA143" s="32">
        <f t="shared" ref="CA143" si="799">BC129+BC130+BC131+BC132+BC133+BC134+BC135+BC136+BC137+BC138+BC139+BC140+BC141+BC142+BC143</f>
        <v>100</v>
      </c>
      <c r="CB143" s="32">
        <f t="shared" ref="CB143" si="800">BD129+BD130+BD131+BD132+BD133+BD134+BD135+BD136+BD137+BD138+BD139+BD140+BD141+BD142+BD143</f>
        <v>100</v>
      </c>
      <c r="CC143" s="32">
        <f t="shared" ref="CC143" si="801">BE129+BE130+BE131+BE132+BE133+BE134+BE135+BE136+BE137+BE138+BE139+BE140+BE141+BE142+BE143</f>
        <v>100</v>
      </c>
      <c r="CD143" s="32">
        <f t="shared" ref="CD143" si="802">BF129+BF130+BF131+BF132+BF133+BF134+BF135+BF136+BF137+BF138+BF139+BF140+BF141+BF142+BF143</f>
        <v>100</v>
      </c>
      <c r="CE143" s="32">
        <f t="shared" ref="CE143" si="803">BG129+BG130+BG131+BG132+BG133+BG134+BG135+BG136+BG137+BG138+BG139+BG140+BG141+BG142+BG143</f>
        <v>100.00000000000001</v>
      </c>
      <c r="CF143" s="32">
        <f t="shared" ref="CF143" si="804">BH129+BH130+BH131+BH132+BH133+BH134+BH135+BH136+BH137+BH138+BH139+BH140+BH141+BH142+BH143</f>
        <v>100</v>
      </c>
      <c r="CG143" s="32">
        <f t="shared" ref="CG143" si="805">BI129+BI130+BI131+BI132+BI133+BI134+BI135+BI136+BI137+BI138+BI139+BI140+BI141+BI142+BI143</f>
        <v>100</v>
      </c>
      <c r="CH143" s="32">
        <f t="shared" ref="CH143" si="806">BJ129+BJ130+BJ131+BJ132+BJ133+BJ134+BJ135+BJ136+BJ137+BJ138+BJ139+BJ140+BJ141+BJ142+BJ143</f>
        <v>100</v>
      </c>
      <c r="CI143" s="32">
        <f t="shared" ref="CI143" si="807">BK129+BK130+BK131+BK132+BK133+BK134+BK135+BK136+BK137+BK138+BK139+BK140+BK141+BK142+BK143</f>
        <v>100.00000000000001</v>
      </c>
      <c r="CJ143" s="32">
        <f t="shared" ref="CJ143" si="808">BL129+BL130+BL131+BL132+BL133+BL134+BL135+BL136+BL137+BL138+BL139+BL140+BL141+BL142+BL143</f>
        <v>100.00000000000001</v>
      </c>
      <c r="CK143" s="32">
        <f t="shared" ref="CK143" si="809">BM129+BM130+BM131+BM132+BM133+BM134+BM135+BM136+BM137+BM138+BM139+BM140+BM141+BM142+BM143</f>
        <v>100.00000000000001</v>
      </c>
      <c r="CL143" s="29">
        <f t="shared" ref="CL143" si="810">BN129+BN130+BN131+BN132+BN133+BN134+BN135+BN136+BN137+BN138+BN139+BN140+BN141+BN142+BN143</f>
        <v>100</v>
      </c>
      <c r="CM143" s="54">
        <f t="shared" ref="CM143" si="811">BO129+BO130+BO131+BO132+BO133+BO134+BO135+BO136+BO137+BO138+BO139+BO140+BO141+BO142+BO143</f>
        <v>100.00000000000001</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9" t="s">
        <v>17</v>
      </c>
      <c r="C144" s="2">
        <v>0</v>
      </c>
      <c r="D144" s="2">
        <v>0</v>
      </c>
      <c r="E144" s="2">
        <v>14</v>
      </c>
      <c r="F144" s="2">
        <v>0</v>
      </c>
      <c r="G144" s="2">
        <v>0</v>
      </c>
      <c r="H144" s="2">
        <v>1</v>
      </c>
      <c r="I144" s="2">
        <v>0</v>
      </c>
      <c r="J144" s="2">
        <v>0</v>
      </c>
      <c r="K144" s="4">
        <v>0</v>
      </c>
      <c r="L144" s="3">
        <v>0</v>
      </c>
      <c r="M144" s="3">
        <v>0</v>
      </c>
      <c r="N144" s="3">
        <v>3</v>
      </c>
      <c r="O144" s="3">
        <v>0</v>
      </c>
      <c r="P144" s="3">
        <v>0</v>
      </c>
      <c r="Q144" s="3">
        <v>0</v>
      </c>
      <c r="R144" s="3">
        <v>0</v>
      </c>
      <c r="S144" s="49">
        <v>18</v>
      </c>
      <c r="V144" s="49">
        <v>512</v>
      </c>
      <c r="W144" s="3">
        <f>R129</f>
        <v>0</v>
      </c>
      <c r="X144" s="3">
        <f>R130</f>
        <v>0</v>
      </c>
      <c r="Y144" s="3">
        <f>R131</f>
        <v>0</v>
      </c>
      <c r="Z144" s="3">
        <f>R132</f>
        <v>0</v>
      </c>
      <c r="AA144" s="3">
        <f>R133</f>
        <v>0</v>
      </c>
      <c r="AB144" s="3">
        <f>R134</f>
        <v>0</v>
      </c>
      <c r="AC144" s="3">
        <f>R135</f>
        <v>0</v>
      </c>
      <c r="AD144" s="49">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9">
        <f>R148</f>
        <v>0</v>
      </c>
      <c r="AQ144" s="53">
        <f>R149</f>
        <v>0</v>
      </c>
      <c r="AT144" s="49">
        <v>512</v>
      </c>
      <c r="AU144" s="32">
        <f t="shared" ref="AU144" si="812">PRODUCT(W144*100*1/W145)</f>
        <v>0</v>
      </c>
      <c r="AV144" s="32">
        <f t="shared" ref="AV144" si="813">PRODUCT(X144*100*1/X145)</f>
        <v>0</v>
      </c>
      <c r="AW144" s="32">
        <f t="shared" ref="AW144" si="814">PRODUCT(Y144*100*1/Y145)</f>
        <v>0</v>
      </c>
      <c r="AX144" s="32">
        <f t="shared" ref="AX144" si="815">PRODUCT(Z144*100*1/Z145)</f>
        <v>0</v>
      </c>
      <c r="AY144" s="32">
        <f t="shared" ref="AY144" si="816">PRODUCT(AA144*100*1/AA145)</f>
        <v>0</v>
      </c>
      <c r="AZ144" s="32">
        <f t="shared" ref="AZ144" si="817">PRODUCT(AB144*100*1/AB145)</f>
        <v>0</v>
      </c>
      <c r="BA144" s="32">
        <f t="shared" ref="BA144" si="818">PRODUCT(AC144*100*1/AC145)</f>
        <v>0</v>
      </c>
      <c r="BB144" s="54">
        <f t="shared" ref="BB144" si="819">PRODUCT(AD144*100*1/AD145)</f>
        <v>0</v>
      </c>
      <c r="BC144" s="32">
        <f t="shared" ref="BC144" si="820">PRODUCT(AE144*100*1/AE145)</f>
        <v>0</v>
      </c>
      <c r="BD144" s="32">
        <f t="shared" ref="BD144" si="821">PRODUCT(AF144*100*1/AF145)</f>
        <v>0</v>
      </c>
      <c r="BE144" s="32">
        <f t="shared" ref="BE144" si="822">PRODUCT(AG144*100*1/AG145)</f>
        <v>0</v>
      </c>
      <c r="BF144" s="32">
        <f t="shared" ref="BF144" si="823">PRODUCT(AH144*100*1/AH145)</f>
        <v>0</v>
      </c>
      <c r="BG144" s="32">
        <f t="shared" ref="BG144" si="824">PRODUCT(AI144*100*1/AI145)</f>
        <v>0</v>
      </c>
      <c r="BH144" s="32">
        <f t="shared" ref="BH144" si="825">PRODUCT(AJ144*100*1/AJ145)</f>
        <v>0</v>
      </c>
      <c r="BI144" s="32">
        <f t="shared" ref="BI144" si="826">PRODUCT(AK144*100*1/AK145)</f>
        <v>0</v>
      </c>
      <c r="BJ144" s="32">
        <f t="shared" ref="BJ144" si="827">PRODUCT(AL144*100*1/AL145)</f>
        <v>0</v>
      </c>
      <c r="BK144" s="32">
        <f t="shared" ref="BK144" si="828">PRODUCT(AM144*100*1/AM145)</f>
        <v>0</v>
      </c>
      <c r="BL144" s="32">
        <f t="shared" ref="BL144" si="829">PRODUCT(AN144*100*1/AN145)</f>
        <v>0</v>
      </c>
      <c r="BM144" s="32">
        <f t="shared" ref="BM144" si="830">PRODUCT(AO144*100*1/AO145)</f>
        <v>0</v>
      </c>
      <c r="BN144" s="29">
        <f t="shared" ref="BN144" si="831">PRODUCT(AP144*100*1/AP145)</f>
        <v>0</v>
      </c>
      <c r="BO144" s="54">
        <f t="shared" ref="BO144" si="832">PRODUCT(AQ144*100*1/AQ145)</f>
        <v>0</v>
      </c>
      <c r="BR144" s="49">
        <v>512</v>
      </c>
      <c r="BS144" s="32">
        <f t="shared" ref="BS144" si="833">AU129+AU130+AU131+AU132+AU133+AU134+AU135+AU136+AU137+AU138+AU139+AU140+AU141+AU142+AU143+AU144</f>
        <v>100</v>
      </c>
      <c r="BT144" s="32">
        <f t="shared" ref="BT144" si="834">AV129+AV130+AV131+AV132+AV133+AV134+AV135+AV136+AV137+AV138+AV139+AV140+AV141+AV142+AV143+AV144</f>
        <v>100</v>
      </c>
      <c r="BU144" s="32">
        <f t="shared" ref="BU144" si="835">AW129+AW130+AW131+AW132+AW133+AW134+AW135+AW136+AW137+AW138+AW139+AW140+AW141+AW142+AW143+AW144</f>
        <v>100.00000000000001</v>
      </c>
      <c r="BV144" s="32">
        <f t="shared" ref="BV144" si="836">AX129+AX130+AX131+AX132+AX133+AX134+AX135+AX136+AX137+AX138+AX139+AX140+AX141+AX142+AX143+AX144</f>
        <v>100</v>
      </c>
      <c r="BW144" s="32">
        <f t="shared" ref="BW144" si="837">AY129+AY130+AY131+AY132+AY133+AY134+AY135+AY136+AY137+AY138+AY139+AY140+AY141+AY142+AY143+AY144</f>
        <v>100.00000000000001</v>
      </c>
      <c r="BX144" s="32">
        <f t="shared" ref="BX144" si="838">AZ129+AZ130+AZ131+AZ132+AZ133+AZ134+AZ135+AZ136+AZ137+AZ138+AZ139+AZ140+AZ141+AZ142+AZ143+AZ144</f>
        <v>100.00000000000001</v>
      </c>
      <c r="BY144" s="32">
        <f t="shared" ref="BY144" si="839">BA129+BA130+BA131+BA132+BA133+BA134+BA135+BA136+BA137+BA138+BA139+BA140+BA141+BA142+BA143+BA144</f>
        <v>100.00000000000001</v>
      </c>
      <c r="BZ144" s="54">
        <f t="shared" ref="BZ144" si="840">BB129+BB130+BB131+BB132+BB133+BB134+BB135+BB136+BB137+BB138+BB139+BB140+BB141+BB142+BB143+BB144</f>
        <v>100</v>
      </c>
      <c r="CA144" s="32">
        <f t="shared" ref="CA144" si="841">BC129+BC130+BC131+BC132+BC133+BC134+BC135+BC136+BC137+BC138+BC139+BC140+BC141+BC142+BC143+BC144</f>
        <v>100</v>
      </c>
      <c r="CB144" s="32">
        <f t="shared" ref="CB144" si="842">BD129+BD130+BD131+BD132+BD133+BD134+BD135+BD136+BD137+BD138+BD139+BD140+BD141+BD142+BD143+BD144</f>
        <v>100</v>
      </c>
      <c r="CC144" s="32">
        <f t="shared" ref="CC144" si="843">BE129+BE130+BE131+BE132+BE133+BE134+BE135+BE136+BE137+BE138+BE139+BE140+BE141+BE142+BE143+BE144</f>
        <v>100</v>
      </c>
      <c r="CD144" s="32">
        <f t="shared" ref="CD144" si="844">BF129+BF130+BF131+BF132+BF133+BF134+BF135+BF136+BF137+BF138+BF139+BF140+BF141+BF142+BF143+BF144</f>
        <v>100</v>
      </c>
      <c r="CE144" s="32">
        <f t="shared" ref="CE144" si="845">BG129+BG130+BG131+BG132+BG133+BG134+BG135+BG136+BG137+BG138+BG139+BG140+BG141+BG142+BG143+BG144</f>
        <v>100.00000000000001</v>
      </c>
      <c r="CF144" s="32">
        <f t="shared" ref="CF144" si="846">BH129+BH130+BH131+BH132+BH133+BH134+BH135+BH136+BH137+BH138+BH139+BH140+BH141+BH142+BH143+BH144</f>
        <v>100</v>
      </c>
      <c r="CG144" s="32">
        <f t="shared" ref="CG144" si="847">BI129+BI130+BI131+BI132+BI133+BI134+BI135+BI136+BI137+BI138+BI139+BI140+BI141+BI142+BI143+BI144</f>
        <v>100</v>
      </c>
      <c r="CH144" s="32">
        <f t="shared" ref="CH144" si="848">BJ129+BJ130+BJ131+BJ132+BJ133+BJ134+BJ135+BJ136+BJ137+BJ138+BJ139+BJ140+BJ141+BJ142+BJ143+BJ144</f>
        <v>100</v>
      </c>
      <c r="CI144" s="32">
        <f t="shared" ref="CI144" si="849">BK129+BK130+BK131+BK132+BK133+BK134+BK135+BK136+BK137+BK138+BK139+BK140+BK141+BK142+BK143+BK144</f>
        <v>100.00000000000001</v>
      </c>
      <c r="CJ144" s="32">
        <f t="shared" ref="CJ144" si="850">BL129+BL130+BL131+BL132+BL133+BL134+BL135+BL136+BL137+BL138+BL139+BL140+BL141+BL142+BL143+BL144</f>
        <v>100.00000000000001</v>
      </c>
      <c r="CK144" s="32">
        <f t="shared" ref="CK144" si="851">BM129+BM130+BM131+BM132+BM133+BM134+BM135+BM136+BM137+BM138+BM139+BM140+BM141+BM142+BM143+BM144</f>
        <v>100.00000000000001</v>
      </c>
      <c r="CL144" s="29">
        <f t="shared" ref="CL144" si="852">BN129+BN130+BN131+BN132+BN133+BN134+BN135+BN136+BN137+BN138+BN139+BN140+BN141+BN142+BN143+BN144</f>
        <v>100</v>
      </c>
      <c r="CM144" s="54">
        <f t="shared" ref="CM144" si="853">BO129+BO130+BO131+BO132+BO133+BO134+BO135+BO136+BO137+BO138+BO139+BO140+BO141+BO142+BO143+BO144</f>
        <v>100.00000000000001</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x14ac:dyDescent="0.25">
      <c r="B145" s="49" t="s">
        <v>18</v>
      </c>
      <c r="C145" s="2">
        <v>0</v>
      </c>
      <c r="D145" s="2">
        <v>13</v>
      </c>
      <c r="E145" s="2">
        <v>2</v>
      </c>
      <c r="F145" s="2">
        <v>0</v>
      </c>
      <c r="G145" s="2">
        <v>0</v>
      </c>
      <c r="H145" s="4">
        <v>2</v>
      </c>
      <c r="I145" s="3">
        <v>0</v>
      </c>
      <c r="J145" s="3">
        <v>0</v>
      </c>
      <c r="K145" s="3">
        <v>1</v>
      </c>
      <c r="L145" s="3">
        <v>0</v>
      </c>
      <c r="M145" s="3">
        <v>0</v>
      </c>
      <c r="N145" s="3">
        <v>0</v>
      </c>
      <c r="O145" s="3">
        <v>0</v>
      </c>
      <c r="P145" s="3">
        <v>0</v>
      </c>
      <c r="Q145" s="3">
        <v>0</v>
      </c>
      <c r="R145" s="3">
        <v>0</v>
      </c>
      <c r="S145" s="49">
        <v>18</v>
      </c>
      <c r="V145" s="49" t="s">
        <v>1</v>
      </c>
      <c r="W145" s="49">
        <f>S129</f>
        <v>18</v>
      </c>
      <c r="X145" s="49">
        <f>S130</f>
        <v>18</v>
      </c>
      <c r="Y145" s="49">
        <f>S131</f>
        <v>18</v>
      </c>
      <c r="Z145" s="49">
        <f>S132</f>
        <v>18</v>
      </c>
      <c r="AA145" s="49">
        <f>S133</f>
        <v>18</v>
      </c>
      <c r="AB145" s="49">
        <f>S134</f>
        <v>18</v>
      </c>
      <c r="AC145" s="49">
        <f>S135</f>
        <v>18</v>
      </c>
      <c r="AD145" s="49">
        <f>S136</f>
        <v>18</v>
      </c>
      <c r="AE145" s="49">
        <f>S137</f>
        <v>18</v>
      </c>
      <c r="AF145" s="49">
        <f>S138</f>
        <v>18</v>
      </c>
      <c r="AG145" s="49">
        <f>S139</f>
        <v>18</v>
      </c>
      <c r="AH145" s="49">
        <f>S140</f>
        <v>18</v>
      </c>
      <c r="AI145" s="49">
        <f>S141</f>
        <v>18</v>
      </c>
      <c r="AJ145" s="49">
        <f>S142</f>
        <v>18</v>
      </c>
      <c r="AK145" s="49">
        <f>S143</f>
        <v>18</v>
      </c>
      <c r="AL145" s="49">
        <f>S144</f>
        <v>18</v>
      </c>
      <c r="AM145" s="49">
        <f>S145</f>
        <v>18</v>
      </c>
      <c r="AN145" s="49">
        <f>S146</f>
        <v>18</v>
      </c>
      <c r="AO145" s="49">
        <f>S147</f>
        <v>18</v>
      </c>
      <c r="AP145" s="49">
        <f>S148</f>
        <v>18</v>
      </c>
      <c r="AQ145" s="49">
        <f>S149</f>
        <v>18</v>
      </c>
      <c r="AT145" s="49" t="s">
        <v>44</v>
      </c>
      <c r="AU145" s="29">
        <f t="shared" ref="AU145:BO145" si="854">SUM(AU129:AU144)</f>
        <v>100</v>
      </c>
      <c r="AV145" s="29">
        <f t="shared" si="854"/>
        <v>100</v>
      </c>
      <c r="AW145" s="29">
        <f t="shared" si="854"/>
        <v>100.00000000000001</v>
      </c>
      <c r="AX145" s="29">
        <f t="shared" si="854"/>
        <v>100</v>
      </c>
      <c r="AY145" s="29">
        <f t="shared" si="854"/>
        <v>100.00000000000001</v>
      </c>
      <c r="AZ145" s="29">
        <f t="shared" si="854"/>
        <v>100.00000000000001</v>
      </c>
      <c r="BA145" s="29">
        <f t="shared" si="854"/>
        <v>100.00000000000001</v>
      </c>
      <c r="BB145" s="29">
        <f t="shared" si="854"/>
        <v>100</v>
      </c>
      <c r="BC145" s="29">
        <f t="shared" si="854"/>
        <v>100</v>
      </c>
      <c r="BD145" s="29">
        <f t="shared" si="854"/>
        <v>100</v>
      </c>
      <c r="BE145" s="29">
        <f t="shared" si="854"/>
        <v>100</v>
      </c>
      <c r="BF145" s="29">
        <f t="shared" si="854"/>
        <v>100</v>
      </c>
      <c r="BG145" s="29">
        <f t="shared" si="854"/>
        <v>100.00000000000001</v>
      </c>
      <c r="BH145" s="29">
        <f t="shared" si="854"/>
        <v>100</v>
      </c>
      <c r="BI145" s="29">
        <f t="shared" si="854"/>
        <v>100</v>
      </c>
      <c r="BJ145" s="29">
        <f t="shared" si="854"/>
        <v>100</v>
      </c>
      <c r="BK145" s="29">
        <f t="shared" si="854"/>
        <v>100.00000000000001</v>
      </c>
      <c r="BL145" s="29">
        <f t="shared" si="854"/>
        <v>100.00000000000001</v>
      </c>
      <c r="BM145" s="29">
        <f t="shared" si="854"/>
        <v>100.00000000000001</v>
      </c>
      <c r="BN145" s="29">
        <f t="shared" si="854"/>
        <v>100</v>
      </c>
      <c r="BO145" s="29">
        <f t="shared" si="854"/>
        <v>100.00000000000001</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x14ac:dyDescent="0.25">
      <c r="B146" s="49" t="s">
        <v>19</v>
      </c>
      <c r="C146" s="2">
        <v>0</v>
      </c>
      <c r="D146" s="2">
        <v>13</v>
      </c>
      <c r="E146" s="2">
        <v>0</v>
      </c>
      <c r="F146" s="2">
        <v>1</v>
      </c>
      <c r="G146" s="2">
        <v>1</v>
      </c>
      <c r="H146" s="2">
        <v>1</v>
      </c>
      <c r="I146" s="4">
        <v>1</v>
      </c>
      <c r="J146" s="3">
        <v>0</v>
      </c>
      <c r="K146" s="3">
        <v>1</v>
      </c>
      <c r="L146" s="3">
        <v>0</v>
      </c>
      <c r="M146" s="3">
        <v>0</v>
      </c>
      <c r="N146" s="3">
        <v>0</v>
      </c>
      <c r="O146" s="3">
        <v>0</v>
      </c>
      <c r="P146" s="3">
        <v>0</v>
      </c>
      <c r="Q146" s="3">
        <v>0</v>
      </c>
      <c r="R146" s="3">
        <v>0</v>
      </c>
      <c r="S146" s="49">
        <v>18</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x14ac:dyDescent="0.25">
      <c r="B147" s="49" t="s">
        <v>20</v>
      </c>
      <c r="C147" s="2">
        <v>0</v>
      </c>
      <c r="D147" s="2">
        <v>0</v>
      </c>
      <c r="E147" s="2">
        <v>1</v>
      </c>
      <c r="F147" s="2">
        <v>8</v>
      </c>
      <c r="G147" s="2">
        <v>3</v>
      </c>
      <c r="H147" s="3">
        <v>2</v>
      </c>
      <c r="I147" s="3">
        <v>0</v>
      </c>
      <c r="J147" s="3">
        <v>2</v>
      </c>
      <c r="K147" s="3">
        <v>1</v>
      </c>
      <c r="L147" s="3">
        <v>1</v>
      </c>
      <c r="M147" s="3">
        <v>0</v>
      </c>
      <c r="N147" s="3">
        <v>0</v>
      </c>
      <c r="O147" s="3">
        <v>0</v>
      </c>
      <c r="P147" s="3">
        <v>0</v>
      </c>
      <c r="Q147" s="3">
        <v>0</v>
      </c>
      <c r="R147" s="3">
        <v>0</v>
      </c>
      <c r="S147" s="49">
        <v>18</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x14ac:dyDescent="0.25">
      <c r="B148" s="49" t="s">
        <v>21</v>
      </c>
      <c r="C148" s="49">
        <v>0</v>
      </c>
      <c r="D148" s="49">
        <v>0</v>
      </c>
      <c r="E148" s="49">
        <v>0</v>
      </c>
      <c r="F148" s="49">
        <v>0</v>
      </c>
      <c r="G148" s="49">
        <v>0</v>
      </c>
      <c r="H148" s="49">
        <v>0</v>
      </c>
      <c r="I148" s="49">
        <v>3</v>
      </c>
      <c r="J148" s="49">
        <v>7</v>
      </c>
      <c r="K148" s="49">
        <v>1</v>
      </c>
      <c r="L148" s="49">
        <v>0</v>
      </c>
      <c r="M148" s="49">
        <v>7</v>
      </c>
      <c r="N148" s="49">
        <v>0</v>
      </c>
      <c r="O148" s="49">
        <v>0</v>
      </c>
      <c r="P148" s="49">
        <v>0</v>
      </c>
      <c r="Q148" s="49">
        <v>0</v>
      </c>
      <c r="R148" s="49">
        <v>0</v>
      </c>
      <c r="S148" s="49">
        <v>18</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x14ac:dyDescent="0.25">
      <c r="B149" s="49" t="s">
        <v>22</v>
      </c>
      <c r="C149" s="49">
        <v>0</v>
      </c>
      <c r="D149" s="49">
        <v>0</v>
      </c>
      <c r="E149" s="49">
        <v>0</v>
      </c>
      <c r="F149" s="49">
        <v>1</v>
      </c>
      <c r="G149" s="49">
        <v>1</v>
      </c>
      <c r="H149" s="49">
        <v>11</v>
      </c>
      <c r="I149" s="49">
        <v>4</v>
      </c>
      <c r="J149" s="49">
        <v>0</v>
      </c>
      <c r="K149" s="49">
        <v>1</v>
      </c>
      <c r="L149" s="49">
        <v>0</v>
      </c>
      <c r="M149" s="49">
        <v>0</v>
      </c>
      <c r="N149" s="49">
        <v>0</v>
      </c>
      <c r="O149" s="49">
        <v>0</v>
      </c>
      <c r="P149" s="49">
        <v>0</v>
      </c>
      <c r="Q149" s="49">
        <v>0</v>
      </c>
      <c r="R149" s="49">
        <v>0</v>
      </c>
      <c r="S149" s="49">
        <v>18</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x14ac:dyDescent="0.25">
      <c r="B150" s="49" t="s">
        <v>84</v>
      </c>
      <c r="C150" s="49">
        <v>0</v>
      </c>
      <c r="D150" s="49">
        <v>0</v>
      </c>
      <c r="E150" s="49">
        <v>0</v>
      </c>
      <c r="F150" s="49">
        <v>0</v>
      </c>
      <c r="G150" s="49">
        <v>0</v>
      </c>
      <c r="H150" s="49">
        <v>0</v>
      </c>
      <c r="I150" s="49">
        <v>0</v>
      </c>
      <c r="J150" s="49">
        <v>1</v>
      </c>
      <c r="K150" s="49">
        <v>3</v>
      </c>
      <c r="L150" s="49">
        <v>14</v>
      </c>
      <c r="M150" s="49">
        <v>0</v>
      </c>
      <c r="N150" s="49">
        <v>0</v>
      </c>
      <c r="O150" s="49">
        <v>0</v>
      </c>
      <c r="P150" s="49">
        <v>0</v>
      </c>
      <c r="Q150" s="49">
        <v>0</v>
      </c>
      <c r="R150" s="49">
        <v>0</v>
      </c>
      <c r="S150" s="49">
        <v>18</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x14ac:dyDescent="0.25">
      <c r="B151" s="49" t="s">
        <v>104</v>
      </c>
      <c r="C151" s="49">
        <v>0</v>
      </c>
      <c r="D151" s="49">
        <v>0</v>
      </c>
      <c r="E151" s="49">
        <v>0</v>
      </c>
      <c r="F151" s="49">
        <v>0</v>
      </c>
      <c r="G151" s="49">
        <v>0</v>
      </c>
      <c r="H151" s="49">
        <v>1</v>
      </c>
      <c r="I151" s="49">
        <v>0</v>
      </c>
      <c r="J151" s="49">
        <v>0</v>
      </c>
      <c r="K151" s="49">
        <v>0</v>
      </c>
      <c r="L151" s="49">
        <v>0</v>
      </c>
      <c r="M151" s="49">
        <v>15</v>
      </c>
      <c r="N151" s="49">
        <v>2</v>
      </c>
      <c r="O151" s="49">
        <v>0</v>
      </c>
      <c r="P151" s="49">
        <v>0</v>
      </c>
      <c r="Q151" s="49">
        <v>0</v>
      </c>
      <c r="R151" s="49">
        <v>0</v>
      </c>
      <c r="S151" s="49">
        <v>18</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2:118" x14ac:dyDescent="0.25">
      <c r="B152" s="49" t="s">
        <v>89</v>
      </c>
      <c r="C152" s="49">
        <v>0</v>
      </c>
      <c r="D152" s="49">
        <v>0</v>
      </c>
      <c r="E152" s="49">
        <v>0</v>
      </c>
      <c r="F152" s="49">
        <v>18</v>
      </c>
      <c r="G152" s="49">
        <v>0</v>
      </c>
      <c r="H152" s="49">
        <v>0</v>
      </c>
      <c r="I152" s="49">
        <v>0</v>
      </c>
      <c r="J152" s="49">
        <v>0</v>
      </c>
      <c r="K152" s="49">
        <v>0</v>
      </c>
      <c r="L152" s="49">
        <v>0</v>
      </c>
      <c r="M152" s="49">
        <v>0</v>
      </c>
      <c r="N152" s="49">
        <v>0</v>
      </c>
      <c r="O152" s="49">
        <v>0</v>
      </c>
      <c r="P152" s="49">
        <v>0</v>
      </c>
      <c r="Q152" s="49">
        <v>0</v>
      </c>
      <c r="R152" s="49">
        <v>0</v>
      </c>
      <c r="S152" s="49">
        <v>18</v>
      </c>
    </row>
    <row r="160" spans="2:118" x14ac:dyDescent="0.25">
      <c r="V160" s="49" t="str">
        <f>A161</f>
        <v>Proteus mirabilis</v>
      </c>
      <c r="AT160" s="49" t="str">
        <f>A161</f>
        <v>Proteus mirabilis</v>
      </c>
      <c r="BR160" s="49" t="str">
        <f>A161</f>
        <v>Proteus mirabilis</v>
      </c>
    </row>
    <row r="161" spans="1:118" ht="18.75" x14ac:dyDescent="0.25">
      <c r="A161" s="49" t="s">
        <v>83</v>
      </c>
      <c r="B161" s="49" t="s">
        <v>0</v>
      </c>
      <c r="C161" s="49">
        <v>1.5625E-2</v>
      </c>
      <c r="D161" s="49">
        <v>3.125E-2</v>
      </c>
      <c r="E161" s="49">
        <v>6.25E-2</v>
      </c>
      <c r="F161" s="49">
        <v>0.125</v>
      </c>
      <c r="G161" s="49">
        <v>0.25</v>
      </c>
      <c r="H161" s="49">
        <v>0.5</v>
      </c>
      <c r="I161" s="49">
        <v>1</v>
      </c>
      <c r="J161" s="49">
        <v>2</v>
      </c>
      <c r="K161" s="49">
        <v>4</v>
      </c>
      <c r="L161" s="49">
        <v>8</v>
      </c>
      <c r="M161" s="49">
        <v>16</v>
      </c>
      <c r="N161" s="49">
        <v>32</v>
      </c>
      <c r="O161" s="49">
        <v>64</v>
      </c>
      <c r="P161" s="49">
        <v>128</v>
      </c>
      <c r="Q161" s="49">
        <v>256</v>
      </c>
      <c r="R161" s="49">
        <v>512</v>
      </c>
      <c r="S161" s="49" t="s">
        <v>1</v>
      </c>
      <c r="V161" s="49" t="s">
        <v>0</v>
      </c>
      <c r="W161" s="49" t="str">
        <f>B162</f>
        <v>Ampicillin</v>
      </c>
      <c r="X161" s="49" t="str">
        <f>B163</f>
        <v>Ampicillin/ Sulbactam</v>
      </c>
      <c r="Y161" s="49" t="str">
        <f>B164</f>
        <v>Piperacillin</v>
      </c>
      <c r="Z161" s="49" t="str">
        <f>B165</f>
        <v>Piperacillin/ Tazobactam</v>
      </c>
      <c r="AA161" s="49" t="str">
        <f>B166</f>
        <v>Aztreonam</v>
      </c>
      <c r="AB161" s="49" t="str">
        <f>B167</f>
        <v>Cefotaxim</v>
      </c>
      <c r="AC161" s="49" t="str">
        <f>B168</f>
        <v>Ceftazidim</v>
      </c>
      <c r="AD161" s="49" t="str">
        <f>B169</f>
        <v>Cefuroxim</v>
      </c>
      <c r="AE161" s="49" t="str">
        <f>B170</f>
        <v>Imipenem</v>
      </c>
      <c r="AF161" s="49" t="str">
        <f>B171</f>
        <v>Meropenem</v>
      </c>
      <c r="AG161" s="49" t="str">
        <f>B172</f>
        <v>Colistin</v>
      </c>
      <c r="AH161" s="49" t="str">
        <f>B173</f>
        <v>Amikacin</v>
      </c>
      <c r="AI161" s="49" t="str">
        <f>B174</f>
        <v>Gentamicin</v>
      </c>
      <c r="AJ161" s="49" t="str">
        <f>B175</f>
        <v>Tobramycin</v>
      </c>
      <c r="AK161" s="49" t="str">
        <f>B176</f>
        <v>Fosfomycin</v>
      </c>
      <c r="AL161" s="49" t="str">
        <f>B177</f>
        <v>Cotrimoxazol</v>
      </c>
      <c r="AM161" s="49" t="str">
        <f>B178</f>
        <v>Ciprofloxacin</v>
      </c>
      <c r="AN161" s="49" t="str">
        <f>B179</f>
        <v>Levofloxacin</v>
      </c>
      <c r="AO161" s="49" t="str">
        <f>B180</f>
        <v>Moxifloxacin</v>
      </c>
      <c r="AP161" s="49" t="str">
        <f>B181</f>
        <v>Doxycyclin</v>
      </c>
      <c r="AQ161" s="49" t="str">
        <f>B182</f>
        <v>Tigecyclin</v>
      </c>
      <c r="AU161" s="29" t="str">
        <f t="shared" ref="AU161:BO161" si="855">W161</f>
        <v>Ampicillin</v>
      </c>
      <c r="AV161" s="29" t="str">
        <f t="shared" si="855"/>
        <v>Ampicillin/ Sulbactam</v>
      </c>
      <c r="AW161" s="29" t="str">
        <f t="shared" si="855"/>
        <v>Piperacillin</v>
      </c>
      <c r="AX161" s="29" t="str">
        <f t="shared" si="855"/>
        <v>Piperacillin/ Tazobactam</v>
      </c>
      <c r="AY161" s="29" t="str">
        <f t="shared" si="855"/>
        <v>Aztreonam</v>
      </c>
      <c r="AZ161" s="29" t="str">
        <f t="shared" si="855"/>
        <v>Cefotaxim</v>
      </c>
      <c r="BA161" s="29" t="str">
        <f t="shared" si="855"/>
        <v>Ceftazidim</v>
      </c>
      <c r="BB161" s="29" t="str">
        <f t="shared" si="855"/>
        <v>Cefuroxim</v>
      </c>
      <c r="BC161" s="29" t="str">
        <f t="shared" si="855"/>
        <v>Imipenem</v>
      </c>
      <c r="BD161" s="29" t="str">
        <f t="shared" si="855"/>
        <v>Meropenem</v>
      </c>
      <c r="BE161" s="29" t="str">
        <f t="shared" si="855"/>
        <v>Colistin</v>
      </c>
      <c r="BF161" s="29" t="str">
        <f t="shared" si="855"/>
        <v>Amikacin</v>
      </c>
      <c r="BG161" s="29" t="str">
        <f t="shared" si="855"/>
        <v>Gentamicin</v>
      </c>
      <c r="BH161" s="29" t="str">
        <f t="shared" si="855"/>
        <v>Tobramycin</v>
      </c>
      <c r="BI161" s="29" t="str">
        <f t="shared" si="855"/>
        <v>Fosfomycin</v>
      </c>
      <c r="BJ161" s="29" t="str">
        <f t="shared" si="855"/>
        <v>Cotrimoxazol</v>
      </c>
      <c r="BK161" s="29" t="str">
        <f t="shared" si="855"/>
        <v>Ciprofloxacin</v>
      </c>
      <c r="BL161" s="29" t="str">
        <f t="shared" si="855"/>
        <v>Levofloxacin</v>
      </c>
      <c r="BM161" s="29" t="str">
        <f t="shared" si="855"/>
        <v>Moxifloxacin</v>
      </c>
      <c r="BN161" s="29" t="str">
        <f t="shared" si="855"/>
        <v>Doxycyclin</v>
      </c>
      <c r="BO161" s="29" t="str">
        <f t="shared" si="855"/>
        <v>Tigecyclin</v>
      </c>
      <c r="BR161" s="49" t="s">
        <v>0</v>
      </c>
      <c r="BS161" s="49" t="str">
        <f t="shared" ref="BS161:CM161" si="856">W161</f>
        <v>Ampicillin</v>
      </c>
      <c r="BT161" s="49" t="str">
        <f t="shared" si="856"/>
        <v>Ampicillin/ Sulbactam</v>
      </c>
      <c r="BU161" s="49" t="str">
        <f t="shared" si="856"/>
        <v>Piperacillin</v>
      </c>
      <c r="BV161" s="49" t="str">
        <f t="shared" si="856"/>
        <v>Piperacillin/ Tazobactam</v>
      </c>
      <c r="BW161" s="49" t="str">
        <f t="shared" si="856"/>
        <v>Aztreonam</v>
      </c>
      <c r="BX161" s="49" t="str">
        <f t="shared" si="856"/>
        <v>Cefotaxim</v>
      </c>
      <c r="BY161" s="49" t="str">
        <f t="shared" si="856"/>
        <v>Ceftazidim</v>
      </c>
      <c r="BZ161" s="49" t="str">
        <f t="shared" si="856"/>
        <v>Cefuroxim</v>
      </c>
      <c r="CA161" s="49" t="str">
        <f t="shared" si="856"/>
        <v>Imipenem</v>
      </c>
      <c r="CB161" s="49" t="str">
        <f t="shared" si="856"/>
        <v>Meropenem</v>
      </c>
      <c r="CC161" s="49" t="str">
        <f t="shared" si="856"/>
        <v>Colistin</v>
      </c>
      <c r="CD161" s="49" t="str">
        <f t="shared" si="856"/>
        <v>Amikacin</v>
      </c>
      <c r="CE161" s="49" t="str">
        <f t="shared" si="856"/>
        <v>Gentamicin</v>
      </c>
      <c r="CF161" s="49" t="str">
        <f t="shared" si="856"/>
        <v>Tobramycin</v>
      </c>
      <c r="CG161" s="49" t="str">
        <f t="shared" si="856"/>
        <v>Fosfomycin</v>
      </c>
      <c r="CH161" s="49" t="str">
        <f t="shared" si="856"/>
        <v>Cotrimoxazol</v>
      </c>
      <c r="CI161" s="49" t="str">
        <f t="shared" si="856"/>
        <v>Ciprofloxacin</v>
      </c>
      <c r="CJ161" s="49" t="str">
        <f t="shared" si="856"/>
        <v>Levofloxacin</v>
      </c>
      <c r="CK161" s="49" t="str">
        <f t="shared" si="856"/>
        <v>Moxifloxacin</v>
      </c>
      <c r="CL161" s="49" t="str">
        <f t="shared" si="856"/>
        <v>Doxycyclin</v>
      </c>
      <c r="CM161" s="49" t="str">
        <f t="shared" si="856"/>
        <v>Tigecyclin</v>
      </c>
      <c r="CQ161" s="10"/>
      <c r="CR161" s="11" t="s">
        <v>45</v>
      </c>
      <c r="CS161" s="11" t="s">
        <v>50</v>
      </c>
      <c r="CT161" s="11" t="s">
        <v>51</v>
      </c>
      <c r="CU161" s="11" t="s">
        <v>52</v>
      </c>
      <c r="CV161" s="11" t="s">
        <v>53</v>
      </c>
      <c r="CW161" s="11" t="s">
        <v>54</v>
      </c>
      <c r="CX161" s="11" t="s">
        <v>55</v>
      </c>
      <c r="CY161" s="11" t="s">
        <v>68</v>
      </c>
      <c r="CZ161" s="11" t="s">
        <v>56</v>
      </c>
      <c r="DA161" s="11" t="s">
        <v>57</v>
      </c>
      <c r="DB161" s="11" t="s">
        <v>58</v>
      </c>
      <c r="DC161" s="11" t="s">
        <v>59</v>
      </c>
      <c r="DD161" s="11" t="s">
        <v>60</v>
      </c>
      <c r="DE161" s="11" t="s">
        <v>61</v>
      </c>
      <c r="DF161" s="11" t="s">
        <v>62</v>
      </c>
      <c r="DG161" s="11" t="s">
        <v>63</v>
      </c>
      <c r="DH161" s="11" t="s">
        <v>64</v>
      </c>
      <c r="DI161" s="11" t="s">
        <v>65</v>
      </c>
      <c r="DJ161" s="11" t="s">
        <v>66</v>
      </c>
      <c r="DK161" s="11" t="s">
        <v>67</v>
      </c>
      <c r="DL161" s="11" t="s">
        <v>69</v>
      </c>
      <c r="DM161" s="9"/>
      <c r="DN161" s="9"/>
    </row>
    <row r="162" spans="1:118" ht="18.75" x14ac:dyDescent="0.25">
      <c r="B162" s="49" t="s">
        <v>2</v>
      </c>
      <c r="C162" s="2">
        <v>0</v>
      </c>
      <c r="D162" s="2">
        <v>0</v>
      </c>
      <c r="E162" s="2">
        <v>0</v>
      </c>
      <c r="F162" s="2">
        <v>0</v>
      </c>
      <c r="G162" s="2">
        <v>0</v>
      </c>
      <c r="H162" s="2">
        <v>24</v>
      </c>
      <c r="I162" s="2">
        <v>60</v>
      </c>
      <c r="J162" s="2">
        <v>5</v>
      </c>
      <c r="K162" s="2">
        <v>0</v>
      </c>
      <c r="L162" s="2">
        <v>1</v>
      </c>
      <c r="M162" s="3">
        <v>1</v>
      </c>
      <c r="N162" s="3">
        <v>4</v>
      </c>
      <c r="O162" s="3">
        <v>33</v>
      </c>
      <c r="P162" s="3">
        <v>0</v>
      </c>
      <c r="Q162" s="3">
        <v>0</v>
      </c>
      <c r="R162" s="3">
        <v>0</v>
      </c>
      <c r="S162" s="49">
        <v>128</v>
      </c>
      <c r="V162" s="49">
        <v>1.5625E-2</v>
      </c>
      <c r="W162" s="2">
        <f>C162</f>
        <v>0</v>
      </c>
      <c r="X162" s="2">
        <f>C163</f>
        <v>0</v>
      </c>
      <c r="Y162" s="2">
        <f>C164</f>
        <v>0</v>
      </c>
      <c r="Z162" s="2">
        <f>C165</f>
        <v>0</v>
      </c>
      <c r="AA162" s="2">
        <f>C166</f>
        <v>0</v>
      </c>
      <c r="AB162" s="2">
        <f>C167</f>
        <v>0</v>
      </c>
      <c r="AC162" s="2">
        <f>C168</f>
        <v>0</v>
      </c>
      <c r="AD162" s="4">
        <f>C169</f>
        <v>0</v>
      </c>
      <c r="AE162" s="2">
        <f>C170</f>
        <v>0</v>
      </c>
      <c r="AF162" s="2">
        <f>C171</f>
        <v>0</v>
      </c>
      <c r="AG162" s="2">
        <f>C172</f>
        <v>0</v>
      </c>
      <c r="AH162" s="2">
        <f>C173</f>
        <v>0</v>
      </c>
      <c r="AI162" s="2">
        <f>C174</f>
        <v>0</v>
      </c>
      <c r="AJ162" s="2">
        <f>C175</f>
        <v>0</v>
      </c>
      <c r="AK162" s="2">
        <f>C176</f>
        <v>0</v>
      </c>
      <c r="AL162" s="2">
        <f>C177</f>
        <v>0</v>
      </c>
      <c r="AM162" s="2">
        <f>C178</f>
        <v>0</v>
      </c>
      <c r="AN162" s="2">
        <f>C179</f>
        <v>0</v>
      </c>
      <c r="AO162" s="2">
        <f>C180</f>
        <v>0</v>
      </c>
      <c r="AP162" s="49">
        <f>C181</f>
        <v>0</v>
      </c>
      <c r="AQ162" s="53">
        <f>C182</f>
        <v>0</v>
      </c>
      <c r="AT162" s="49">
        <v>1.4999999999999999E-2</v>
      </c>
      <c r="AU162" s="30">
        <f t="shared" ref="AU162:BO162" si="857">PRODUCT(W162*100*1/W178)</f>
        <v>0</v>
      </c>
      <c r="AV162" s="30">
        <f t="shared" si="857"/>
        <v>0</v>
      </c>
      <c r="AW162" s="30">
        <f t="shared" si="857"/>
        <v>0</v>
      </c>
      <c r="AX162" s="30">
        <f t="shared" si="857"/>
        <v>0</v>
      </c>
      <c r="AY162" s="30">
        <f t="shared" si="857"/>
        <v>0</v>
      </c>
      <c r="AZ162" s="30">
        <f t="shared" si="857"/>
        <v>0</v>
      </c>
      <c r="BA162" s="30">
        <f t="shared" si="857"/>
        <v>0</v>
      </c>
      <c r="BB162" s="31">
        <f t="shared" si="857"/>
        <v>0</v>
      </c>
      <c r="BC162" s="30">
        <f t="shared" si="857"/>
        <v>0</v>
      </c>
      <c r="BD162" s="30">
        <f t="shared" si="857"/>
        <v>0</v>
      </c>
      <c r="BE162" s="30">
        <f t="shared" si="857"/>
        <v>0</v>
      </c>
      <c r="BF162" s="30">
        <f t="shared" si="857"/>
        <v>0</v>
      </c>
      <c r="BG162" s="30">
        <f t="shared" si="857"/>
        <v>0</v>
      </c>
      <c r="BH162" s="30">
        <f t="shared" si="857"/>
        <v>0</v>
      </c>
      <c r="BI162" s="30">
        <f t="shared" si="857"/>
        <v>0</v>
      </c>
      <c r="BJ162" s="30">
        <f t="shared" si="857"/>
        <v>0</v>
      </c>
      <c r="BK162" s="30">
        <f t="shared" si="857"/>
        <v>0</v>
      </c>
      <c r="BL162" s="30">
        <f t="shared" si="857"/>
        <v>0</v>
      </c>
      <c r="BM162" s="30">
        <f t="shared" si="857"/>
        <v>0</v>
      </c>
      <c r="BN162" s="29">
        <f t="shared" si="857"/>
        <v>0</v>
      </c>
      <c r="BO162" s="54">
        <f t="shared" si="857"/>
        <v>0</v>
      </c>
      <c r="BR162" s="49">
        <v>1.4999999999999999E-2</v>
      </c>
      <c r="BS162" s="30">
        <f t="shared" ref="BS162:CM162" si="858">AU162</f>
        <v>0</v>
      </c>
      <c r="BT162" s="30">
        <f t="shared" si="858"/>
        <v>0</v>
      </c>
      <c r="BU162" s="30">
        <f t="shared" si="858"/>
        <v>0</v>
      </c>
      <c r="BV162" s="30">
        <f t="shared" si="858"/>
        <v>0</v>
      </c>
      <c r="BW162" s="30">
        <f t="shared" si="858"/>
        <v>0</v>
      </c>
      <c r="BX162" s="30">
        <f t="shared" si="858"/>
        <v>0</v>
      </c>
      <c r="BY162" s="30">
        <f t="shared" si="858"/>
        <v>0</v>
      </c>
      <c r="BZ162" s="31">
        <f t="shared" si="858"/>
        <v>0</v>
      </c>
      <c r="CA162" s="30">
        <f t="shared" si="858"/>
        <v>0</v>
      </c>
      <c r="CB162" s="30">
        <f t="shared" si="858"/>
        <v>0</v>
      </c>
      <c r="CC162" s="30">
        <f t="shared" si="858"/>
        <v>0</v>
      </c>
      <c r="CD162" s="30">
        <f t="shared" si="858"/>
        <v>0</v>
      </c>
      <c r="CE162" s="30">
        <f t="shared" si="858"/>
        <v>0</v>
      </c>
      <c r="CF162" s="30">
        <f t="shared" si="858"/>
        <v>0</v>
      </c>
      <c r="CG162" s="30">
        <f t="shared" si="858"/>
        <v>0</v>
      </c>
      <c r="CH162" s="30">
        <f t="shared" si="858"/>
        <v>0</v>
      </c>
      <c r="CI162" s="30">
        <f t="shared" si="858"/>
        <v>0</v>
      </c>
      <c r="CJ162" s="30">
        <f t="shared" si="858"/>
        <v>0</v>
      </c>
      <c r="CK162" s="30">
        <f t="shared" si="858"/>
        <v>0</v>
      </c>
      <c r="CL162" s="29">
        <f t="shared" si="858"/>
        <v>0</v>
      </c>
      <c r="CM162" s="54">
        <f t="shared" si="858"/>
        <v>0</v>
      </c>
      <c r="CN162" s="5"/>
      <c r="CQ162" s="11" t="s">
        <v>46</v>
      </c>
      <c r="CR162" s="15">
        <f>S162</f>
        <v>128</v>
      </c>
      <c r="CS162" s="15">
        <f>S163</f>
        <v>128</v>
      </c>
      <c r="CT162" s="15">
        <f>S164</f>
        <v>128</v>
      </c>
      <c r="CU162" s="15">
        <f>S165</f>
        <v>128</v>
      </c>
      <c r="CV162" s="15">
        <f>S166</f>
        <v>128</v>
      </c>
      <c r="CW162" s="15">
        <f>S167</f>
        <v>128</v>
      </c>
      <c r="CX162" s="15">
        <f>S168</f>
        <v>128</v>
      </c>
      <c r="CY162" s="15">
        <f>S169</f>
        <v>128</v>
      </c>
      <c r="CZ162" s="15">
        <f>S170</f>
        <v>128</v>
      </c>
      <c r="DA162" s="15">
        <f>S171</f>
        <v>128</v>
      </c>
      <c r="DB162" s="15">
        <f>S172</f>
        <v>128</v>
      </c>
      <c r="DC162" s="15">
        <f>S173</f>
        <v>126</v>
      </c>
      <c r="DD162" s="15">
        <f>S174</f>
        <v>128</v>
      </c>
      <c r="DE162" s="15">
        <f>S175</f>
        <v>128</v>
      </c>
      <c r="DF162" s="15">
        <f>S176</f>
        <v>128</v>
      </c>
      <c r="DG162" s="15">
        <f>S177</f>
        <v>128</v>
      </c>
      <c r="DH162" s="15">
        <f>S178</f>
        <v>128</v>
      </c>
      <c r="DI162" s="15">
        <f>S179</f>
        <v>128</v>
      </c>
      <c r="DJ162" s="15">
        <f>S180</f>
        <v>128</v>
      </c>
      <c r="DK162" s="15">
        <f>S181</f>
        <v>128</v>
      </c>
      <c r="DL162" s="15">
        <f>S182</f>
        <v>128</v>
      </c>
      <c r="DM162" s="9"/>
      <c r="DN162" s="9"/>
    </row>
    <row r="163" spans="1:118" ht="18.75" x14ac:dyDescent="0.25">
      <c r="B163" s="49" t="s">
        <v>3</v>
      </c>
      <c r="C163" s="2">
        <v>0</v>
      </c>
      <c r="D163" s="2">
        <v>0</v>
      </c>
      <c r="E163" s="2">
        <v>0</v>
      </c>
      <c r="F163" s="2">
        <v>5</v>
      </c>
      <c r="G163" s="2">
        <v>0</v>
      </c>
      <c r="H163" s="2">
        <v>55</v>
      </c>
      <c r="I163" s="2">
        <v>44</v>
      </c>
      <c r="J163" s="2">
        <v>4</v>
      </c>
      <c r="K163" s="2">
        <v>9</v>
      </c>
      <c r="L163" s="2">
        <v>2</v>
      </c>
      <c r="M163" s="3">
        <v>6</v>
      </c>
      <c r="N163" s="3">
        <v>0</v>
      </c>
      <c r="O163" s="3">
        <v>3</v>
      </c>
      <c r="P163" s="3">
        <v>0</v>
      </c>
      <c r="Q163" s="3">
        <v>0</v>
      </c>
      <c r="R163" s="3">
        <v>0</v>
      </c>
      <c r="S163" s="49">
        <v>128</v>
      </c>
      <c r="V163" s="49">
        <v>3.125E-2</v>
      </c>
      <c r="W163" s="2">
        <f>D162</f>
        <v>0</v>
      </c>
      <c r="X163" s="2">
        <f>D163</f>
        <v>0</v>
      </c>
      <c r="Y163" s="2">
        <f>D164</f>
        <v>0</v>
      </c>
      <c r="Z163" s="2">
        <f>D165</f>
        <v>0</v>
      </c>
      <c r="AA163" s="2">
        <f>D166</f>
        <v>1</v>
      </c>
      <c r="AB163" s="2">
        <f>D167</f>
        <v>119</v>
      </c>
      <c r="AC163" s="2">
        <f>D168</f>
        <v>0</v>
      </c>
      <c r="AD163" s="4">
        <f>D169</f>
        <v>0</v>
      </c>
      <c r="AE163" s="2">
        <f>D170</f>
        <v>0</v>
      </c>
      <c r="AF163" s="2">
        <f>D171</f>
        <v>0</v>
      </c>
      <c r="AG163" s="2">
        <f>D172</f>
        <v>0</v>
      </c>
      <c r="AH163" s="2">
        <f>D173</f>
        <v>0</v>
      </c>
      <c r="AI163" s="2">
        <f>D174</f>
        <v>0</v>
      </c>
      <c r="AJ163" s="2">
        <f>D175</f>
        <v>0</v>
      </c>
      <c r="AK163" s="2">
        <f>D176</f>
        <v>0</v>
      </c>
      <c r="AL163" s="2">
        <f>D177</f>
        <v>0</v>
      </c>
      <c r="AM163" s="2">
        <f>D178</f>
        <v>74</v>
      </c>
      <c r="AN163" s="2">
        <f>D179</f>
        <v>90</v>
      </c>
      <c r="AO163" s="2">
        <f>D180</f>
        <v>0</v>
      </c>
      <c r="AP163" s="49">
        <f>D181</f>
        <v>0</v>
      </c>
      <c r="AQ163" s="53">
        <f>D182</f>
        <v>0</v>
      </c>
      <c r="AT163" s="49">
        <v>3.1E-2</v>
      </c>
      <c r="AU163" s="30">
        <f t="shared" ref="AU163:BO163" si="859">PRODUCT(W163*100*1/W178)</f>
        <v>0</v>
      </c>
      <c r="AV163" s="30">
        <f t="shared" si="859"/>
        <v>0</v>
      </c>
      <c r="AW163" s="30">
        <f t="shared" si="859"/>
        <v>0</v>
      </c>
      <c r="AX163" s="30">
        <f t="shared" si="859"/>
        <v>0</v>
      </c>
      <c r="AY163" s="30">
        <f t="shared" si="859"/>
        <v>0.78125</v>
      </c>
      <c r="AZ163" s="30">
        <f t="shared" si="859"/>
        <v>92.96875</v>
      </c>
      <c r="BA163" s="30">
        <f t="shared" si="859"/>
        <v>0</v>
      </c>
      <c r="BB163" s="31">
        <f t="shared" si="859"/>
        <v>0</v>
      </c>
      <c r="BC163" s="30">
        <f t="shared" si="859"/>
        <v>0</v>
      </c>
      <c r="BD163" s="30">
        <f t="shared" si="859"/>
        <v>0</v>
      </c>
      <c r="BE163" s="30">
        <f t="shared" si="859"/>
        <v>0</v>
      </c>
      <c r="BF163" s="30">
        <f t="shared" si="859"/>
        <v>0</v>
      </c>
      <c r="BG163" s="30">
        <f t="shared" si="859"/>
        <v>0</v>
      </c>
      <c r="BH163" s="30">
        <f t="shared" si="859"/>
        <v>0</v>
      </c>
      <c r="BI163" s="30">
        <f t="shared" si="859"/>
        <v>0</v>
      </c>
      <c r="BJ163" s="30">
        <f t="shared" si="859"/>
        <v>0</v>
      </c>
      <c r="BK163" s="30">
        <f t="shared" si="859"/>
        <v>57.8125</v>
      </c>
      <c r="BL163" s="30">
        <f t="shared" si="859"/>
        <v>70.3125</v>
      </c>
      <c r="BM163" s="30">
        <f t="shared" si="859"/>
        <v>0</v>
      </c>
      <c r="BN163" s="29">
        <f t="shared" si="859"/>
        <v>0</v>
      </c>
      <c r="BO163" s="54">
        <f t="shared" si="859"/>
        <v>0</v>
      </c>
      <c r="BR163" s="49">
        <v>3.1E-2</v>
      </c>
      <c r="BS163" s="30">
        <f t="shared" ref="BS163:CM163" si="860">AU162+AU163</f>
        <v>0</v>
      </c>
      <c r="BT163" s="30">
        <f t="shared" si="860"/>
        <v>0</v>
      </c>
      <c r="BU163" s="30">
        <f t="shared" si="860"/>
        <v>0</v>
      </c>
      <c r="BV163" s="30">
        <f t="shared" si="860"/>
        <v>0</v>
      </c>
      <c r="BW163" s="30">
        <f t="shared" si="860"/>
        <v>0.78125</v>
      </c>
      <c r="BX163" s="30">
        <f t="shared" si="860"/>
        <v>92.96875</v>
      </c>
      <c r="BY163" s="30">
        <f t="shared" si="860"/>
        <v>0</v>
      </c>
      <c r="BZ163" s="31">
        <f t="shared" si="860"/>
        <v>0</v>
      </c>
      <c r="CA163" s="30">
        <f t="shared" si="860"/>
        <v>0</v>
      </c>
      <c r="CB163" s="30">
        <f t="shared" si="860"/>
        <v>0</v>
      </c>
      <c r="CC163" s="30">
        <f t="shared" si="860"/>
        <v>0</v>
      </c>
      <c r="CD163" s="30">
        <f t="shared" si="860"/>
        <v>0</v>
      </c>
      <c r="CE163" s="30">
        <f t="shared" si="860"/>
        <v>0</v>
      </c>
      <c r="CF163" s="30">
        <f t="shared" si="860"/>
        <v>0</v>
      </c>
      <c r="CG163" s="30">
        <f t="shared" si="860"/>
        <v>0</v>
      </c>
      <c r="CH163" s="30">
        <f t="shared" si="860"/>
        <v>0</v>
      </c>
      <c r="CI163" s="30">
        <f t="shared" si="860"/>
        <v>57.8125</v>
      </c>
      <c r="CJ163" s="30">
        <f t="shared" si="860"/>
        <v>70.3125</v>
      </c>
      <c r="CK163" s="30">
        <f t="shared" si="860"/>
        <v>0</v>
      </c>
      <c r="CL163" s="29">
        <f t="shared" si="860"/>
        <v>0</v>
      </c>
      <c r="CM163" s="54">
        <f t="shared" si="860"/>
        <v>0</v>
      </c>
      <c r="CN163" s="5"/>
      <c r="CQ163" s="11" t="s">
        <v>47</v>
      </c>
      <c r="CR163" s="12">
        <f>BS171</f>
        <v>70.3125</v>
      </c>
      <c r="CS163" s="12">
        <f>BT171</f>
        <v>92.96875</v>
      </c>
      <c r="CT163" s="12">
        <f>BU171</f>
        <v>81.25</v>
      </c>
      <c r="CU163" s="12">
        <f>BV171</f>
        <v>97.65625</v>
      </c>
      <c r="CV163" s="12">
        <f>BW168</f>
        <v>94.53125</v>
      </c>
      <c r="CW163" s="12">
        <f>BX168</f>
        <v>96.09375</v>
      </c>
      <c r="CX163" s="12">
        <f>BY168</f>
        <v>96.09375</v>
      </c>
      <c r="CY163" s="12">
        <f>BZ171</f>
        <v>96.09375</v>
      </c>
      <c r="CZ163" s="12">
        <f>CA169</f>
        <v>83.59375</v>
      </c>
      <c r="DA163" s="12">
        <f>CB169</f>
        <v>99.21875</v>
      </c>
      <c r="DB163" s="12">
        <f>CC169</f>
        <v>0.78125</v>
      </c>
      <c r="DC163" s="12">
        <f>CD171</f>
        <v>96.825396825396837</v>
      </c>
      <c r="DD163" s="12">
        <f>CE169</f>
        <v>91.40625</v>
      </c>
      <c r="DE163" s="12">
        <f>CF169</f>
        <v>93.75</v>
      </c>
      <c r="DF163" s="12">
        <f>CG173</f>
        <v>74.21875</v>
      </c>
      <c r="DG163" s="12">
        <f>CH169</f>
        <v>67.96875</v>
      </c>
      <c r="DH163" s="12">
        <f>CI166</f>
        <v>92.96875</v>
      </c>
      <c r="DI163" s="12">
        <f>CJ167</f>
        <v>94.53125</v>
      </c>
      <c r="DJ163" s="12">
        <f>CK166</f>
        <v>34.375</v>
      </c>
      <c r="DK163" s="12"/>
      <c r="DL163" s="12"/>
      <c r="DM163" s="9"/>
      <c r="DN163" s="9"/>
    </row>
    <row r="164" spans="1:118" ht="18.75" x14ac:dyDescent="0.25">
      <c r="B164" s="49" t="s">
        <v>4</v>
      </c>
      <c r="C164" s="2">
        <v>0</v>
      </c>
      <c r="D164" s="2">
        <v>0</v>
      </c>
      <c r="E164" s="2">
        <v>0</v>
      </c>
      <c r="F164" s="2">
        <v>0</v>
      </c>
      <c r="G164" s="2">
        <v>88</v>
      </c>
      <c r="H164" s="2">
        <v>0</v>
      </c>
      <c r="I164" s="2">
        <v>5</v>
      </c>
      <c r="J164" s="2">
        <v>5</v>
      </c>
      <c r="K164" s="2">
        <v>3</v>
      </c>
      <c r="L164" s="2">
        <v>3</v>
      </c>
      <c r="M164" s="3">
        <v>2</v>
      </c>
      <c r="N164" s="3">
        <v>2</v>
      </c>
      <c r="O164" s="3">
        <v>4</v>
      </c>
      <c r="P164" s="3">
        <v>16</v>
      </c>
      <c r="Q164" s="3">
        <v>0</v>
      </c>
      <c r="R164" s="3">
        <v>0</v>
      </c>
      <c r="S164" s="49">
        <v>128</v>
      </c>
      <c r="V164" s="49">
        <v>6.25E-2</v>
      </c>
      <c r="W164" s="2">
        <f>E162</f>
        <v>0</v>
      </c>
      <c r="X164" s="2">
        <f>E163</f>
        <v>0</v>
      </c>
      <c r="Y164" s="2">
        <f>E164</f>
        <v>0</v>
      </c>
      <c r="Z164" s="2">
        <f>E165</f>
        <v>0</v>
      </c>
      <c r="AA164" s="2">
        <f>E166</f>
        <v>1</v>
      </c>
      <c r="AB164" s="2">
        <f>E167</f>
        <v>0</v>
      </c>
      <c r="AC164" s="2">
        <f>E168</f>
        <v>0</v>
      </c>
      <c r="AD164" s="4">
        <f>E169</f>
        <v>0</v>
      </c>
      <c r="AE164" s="2">
        <f>E170</f>
        <v>2</v>
      </c>
      <c r="AF164" s="2">
        <f>E171</f>
        <v>119</v>
      </c>
      <c r="AG164" s="2">
        <f>E172</f>
        <v>0</v>
      </c>
      <c r="AH164" s="2">
        <f>E173</f>
        <v>0</v>
      </c>
      <c r="AI164" s="2">
        <f>E174</f>
        <v>5</v>
      </c>
      <c r="AJ164" s="2">
        <f>E175</f>
        <v>5</v>
      </c>
      <c r="AK164" s="2">
        <f>E176</f>
        <v>0</v>
      </c>
      <c r="AL164" s="2">
        <f>E177</f>
        <v>70</v>
      </c>
      <c r="AM164" s="2">
        <f>E178</f>
        <v>31</v>
      </c>
      <c r="AN164" s="2">
        <f>E179</f>
        <v>0</v>
      </c>
      <c r="AO164" s="2">
        <f>E180</f>
        <v>0</v>
      </c>
      <c r="AP164" s="49">
        <f>E181</f>
        <v>0</v>
      </c>
      <c r="AQ164" s="53">
        <f>E182</f>
        <v>0</v>
      </c>
      <c r="AT164" s="49">
        <v>6.2E-2</v>
      </c>
      <c r="AU164" s="30">
        <f t="shared" ref="AU164:BO164" si="861">PRODUCT(W164*100*1/W178)</f>
        <v>0</v>
      </c>
      <c r="AV164" s="30">
        <f t="shared" si="861"/>
        <v>0</v>
      </c>
      <c r="AW164" s="30">
        <f t="shared" si="861"/>
        <v>0</v>
      </c>
      <c r="AX164" s="30">
        <f t="shared" si="861"/>
        <v>0</v>
      </c>
      <c r="AY164" s="30">
        <f t="shared" si="861"/>
        <v>0.78125</v>
      </c>
      <c r="AZ164" s="30">
        <f t="shared" si="861"/>
        <v>0</v>
      </c>
      <c r="BA164" s="30">
        <f t="shared" si="861"/>
        <v>0</v>
      </c>
      <c r="BB164" s="31">
        <f t="shared" si="861"/>
        <v>0</v>
      </c>
      <c r="BC164" s="30">
        <f t="shared" si="861"/>
        <v>1.5625</v>
      </c>
      <c r="BD164" s="30">
        <f t="shared" si="861"/>
        <v>92.96875</v>
      </c>
      <c r="BE164" s="30">
        <f t="shared" si="861"/>
        <v>0</v>
      </c>
      <c r="BF164" s="30">
        <f t="shared" si="861"/>
        <v>0</v>
      </c>
      <c r="BG164" s="30">
        <f t="shared" si="861"/>
        <v>3.90625</v>
      </c>
      <c r="BH164" s="30">
        <f t="shared" si="861"/>
        <v>3.90625</v>
      </c>
      <c r="BI164" s="30">
        <f t="shared" si="861"/>
        <v>0</v>
      </c>
      <c r="BJ164" s="30">
        <f t="shared" si="861"/>
        <v>54.6875</v>
      </c>
      <c r="BK164" s="30">
        <f t="shared" si="861"/>
        <v>24.21875</v>
      </c>
      <c r="BL164" s="30">
        <f t="shared" si="861"/>
        <v>0</v>
      </c>
      <c r="BM164" s="30">
        <f t="shared" si="861"/>
        <v>0</v>
      </c>
      <c r="BN164" s="29">
        <f t="shared" si="861"/>
        <v>0</v>
      </c>
      <c r="BO164" s="54">
        <f t="shared" si="861"/>
        <v>0</v>
      </c>
      <c r="BR164" s="49">
        <v>6.2E-2</v>
      </c>
      <c r="BS164" s="30">
        <f t="shared" ref="BS164:CM164" si="862">AU162+AU163+AU164</f>
        <v>0</v>
      </c>
      <c r="BT164" s="30">
        <f t="shared" si="862"/>
        <v>0</v>
      </c>
      <c r="BU164" s="30">
        <f t="shared" si="862"/>
        <v>0</v>
      </c>
      <c r="BV164" s="30">
        <f t="shared" si="862"/>
        <v>0</v>
      </c>
      <c r="BW164" s="30">
        <f t="shared" si="862"/>
        <v>1.5625</v>
      </c>
      <c r="BX164" s="30">
        <f t="shared" si="862"/>
        <v>92.96875</v>
      </c>
      <c r="BY164" s="30">
        <f t="shared" si="862"/>
        <v>0</v>
      </c>
      <c r="BZ164" s="31">
        <f t="shared" si="862"/>
        <v>0</v>
      </c>
      <c r="CA164" s="30">
        <f t="shared" si="862"/>
        <v>1.5625</v>
      </c>
      <c r="CB164" s="30">
        <f t="shared" si="862"/>
        <v>92.96875</v>
      </c>
      <c r="CC164" s="30">
        <f t="shared" si="862"/>
        <v>0</v>
      </c>
      <c r="CD164" s="30">
        <f t="shared" si="862"/>
        <v>0</v>
      </c>
      <c r="CE164" s="30">
        <f t="shared" si="862"/>
        <v>3.90625</v>
      </c>
      <c r="CF164" s="30">
        <f t="shared" si="862"/>
        <v>3.90625</v>
      </c>
      <c r="CG164" s="30">
        <f t="shared" si="862"/>
        <v>0</v>
      </c>
      <c r="CH164" s="30">
        <f t="shared" si="862"/>
        <v>54.6875</v>
      </c>
      <c r="CI164" s="30">
        <f t="shared" si="862"/>
        <v>82.03125</v>
      </c>
      <c r="CJ164" s="30">
        <f t="shared" si="862"/>
        <v>70.3125</v>
      </c>
      <c r="CK164" s="30">
        <f t="shared" si="862"/>
        <v>0</v>
      </c>
      <c r="CL164" s="29">
        <f t="shared" si="862"/>
        <v>0</v>
      </c>
      <c r="CM164" s="54">
        <f t="shared" si="862"/>
        <v>0</v>
      </c>
      <c r="CN164" s="5"/>
      <c r="CQ164" s="11" t="s">
        <v>48</v>
      </c>
      <c r="CR164" s="12"/>
      <c r="CS164" s="12"/>
      <c r="CT164" s="12"/>
      <c r="CU164" s="12"/>
      <c r="CV164" s="12">
        <f>BW170-BW168</f>
        <v>0.78125</v>
      </c>
      <c r="CW164" s="12">
        <f>SUM(BX169,-BX168)</f>
        <v>0</v>
      </c>
      <c r="CX164" s="13">
        <f>SUM(BY169-BY168)</f>
        <v>0.78125</v>
      </c>
      <c r="CY164" s="12"/>
      <c r="CZ164" s="12">
        <f>CA170-CA169</f>
        <v>15.625</v>
      </c>
      <c r="DA164" s="12">
        <f>CB171-CB169</f>
        <v>0.78125</v>
      </c>
      <c r="DB164" s="12"/>
      <c r="DC164" s="12"/>
      <c r="DD164" s="12"/>
      <c r="DE164" s="12"/>
      <c r="DF164" s="12"/>
      <c r="DG164" s="12">
        <f>CH170-CH169</f>
        <v>1.5625</v>
      </c>
      <c r="DH164" s="12">
        <f>CI167-CI166</f>
        <v>1.5625</v>
      </c>
      <c r="DI164" s="12">
        <f>CJ168-CJ167</f>
        <v>1.5625</v>
      </c>
      <c r="DJ164" s="12"/>
      <c r="DK164" s="12"/>
      <c r="DL164" s="12"/>
      <c r="DM164" s="9"/>
      <c r="DN164" s="9"/>
    </row>
    <row r="165" spans="1:118" ht="18.75" x14ac:dyDescent="0.25">
      <c r="B165" s="49" t="s">
        <v>5</v>
      </c>
      <c r="C165" s="2">
        <v>0</v>
      </c>
      <c r="D165" s="2">
        <v>0</v>
      </c>
      <c r="E165" s="2">
        <v>0</v>
      </c>
      <c r="F165" s="2">
        <v>0</v>
      </c>
      <c r="G165" s="2">
        <v>118</v>
      </c>
      <c r="H165" s="2">
        <v>0</v>
      </c>
      <c r="I165" s="2">
        <v>5</v>
      </c>
      <c r="J165" s="2">
        <v>1</v>
      </c>
      <c r="K165" s="2">
        <v>1</v>
      </c>
      <c r="L165" s="2">
        <v>0</v>
      </c>
      <c r="M165" s="3">
        <v>2</v>
      </c>
      <c r="N165" s="3">
        <v>0</v>
      </c>
      <c r="O165" s="3">
        <v>0</v>
      </c>
      <c r="P165" s="3">
        <v>1</v>
      </c>
      <c r="Q165" s="3">
        <v>0</v>
      </c>
      <c r="R165" s="3">
        <v>0</v>
      </c>
      <c r="S165" s="49">
        <v>128</v>
      </c>
      <c r="V165" s="49">
        <v>0.125</v>
      </c>
      <c r="W165" s="2">
        <f>F162</f>
        <v>0</v>
      </c>
      <c r="X165" s="2">
        <f>F163</f>
        <v>5</v>
      </c>
      <c r="Y165" s="2">
        <f>F164</f>
        <v>0</v>
      </c>
      <c r="Z165" s="2">
        <f>F165</f>
        <v>0</v>
      </c>
      <c r="AA165" s="2">
        <f>F166</f>
        <v>115</v>
      </c>
      <c r="AB165" s="2">
        <f>F167</f>
        <v>2</v>
      </c>
      <c r="AC165" s="2">
        <f>F168</f>
        <v>117</v>
      </c>
      <c r="AD165" s="4">
        <f>F169</f>
        <v>1</v>
      </c>
      <c r="AE165" s="2">
        <f>F170</f>
        <v>0</v>
      </c>
      <c r="AF165" s="2">
        <f>F171</f>
        <v>0</v>
      </c>
      <c r="AG165" s="2">
        <f>F172</f>
        <v>0</v>
      </c>
      <c r="AH165" s="2">
        <f>F173</f>
        <v>0</v>
      </c>
      <c r="AI165" s="2">
        <f>F174</f>
        <v>0</v>
      </c>
      <c r="AJ165" s="2">
        <f>F175</f>
        <v>0</v>
      </c>
      <c r="AK165" s="2">
        <f>F176</f>
        <v>0</v>
      </c>
      <c r="AL165" s="2">
        <f>F177</f>
        <v>0</v>
      </c>
      <c r="AM165" s="2">
        <f>F178</f>
        <v>9</v>
      </c>
      <c r="AN165" s="2">
        <f>F179</f>
        <v>24</v>
      </c>
      <c r="AO165" s="2">
        <f>F180</f>
        <v>2</v>
      </c>
      <c r="AP165" s="49">
        <f>F181</f>
        <v>0</v>
      </c>
      <c r="AQ165" s="53">
        <f>F182</f>
        <v>1</v>
      </c>
      <c r="AT165" s="49">
        <v>0.125</v>
      </c>
      <c r="AU165" s="30">
        <f t="shared" ref="AU165:BO165" si="863">PRODUCT(W165*100*1/W178)</f>
        <v>0</v>
      </c>
      <c r="AV165" s="30">
        <f t="shared" si="863"/>
        <v>3.90625</v>
      </c>
      <c r="AW165" s="30">
        <f t="shared" si="863"/>
        <v>0</v>
      </c>
      <c r="AX165" s="30">
        <f t="shared" si="863"/>
        <v>0</v>
      </c>
      <c r="AY165" s="30">
        <f t="shared" si="863"/>
        <v>89.84375</v>
      </c>
      <c r="AZ165" s="30">
        <f t="shared" si="863"/>
        <v>1.5625</v>
      </c>
      <c r="BA165" s="30">
        <f t="shared" si="863"/>
        <v>91.40625</v>
      </c>
      <c r="BB165" s="31">
        <f t="shared" si="863"/>
        <v>0.78125</v>
      </c>
      <c r="BC165" s="30">
        <f t="shared" si="863"/>
        <v>0</v>
      </c>
      <c r="BD165" s="30">
        <f t="shared" si="863"/>
        <v>0</v>
      </c>
      <c r="BE165" s="30">
        <f t="shared" si="863"/>
        <v>0</v>
      </c>
      <c r="BF165" s="30">
        <f t="shared" si="863"/>
        <v>0</v>
      </c>
      <c r="BG165" s="30">
        <f t="shared" si="863"/>
        <v>0</v>
      </c>
      <c r="BH165" s="30">
        <f t="shared" si="863"/>
        <v>0</v>
      </c>
      <c r="BI165" s="30">
        <f t="shared" si="863"/>
        <v>0</v>
      </c>
      <c r="BJ165" s="30">
        <f t="shared" si="863"/>
        <v>0</v>
      </c>
      <c r="BK165" s="30">
        <f t="shared" si="863"/>
        <v>7.03125</v>
      </c>
      <c r="BL165" s="30">
        <f t="shared" si="863"/>
        <v>18.75</v>
      </c>
      <c r="BM165" s="30">
        <f t="shared" si="863"/>
        <v>1.5625</v>
      </c>
      <c r="BN165" s="29">
        <f t="shared" si="863"/>
        <v>0</v>
      </c>
      <c r="BO165" s="54">
        <f t="shared" si="863"/>
        <v>0.78125</v>
      </c>
      <c r="BR165" s="49">
        <v>0.125</v>
      </c>
      <c r="BS165" s="30">
        <f t="shared" ref="BS165:CM165" si="864">AU162+AU163+AU164+AU165</f>
        <v>0</v>
      </c>
      <c r="BT165" s="30">
        <f t="shared" si="864"/>
        <v>3.90625</v>
      </c>
      <c r="BU165" s="30">
        <f t="shared" si="864"/>
        <v>0</v>
      </c>
      <c r="BV165" s="30">
        <f t="shared" si="864"/>
        <v>0</v>
      </c>
      <c r="BW165" s="30">
        <f t="shared" si="864"/>
        <v>91.40625</v>
      </c>
      <c r="BX165" s="30">
        <f t="shared" si="864"/>
        <v>94.53125</v>
      </c>
      <c r="BY165" s="30">
        <f t="shared" si="864"/>
        <v>91.40625</v>
      </c>
      <c r="BZ165" s="31">
        <f t="shared" si="864"/>
        <v>0.78125</v>
      </c>
      <c r="CA165" s="30">
        <f t="shared" si="864"/>
        <v>1.5625</v>
      </c>
      <c r="CB165" s="30">
        <f t="shared" si="864"/>
        <v>92.96875</v>
      </c>
      <c r="CC165" s="30">
        <f t="shared" si="864"/>
        <v>0</v>
      </c>
      <c r="CD165" s="30">
        <f t="shared" si="864"/>
        <v>0</v>
      </c>
      <c r="CE165" s="30">
        <f t="shared" si="864"/>
        <v>3.90625</v>
      </c>
      <c r="CF165" s="30">
        <f t="shared" si="864"/>
        <v>3.90625</v>
      </c>
      <c r="CG165" s="30">
        <f t="shared" si="864"/>
        <v>0</v>
      </c>
      <c r="CH165" s="30">
        <f t="shared" si="864"/>
        <v>54.6875</v>
      </c>
      <c r="CI165" s="30">
        <f t="shared" si="864"/>
        <v>89.0625</v>
      </c>
      <c r="CJ165" s="30">
        <f t="shared" si="864"/>
        <v>89.0625</v>
      </c>
      <c r="CK165" s="30">
        <f t="shared" si="864"/>
        <v>1.5625</v>
      </c>
      <c r="CL165" s="29">
        <f t="shared" si="864"/>
        <v>0</v>
      </c>
      <c r="CM165" s="54">
        <f t="shared" si="864"/>
        <v>0.78125</v>
      </c>
      <c r="CN165" s="5"/>
      <c r="CQ165" s="11" t="s">
        <v>49</v>
      </c>
      <c r="CR165" s="12">
        <f>BS177-CR163</f>
        <v>29.6875</v>
      </c>
      <c r="CS165" s="12">
        <f>BT177-CS163</f>
        <v>7.03125</v>
      </c>
      <c r="CT165" s="12">
        <f>BU177-BU171</f>
        <v>18.75</v>
      </c>
      <c r="CU165" s="12">
        <f>BV177-BV171</f>
        <v>2.34375</v>
      </c>
      <c r="CV165" s="12">
        <f>BW177-CV164-CV163</f>
        <v>4.6875</v>
      </c>
      <c r="CW165" s="12">
        <f>BX177-BX169</f>
        <v>3.90625</v>
      </c>
      <c r="CX165" s="12">
        <f>BY177-BY169</f>
        <v>3.125</v>
      </c>
      <c r="CY165" s="12">
        <f>BZ177-BZ171</f>
        <v>3.90625</v>
      </c>
      <c r="CZ165" s="12">
        <f>CA177-CA170</f>
        <v>0.78125</v>
      </c>
      <c r="DA165" s="12">
        <f>CB177-CB171</f>
        <v>0</v>
      </c>
      <c r="DB165" s="12">
        <f>CC177-CC169</f>
        <v>99.21875</v>
      </c>
      <c r="DC165" s="12">
        <f>CD177-CD171</f>
        <v>3.1746031746031775</v>
      </c>
      <c r="DD165" s="12">
        <f>CE177-CE169</f>
        <v>8.59375</v>
      </c>
      <c r="DE165" s="12">
        <f>CF177-CF169</f>
        <v>6.25</v>
      </c>
      <c r="DF165" s="12">
        <f>CG177-CG173</f>
        <v>25.78125</v>
      </c>
      <c r="DG165" s="12">
        <f>CH177-CH170</f>
        <v>30.46875</v>
      </c>
      <c r="DH165" s="12">
        <f>CI177-CI167</f>
        <v>5.46875</v>
      </c>
      <c r="DI165" s="12">
        <f>CJ177-CJ168</f>
        <v>3.90625</v>
      </c>
      <c r="DJ165" s="12">
        <f>CK177-CK166</f>
        <v>65.625</v>
      </c>
      <c r="DK165" s="12"/>
      <c r="DL165" s="12"/>
      <c r="DM165" s="9"/>
      <c r="DN165" s="9"/>
    </row>
    <row r="166" spans="1:118" x14ac:dyDescent="0.25">
      <c r="B166" s="49" t="s">
        <v>6</v>
      </c>
      <c r="C166" s="2">
        <v>0</v>
      </c>
      <c r="D166" s="2">
        <v>1</v>
      </c>
      <c r="E166" s="2">
        <v>1</v>
      </c>
      <c r="F166" s="2">
        <v>115</v>
      </c>
      <c r="G166" s="2">
        <v>0</v>
      </c>
      <c r="H166" s="2">
        <v>3</v>
      </c>
      <c r="I166" s="2">
        <v>1</v>
      </c>
      <c r="J166" s="4">
        <v>0</v>
      </c>
      <c r="K166" s="4">
        <v>1</v>
      </c>
      <c r="L166" s="3">
        <v>0</v>
      </c>
      <c r="M166" s="3">
        <v>0</v>
      </c>
      <c r="N166" s="3">
        <v>6</v>
      </c>
      <c r="O166" s="3">
        <v>0</v>
      </c>
      <c r="P166" s="3">
        <v>0</v>
      </c>
      <c r="Q166" s="3">
        <v>0</v>
      </c>
      <c r="R166" s="3">
        <v>0</v>
      </c>
      <c r="S166" s="49">
        <v>128</v>
      </c>
      <c r="V166" s="49">
        <v>0.25</v>
      </c>
      <c r="W166" s="2">
        <f>G162</f>
        <v>0</v>
      </c>
      <c r="X166" s="2">
        <f>G163</f>
        <v>0</v>
      </c>
      <c r="Y166" s="2">
        <f>G164</f>
        <v>88</v>
      </c>
      <c r="Z166" s="2">
        <f>G165</f>
        <v>118</v>
      </c>
      <c r="AA166" s="2">
        <f>G166</f>
        <v>0</v>
      </c>
      <c r="AB166" s="2">
        <f>G167</f>
        <v>1</v>
      </c>
      <c r="AC166" s="2">
        <f>G168</f>
        <v>0</v>
      </c>
      <c r="AD166" s="4">
        <f>G169</f>
        <v>0</v>
      </c>
      <c r="AE166" s="2">
        <f>G170</f>
        <v>3</v>
      </c>
      <c r="AF166" s="2">
        <f>G171</f>
        <v>5</v>
      </c>
      <c r="AG166" s="2">
        <f>G172</f>
        <v>1</v>
      </c>
      <c r="AH166" s="2">
        <f>G173</f>
        <v>10</v>
      </c>
      <c r="AI166" s="2">
        <f>G174</f>
        <v>19</v>
      </c>
      <c r="AJ166" s="2">
        <f>G175</f>
        <v>30</v>
      </c>
      <c r="AK166" s="2">
        <f>G176</f>
        <v>0</v>
      </c>
      <c r="AL166" s="2">
        <f>G177</f>
        <v>8</v>
      </c>
      <c r="AM166" s="2">
        <f>G178</f>
        <v>5</v>
      </c>
      <c r="AN166" s="2">
        <f>G179</f>
        <v>4</v>
      </c>
      <c r="AO166" s="2">
        <f>G180</f>
        <v>42</v>
      </c>
      <c r="AP166" s="49">
        <f>G181</f>
        <v>0</v>
      </c>
      <c r="AQ166" s="53">
        <f>G182</f>
        <v>6</v>
      </c>
      <c r="AT166" s="49">
        <v>0.25</v>
      </c>
      <c r="AU166" s="30">
        <f t="shared" ref="AU166:BO166" si="865">PRODUCT(W166*100*1/W178)</f>
        <v>0</v>
      </c>
      <c r="AV166" s="30">
        <f t="shared" si="865"/>
        <v>0</v>
      </c>
      <c r="AW166" s="30">
        <f t="shared" si="865"/>
        <v>68.75</v>
      </c>
      <c r="AX166" s="30">
        <f t="shared" si="865"/>
        <v>92.1875</v>
      </c>
      <c r="AY166" s="30">
        <f t="shared" si="865"/>
        <v>0</v>
      </c>
      <c r="AZ166" s="30">
        <f t="shared" si="865"/>
        <v>0.78125</v>
      </c>
      <c r="BA166" s="30">
        <f t="shared" si="865"/>
        <v>0</v>
      </c>
      <c r="BB166" s="31">
        <f t="shared" si="865"/>
        <v>0</v>
      </c>
      <c r="BC166" s="30">
        <f t="shared" si="865"/>
        <v>2.34375</v>
      </c>
      <c r="BD166" s="30">
        <f t="shared" si="865"/>
        <v>3.90625</v>
      </c>
      <c r="BE166" s="30">
        <f t="shared" si="865"/>
        <v>0.78125</v>
      </c>
      <c r="BF166" s="30">
        <f t="shared" si="865"/>
        <v>7.9365079365079367</v>
      </c>
      <c r="BG166" s="30">
        <f t="shared" si="865"/>
        <v>14.84375</v>
      </c>
      <c r="BH166" s="30">
        <f t="shared" si="865"/>
        <v>23.4375</v>
      </c>
      <c r="BI166" s="30">
        <f t="shared" si="865"/>
        <v>0</v>
      </c>
      <c r="BJ166" s="30">
        <f t="shared" si="865"/>
        <v>6.25</v>
      </c>
      <c r="BK166" s="30">
        <f t="shared" si="865"/>
        <v>3.90625</v>
      </c>
      <c r="BL166" s="30">
        <f t="shared" si="865"/>
        <v>3.125</v>
      </c>
      <c r="BM166" s="30">
        <f t="shared" si="865"/>
        <v>32.8125</v>
      </c>
      <c r="BN166" s="29">
        <f t="shared" si="865"/>
        <v>0</v>
      </c>
      <c r="BO166" s="54">
        <f t="shared" si="865"/>
        <v>4.6875</v>
      </c>
      <c r="BR166" s="49">
        <v>0.25</v>
      </c>
      <c r="BS166" s="30">
        <f t="shared" ref="BS166:CM166" si="866">AU162+AU163+AU164+AU165+AU166</f>
        <v>0</v>
      </c>
      <c r="BT166" s="30">
        <f t="shared" si="866"/>
        <v>3.90625</v>
      </c>
      <c r="BU166" s="30">
        <f t="shared" si="866"/>
        <v>68.75</v>
      </c>
      <c r="BV166" s="30">
        <f t="shared" si="866"/>
        <v>92.1875</v>
      </c>
      <c r="BW166" s="30">
        <f t="shared" si="866"/>
        <v>91.40625</v>
      </c>
      <c r="BX166" s="30">
        <f t="shared" si="866"/>
        <v>95.3125</v>
      </c>
      <c r="BY166" s="30">
        <f t="shared" si="866"/>
        <v>91.40625</v>
      </c>
      <c r="BZ166" s="31">
        <f t="shared" si="866"/>
        <v>0.78125</v>
      </c>
      <c r="CA166" s="30">
        <f t="shared" si="866"/>
        <v>3.90625</v>
      </c>
      <c r="CB166" s="30">
        <f t="shared" si="866"/>
        <v>96.875</v>
      </c>
      <c r="CC166" s="30">
        <f t="shared" si="866"/>
        <v>0.78125</v>
      </c>
      <c r="CD166" s="30">
        <f t="shared" si="866"/>
        <v>7.9365079365079367</v>
      </c>
      <c r="CE166" s="30">
        <f t="shared" si="866"/>
        <v>18.75</v>
      </c>
      <c r="CF166" s="30">
        <f t="shared" si="866"/>
        <v>27.34375</v>
      </c>
      <c r="CG166" s="30">
        <f t="shared" si="866"/>
        <v>0</v>
      </c>
      <c r="CH166" s="30">
        <f t="shared" si="866"/>
        <v>60.9375</v>
      </c>
      <c r="CI166" s="30">
        <f t="shared" si="866"/>
        <v>92.96875</v>
      </c>
      <c r="CJ166" s="30">
        <f t="shared" si="866"/>
        <v>92.1875</v>
      </c>
      <c r="CK166" s="30">
        <f t="shared" si="866"/>
        <v>34.375</v>
      </c>
      <c r="CL166" s="29">
        <f t="shared" si="866"/>
        <v>0</v>
      </c>
      <c r="CM166" s="54">
        <f t="shared" si="866"/>
        <v>5.46875</v>
      </c>
      <c r="CN166" s="5"/>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1:118" x14ac:dyDescent="0.25">
      <c r="B167" s="49" t="s">
        <v>7</v>
      </c>
      <c r="C167" s="2">
        <v>0</v>
      </c>
      <c r="D167" s="2">
        <v>119</v>
      </c>
      <c r="E167" s="2">
        <v>0</v>
      </c>
      <c r="F167" s="2">
        <v>2</v>
      </c>
      <c r="G167" s="2">
        <v>1</v>
      </c>
      <c r="H167" s="2">
        <v>1</v>
      </c>
      <c r="I167" s="2">
        <v>0</v>
      </c>
      <c r="J167" s="4">
        <v>0</v>
      </c>
      <c r="K167" s="3">
        <v>1</v>
      </c>
      <c r="L167" s="3">
        <v>0</v>
      </c>
      <c r="M167" s="3">
        <v>4</v>
      </c>
      <c r="N167" s="3">
        <v>0</v>
      </c>
      <c r="O167" s="3">
        <v>0</v>
      </c>
      <c r="P167" s="3">
        <v>0</v>
      </c>
      <c r="Q167" s="3">
        <v>0</v>
      </c>
      <c r="R167" s="3">
        <v>0</v>
      </c>
      <c r="S167" s="49">
        <v>128</v>
      </c>
      <c r="V167" s="49">
        <v>0.5</v>
      </c>
      <c r="W167" s="2">
        <f>H162</f>
        <v>24</v>
      </c>
      <c r="X167" s="2">
        <f>H163</f>
        <v>55</v>
      </c>
      <c r="Y167" s="2">
        <f>H164</f>
        <v>0</v>
      </c>
      <c r="Z167" s="2">
        <f>H165</f>
        <v>0</v>
      </c>
      <c r="AA167" s="2">
        <f>H166</f>
        <v>3</v>
      </c>
      <c r="AB167" s="2">
        <f>H167</f>
        <v>1</v>
      </c>
      <c r="AC167" s="2">
        <f>H168</f>
        <v>4</v>
      </c>
      <c r="AD167" s="4">
        <f>H169</f>
        <v>26</v>
      </c>
      <c r="AE167" s="2">
        <f>H170</f>
        <v>11</v>
      </c>
      <c r="AF167" s="2">
        <f>H171</f>
        <v>0</v>
      </c>
      <c r="AG167" s="2">
        <f>H172</f>
        <v>0</v>
      </c>
      <c r="AH167" s="2">
        <f>H173</f>
        <v>0</v>
      </c>
      <c r="AI167" s="2">
        <f>H174</f>
        <v>64</v>
      </c>
      <c r="AJ167" s="2">
        <f>H175</f>
        <v>55</v>
      </c>
      <c r="AK167" s="2">
        <f>H176</f>
        <v>11</v>
      </c>
      <c r="AL167" s="2">
        <f>H177</f>
        <v>2</v>
      </c>
      <c r="AM167" s="4">
        <f>H178</f>
        <v>2</v>
      </c>
      <c r="AN167" s="2">
        <f>H179</f>
        <v>3</v>
      </c>
      <c r="AO167" s="3">
        <f>H180</f>
        <v>70</v>
      </c>
      <c r="AP167" s="49">
        <f>H181</f>
        <v>0</v>
      </c>
      <c r="AQ167" s="53">
        <f>H182</f>
        <v>16</v>
      </c>
      <c r="AT167" s="49">
        <v>0.5</v>
      </c>
      <c r="AU167" s="30">
        <f t="shared" ref="AU167:BO167" si="867">PRODUCT(W167*100*1/W178)</f>
        <v>18.75</v>
      </c>
      <c r="AV167" s="30">
        <f t="shared" si="867"/>
        <v>42.96875</v>
      </c>
      <c r="AW167" s="30">
        <f t="shared" si="867"/>
        <v>0</v>
      </c>
      <c r="AX167" s="30">
        <f t="shared" si="867"/>
        <v>0</v>
      </c>
      <c r="AY167" s="30">
        <f t="shared" si="867"/>
        <v>2.34375</v>
      </c>
      <c r="AZ167" s="30">
        <f t="shared" si="867"/>
        <v>0.78125</v>
      </c>
      <c r="BA167" s="30">
        <f t="shared" si="867"/>
        <v>3.125</v>
      </c>
      <c r="BB167" s="31">
        <f t="shared" si="867"/>
        <v>20.3125</v>
      </c>
      <c r="BC167" s="30">
        <f t="shared" si="867"/>
        <v>8.59375</v>
      </c>
      <c r="BD167" s="30">
        <f t="shared" si="867"/>
        <v>0</v>
      </c>
      <c r="BE167" s="30">
        <f t="shared" si="867"/>
        <v>0</v>
      </c>
      <c r="BF167" s="30">
        <f t="shared" si="867"/>
        <v>0</v>
      </c>
      <c r="BG167" s="30">
        <f t="shared" si="867"/>
        <v>50</v>
      </c>
      <c r="BH167" s="30">
        <f t="shared" si="867"/>
        <v>42.96875</v>
      </c>
      <c r="BI167" s="30">
        <f t="shared" si="867"/>
        <v>8.59375</v>
      </c>
      <c r="BJ167" s="30">
        <f t="shared" si="867"/>
        <v>1.5625</v>
      </c>
      <c r="BK167" s="31">
        <f t="shared" si="867"/>
        <v>1.5625</v>
      </c>
      <c r="BL167" s="30">
        <f t="shared" si="867"/>
        <v>2.34375</v>
      </c>
      <c r="BM167" s="32">
        <f t="shared" si="867"/>
        <v>54.6875</v>
      </c>
      <c r="BN167" s="29">
        <f t="shared" si="867"/>
        <v>0</v>
      </c>
      <c r="BO167" s="54">
        <f t="shared" si="867"/>
        <v>12.5</v>
      </c>
      <c r="BR167" s="49">
        <v>0.5</v>
      </c>
      <c r="BS167" s="30">
        <f t="shared" ref="BS167:CM167" si="868">AU162+AU163+AU164+AU165+AU166+AU167</f>
        <v>18.75</v>
      </c>
      <c r="BT167" s="30">
        <f t="shared" si="868"/>
        <v>46.875</v>
      </c>
      <c r="BU167" s="30">
        <f t="shared" si="868"/>
        <v>68.75</v>
      </c>
      <c r="BV167" s="30">
        <f t="shared" si="868"/>
        <v>92.1875</v>
      </c>
      <c r="BW167" s="30">
        <f t="shared" si="868"/>
        <v>93.75</v>
      </c>
      <c r="BX167" s="30">
        <f t="shared" si="868"/>
        <v>96.09375</v>
      </c>
      <c r="BY167" s="30">
        <f t="shared" si="868"/>
        <v>94.53125</v>
      </c>
      <c r="BZ167" s="31">
        <f t="shared" si="868"/>
        <v>21.09375</v>
      </c>
      <c r="CA167" s="30">
        <f t="shared" si="868"/>
        <v>12.5</v>
      </c>
      <c r="CB167" s="30">
        <f t="shared" si="868"/>
        <v>96.875</v>
      </c>
      <c r="CC167" s="30">
        <f t="shared" si="868"/>
        <v>0.78125</v>
      </c>
      <c r="CD167" s="30">
        <f t="shared" si="868"/>
        <v>7.9365079365079367</v>
      </c>
      <c r="CE167" s="30">
        <f t="shared" si="868"/>
        <v>68.75</v>
      </c>
      <c r="CF167" s="30">
        <f t="shared" si="868"/>
        <v>70.3125</v>
      </c>
      <c r="CG167" s="30">
        <f t="shared" si="868"/>
        <v>8.59375</v>
      </c>
      <c r="CH167" s="30">
        <f t="shared" si="868"/>
        <v>62.5</v>
      </c>
      <c r="CI167" s="31">
        <f t="shared" si="868"/>
        <v>94.53125</v>
      </c>
      <c r="CJ167" s="30">
        <f t="shared" si="868"/>
        <v>94.53125</v>
      </c>
      <c r="CK167" s="32">
        <f t="shared" si="868"/>
        <v>89.0625</v>
      </c>
      <c r="CL167" s="29">
        <f t="shared" si="868"/>
        <v>0</v>
      </c>
      <c r="CM167" s="54">
        <f t="shared" si="868"/>
        <v>17.96875</v>
      </c>
      <c r="CN167" s="5"/>
      <c r="CQ167" s="9"/>
      <c r="CR167" s="9" t="str">
        <f>A161</f>
        <v>Proteus mirabilis</v>
      </c>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1:118" x14ac:dyDescent="0.25">
      <c r="B168" s="49" t="s">
        <v>8</v>
      </c>
      <c r="C168" s="2">
        <v>0</v>
      </c>
      <c r="D168" s="2">
        <v>0</v>
      </c>
      <c r="E168" s="2">
        <v>0</v>
      </c>
      <c r="F168" s="2">
        <v>117</v>
      </c>
      <c r="G168" s="2">
        <v>0</v>
      </c>
      <c r="H168" s="2">
        <v>4</v>
      </c>
      <c r="I168" s="2">
        <v>2</v>
      </c>
      <c r="J168" s="4">
        <v>1</v>
      </c>
      <c r="K168" s="4">
        <v>2</v>
      </c>
      <c r="L168" s="3">
        <v>0</v>
      </c>
      <c r="M168" s="3">
        <v>0</v>
      </c>
      <c r="N168" s="3">
        <v>0</v>
      </c>
      <c r="O168" s="3">
        <v>2</v>
      </c>
      <c r="P168" s="3">
        <v>0</v>
      </c>
      <c r="Q168" s="3">
        <v>0</v>
      </c>
      <c r="R168" s="3">
        <v>0</v>
      </c>
      <c r="S168" s="49">
        <v>128</v>
      </c>
      <c r="V168" s="49">
        <v>1</v>
      </c>
      <c r="W168" s="2">
        <f>I162</f>
        <v>60</v>
      </c>
      <c r="X168" s="2">
        <f>I163</f>
        <v>44</v>
      </c>
      <c r="Y168" s="2">
        <f>I164</f>
        <v>5</v>
      </c>
      <c r="Z168" s="2">
        <f>I165</f>
        <v>5</v>
      </c>
      <c r="AA168" s="2">
        <f>I166</f>
        <v>1</v>
      </c>
      <c r="AB168" s="2">
        <f>I167</f>
        <v>0</v>
      </c>
      <c r="AC168" s="2">
        <f>I168</f>
        <v>2</v>
      </c>
      <c r="AD168" s="4">
        <f>I169</f>
        <v>65</v>
      </c>
      <c r="AE168" s="2">
        <f>I170</f>
        <v>30</v>
      </c>
      <c r="AF168" s="2">
        <f>I171</f>
        <v>0</v>
      </c>
      <c r="AG168" s="2">
        <f>I172</f>
        <v>0</v>
      </c>
      <c r="AH168" s="2">
        <f>I173</f>
        <v>22</v>
      </c>
      <c r="AI168" s="2">
        <f>I174</f>
        <v>25</v>
      </c>
      <c r="AJ168" s="2">
        <f>I175</f>
        <v>21</v>
      </c>
      <c r="AK168" s="2">
        <f>I176</f>
        <v>0</v>
      </c>
      <c r="AL168" s="2">
        <f>I177</f>
        <v>4</v>
      </c>
      <c r="AM168" s="3">
        <f>I178</f>
        <v>1</v>
      </c>
      <c r="AN168" s="4">
        <f>I179</f>
        <v>2</v>
      </c>
      <c r="AO168" s="3">
        <f>I180</f>
        <v>4</v>
      </c>
      <c r="AP168" s="49">
        <f>I181</f>
        <v>0</v>
      </c>
      <c r="AQ168" s="53">
        <f>I182</f>
        <v>75</v>
      </c>
      <c r="AT168" s="49">
        <v>1</v>
      </c>
      <c r="AU168" s="30">
        <f t="shared" ref="AU168:BO168" si="869">PRODUCT(W168*100*1/W178)</f>
        <v>46.875</v>
      </c>
      <c r="AV168" s="30">
        <f t="shared" si="869"/>
        <v>34.375</v>
      </c>
      <c r="AW168" s="30">
        <f t="shared" si="869"/>
        <v>3.90625</v>
      </c>
      <c r="AX168" s="30">
        <f t="shared" si="869"/>
        <v>3.90625</v>
      </c>
      <c r="AY168" s="30">
        <f t="shared" si="869"/>
        <v>0.78125</v>
      </c>
      <c r="AZ168" s="30">
        <f t="shared" si="869"/>
        <v>0</v>
      </c>
      <c r="BA168" s="30">
        <f t="shared" si="869"/>
        <v>1.5625</v>
      </c>
      <c r="BB168" s="31">
        <f t="shared" si="869"/>
        <v>50.78125</v>
      </c>
      <c r="BC168" s="30">
        <f t="shared" si="869"/>
        <v>23.4375</v>
      </c>
      <c r="BD168" s="30">
        <f t="shared" si="869"/>
        <v>0</v>
      </c>
      <c r="BE168" s="30">
        <f t="shared" si="869"/>
        <v>0</v>
      </c>
      <c r="BF168" s="30">
        <f t="shared" si="869"/>
        <v>17.460317460317459</v>
      </c>
      <c r="BG168" s="30">
        <f t="shared" si="869"/>
        <v>19.53125</v>
      </c>
      <c r="BH168" s="30">
        <f t="shared" si="869"/>
        <v>16.40625</v>
      </c>
      <c r="BI168" s="30">
        <f t="shared" si="869"/>
        <v>0</v>
      </c>
      <c r="BJ168" s="30">
        <f t="shared" si="869"/>
        <v>3.125</v>
      </c>
      <c r="BK168" s="32">
        <f t="shared" si="869"/>
        <v>0.78125</v>
      </c>
      <c r="BL168" s="31">
        <f t="shared" si="869"/>
        <v>1.5625</v>
      </c>
      <c r="BM168" s="32">
        <f t="shared" si="869"/>
        <v>3.125</v>
      </c>
      <c r="BN168" s="29">
        <f t="shared" si="869"/>
        <v>0</v>
      </c>
      <c r="BO168" s="54">
        <f t="shared" si="869"/>
        <v>58.59375</v>
      </c>
      <c r="BR168" s="49">
        <v>1</v>
      </c>
      <c r="BS168" s="30">
        <f t="shared" ref="BS168:CM168" si="870">AU162+AU163+AU164+AU165+AU166+AU167+AU168</f>
        <v>65.625</v>
      </c>
      <c r="BT168" s="30">
        <f t="shared" si="870"/>
        <v>81.25</v>
      </c>
      <c r="BU168" s="30">
        <f t="shared" si="870"/>
        <v>72.65625</v>
      </c>
      <c r="BV168" s="30">
        <f t="shared" si="870"/>
        <v>96.09375</v>
      </c>
      <c r="BW168" s="30">
        <f t="shared" si="870"/>
        <v>94.53125</v>
      </c>
      <c r="BX168" s="30">
        <f t="shared" si="870"/>
        <v>96.09375</v>
      </c>
      <c r="BY168" s="30">
        <f t="shared" si="870"/>
        <v>96.09375</v>
      </c>
      <c r="BZ168" s="31">
        <f t="shared" si="870"/>
        <v>71.875</v>
      </c>
      <c r="CA168" s="30">
        <f t="shared" si="870"/>
        <v>35.9375</v>
      </c>
      <c r="CB168" s="30">
        <f t="shared" si="870"/>
        <v>96.875</v>
      </c>
      <c r="CC168" s="30">
        <f t="shared" si="870"/>
        <v>0.78125</v>
      </c>
      <c r="CD168" s="30">
        <f t="shared" si="870"/>
        <v>25.396825396825395</v>
      </c>
      <c r="CE168" s="30">
        <f t="shared" si="870"/>
        <v>88.28125</v>
      </c>
      <c r="CF168" s="30">
        <f t="shared" si="870"/>
        <v>86.71875</v>
      </c>
      <c r="CG168" s="30">
        <f t="shared" si="870"/>
        <v>8.59375</v>
      </c>
      <c r="CH168" s="30">
        <f t="shared" si="870"/>
        <v>65.625</v>
      </c>
      <c r="CI168" s="32">
        <f t="shared" si="870"/>
        <v>95.3125</v>
      </c>
      <c r="CJ168" s="31">
        <f t="shared" si="870"/>
        <v>96.09375</v>
      </c>
      <c r="CK168" s="32">
        <f t="shared" si="870"/>
        <v>92.1875</v>
      </c>
      <c r="CL168" s="29">
        <f t="shared" si="870"/>
        <v>0</v>
      </c>
      <c r="CM168" s="54">
        <f t="shared" si="870"/>
        <v>76.5625</v>
      </c>
      <c r="CN168" s="5"/>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1:118" x14ac:dyDescent="0.25">
      <c r="B169" s="49" t="s">
        <v>9</v>
      </c>
      <c r="C169" s="4">
        <v>0</v>
      </c>
      <c r="D169" s="4">
        <v>0</v>
      </c>
      <c r="E169" s="4">
        <v>0</v>
      </c>
      <c r="F169" s="4">
        <v>1</v>
      </c>
      <c r="G169" s="4">
        <v>0</v>
      </c>
      <c r="H169" s="4">
        <v>26</v>
      </c>
      <c r="I169" s="4">
        <v>65</v>
      </c>
      <c r="J169" s="4">
        <v>25</v>
      </c>
      <c r="K169" s="4">
        <v>4</v>
      </c>
      <c r="L169" s="4">
        <v>2</v>
      </c>
      <c r="M169" s="3">
        <v>0</v>
      </c>
      <c r="N169" s="3">
        <v>0</v>
      </c>
      <c r="O169" s="3">
        <v>5</v>
      </c>
      <c r="P169" s="3">
        <v>0</v>
      </c>
      <c r="Q169" s="3">
        <v>0</v>
      </c>
      <c r="R169" s="3">
        <v>0</v>
      </c>
      <c r="S169" s="49">
        <v>128</v>
      </c>
      <c r="V169" s="49">
        <v>2</v>
      </c>
      <c r="W169" s="2">
        <f>J162</f>
        <v>5</v>
      </c>
      <c r="X169" s="2">
        <f>J163</f>
        <v>4</v>
      </c>
      <c r="Y169" s="2">
        <f>J164</f>
        <v>5</v>
      </c>
      <c r="Z169" s="2">
        <f>J165</f>
        <v>1</v>
      </c>
      <c r="AA169" s="4">
        <f>J166</f>
        <v>0</v>
      </c>
      <c r="AB169" s="4">
        <f>J167</f>
        <v>0</v>
      </c>
      <c r="AC169" s="4">
        <f>J168</f>
        <v>1</v>
      </c>
      <c r="AD169" s="4">
        <f>J169</f>
        <v>25</v>
      </c>
      <c r="AE169" s="2">
        <f>J170</f>
        <v>61</v>
      </c>
      <c r="AF169" s="2">
        <f>J171</f>
        <v>3</v>
      </c>
      <c r="AG169" s="2">
        <f>J172</f>
        <v>0</v>
      </c>
      <c r="AH169" s="2">
        <f>J173</f>
        <v>54</v>
      </c>
      <c r="AI169" s="2">
        <f>J174</f>
        <v>4</v>
      </c>
      <c r="AJ169" s="2">
        <f>J175</f>
        <v>9</v>
      </c>
      <c r="AK169" s="2">
        <f>J176</f>
        <v>17</v>
      </c>
      <c r="AL169" s="2">
        <f>J177</f>
        <v>3</v>
      </c>
      <c r="AM169" s="3">
        <f>J178</f>
        <v>3</v>
      </c>
      <c r="AN169" s="3">
        <f>J179</f>
        <v>3</v>
      </c>
      <c r="AO169" s="3">
        <f>J180</f>
        <v>3</v>
      </c>
      <c r="AP169" s="49">
        <f>J181</f>
        <v>1</v>
      </c>
      <c r="AQ169" s="53">
        <f>J182</f>
        <v>28</v>
      </c>
      <c r="AT169" s="49">
        <v>2</v>
      </c>
      <c r="AU169" s="30">
        <f t="shared" ref="AU169:BO169" si="871">PRODUCT(W169*100*1/W178)</f>
        <v>3.90625</v>
      </c>
      <c r="AV169" s="30">
        <f t="shared" si="871"/>
        <v>3.125</v>
      </c>
      <c r="AW169" s="30">
        <f t="shared" si="871"/>
        <v>3.90625</v>
      </c>
      <c r="AX169" s="30">
        <f t="shared" si="871"/>
        <v>0.78125</v>
      </c>
      <c r="AY169" s="31">
        <f t="shared" si="871"/>
        <v>0</v>
      </c>
      <c r="AZ169" s="31">
        <f t="shared" si="871"/>
        <v>0</v>
      </c>
      <c r="BA169" s="31">
        <f t="shared" si="871"/>
        <v>0.78125</v>
      </c>
      <c r="BB169" s="31">
        <f t="shared" si="871"/>
        <v>19.53125</v>
      </c>
      <c r="BC169" s="30">
        <f t="shared" si="871"/>
        <v>47.65625</v>
      </c>
      <c r="BD169" s="30">
        <f t="shared" si="871"/>
        <v>2.34375</v>
      </c>
      <c r="BE169" s="30">
        <f t="shared" si="871"/>
        <v>0</v>
      </c>
      <c r="BF169" s="30">
        <f t="shared" si="871"/>
        <v>42.857142857142854</v>
      </c>
      <c r="BG169" s="30">
        <f t="shared" si="871"/>
        <v>3.125</v>
      </c>
      <c r="BH169" s="30">
        <f t="shared" si="871"/>
        <v>7.03125</v>
      </c>
      <c r="BI169" s="30">
        <f t="shared" si="871"/>
        <v>13.28125</v>
      </c>
      <c r="BJ169" s="30">
        <f t="shared" si="871"/>
        <v>2.34375</v>
      </c>
      <c r="BK169" s="32">
        <f t="shared" si="871"/>
        <v>2.34375</v>
      </c>
      <c r="BL169" s="32">
        <f t="shared" si="871"/>
        <v>2.34375</v>
      </c>
      <c r="BM169" s="32">
        <f t="shared" si="871"/>
        <v>2.34375</v>
      </c>
      <c r="BN169" s="29">
        <f t="shared" si="871"/>
        <v>0.78125</v>
      </c>
      <c r="BO169" s="54">
        <f t="shared" si="871"/>
        <v>21.875</v>
      </c>
      <c r="BR169" s="49">
        <v>2</v>
      </c>
      <c r="BS169" s="30">
        <f t="shared" ref="BS169:CM169" si="872">AU162+AU163+AU164+AU165+AU166+AU167+AU168+AU169</f>
        <v>69.53125</v>
      </c>
      <c r="BT169" s="30">
        <f t="shared" si="872"/>
        <v>84.375</v>
      </c>
      <c r="BU169" s="30">
        <f t="shared" si="872"/>
        <v>76.5625</v>
      </c>
      <c r="BV169" s="30">
        <f t="shared" si="872"/>
        <v>96.875</v>
      </c>
      <c r="BW169" s="31">
        <f t="shared" si="872"/>
        <v>94.53125</v>
      </c>
      <c r="BX169" s="31">
        <f t="shared" si="872"/>
        <v>96.09375</v>
      </c>
      <c r="BY169" s="31">
        <f t="shared" si="872"/>
        <v>96.875</v>
      </c>
      <c r="BZ169" s="31">
        <f t="shared" si="872"/>
        <v>91.40625</v>
      </c>
      <c r="CA169" s="30">
        <f t="shared" si="872"/>
        <v>83.59375</v>
      </c>
      <c r="CB169" s="30">
        <f t="shared" si="872"/>
        <v>99.21875</v>
      </c>
      <c r="CC169" s="30">
        <f t="shared" si="872"/>
        <v>0.78125</v>
      </c>
      <c r="CD169" s="30">
        <f t="shared" si="872"/>
        <v>68.253968253968253</v>
      </c>
      <c r="CE169" s="30">
        <f t="shared" si="872"/>
        <v>91.40625</v>
      </c>
      <c r="CF169" s="30">
        <f t="shared" si="872"/>
        <v>93.75</v>
      </c>
      <c r="CG169" s="30">
        <f t="shared" si="872"/>
        <v>21.875</v>
      </c>
      <c r="CH169" s="30">
        <f t="shared" si="872"/>
        <v>67.96875</v>
      </c>
      <c r="CI169" s="32">
        <f t="shared" si="872"/>
        <v>97.65625</v>
      </c>
      <c r="CJ169" s="32">
        <f t="shared" si="872"/>
        <v>98.4375</v>
      </c>
      <c r="CK169" s="32">
        <f t="shared" si="872"/>
        <v>94.53125</v>
      </c>
      <c r="CL169" s="29">
        <f t="shared" si="872"/>
        <v>0.78125</v>
      </c>
      <c r="CM169" s="54">
        <f t="shared" si="872"/>
        <v>98.4375</v>
      </c>
      <c r="CN169" s="33"/>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1:118" x14ac:dyDescent="0.25">
      <c r="B170" s="49" t="s">
        <v>10</v>
      </c>
      <c r="C170" s="2">
        <v>0</v>
      </c>
      <c r="D170" s="2">
        <v>0</v>
      </c>
      <c r="E170" s="2">
        <v>2</v>
      </c>
      <c r="F170" s="2">
        <v>0</v>
      </c>
      <c r="G170" s="2">
        <v>3</v>
      </c>
      <c r="H170" s="2">
        <v>11</v>
      </c>
      <c r="I170" s="2">
        <v>30</v>
      </c>
      <c r="J170" s="2">
        <v>61</v>
      </c>
      <c r="K170" s="4">
        <v>20</v>
      </c>
      <c r="L170" s="3">
        <v>1</v>
      </c>
      <c r="M170" s="3">
        <v>0</v>
      </c>
      <c r="N170" s="3">
        <v>0</v>
      </c>
      <c r="O170" s="3">
        <v>0</v>
      </c>
      <c r="P170" s="3">
        <v>0</v>
      </c>
      <c r="Q170" s="3">
        <v>0</v>
      </c>
      <c r="R170" s="3">
        <v>0</v>
      </c>
      <c r="S170" s="49">
        <v>128</v>
      </c>
      <c r="V170" s="49">
        <v>4</v>
      </c>
      <c r="W170" s="2">
        <f>K162</f>
        <v>0</v>
      </c>
      <c r="X170" s="2">
        <f>K163</f>
        <v>9</v>
      </c>
      <c r="Y170" s="2">
        <f>K164</f>
        <v>3</v>
      </c>
      <c r="Z170" s="2">
        <f>K165</f>
        <v>1</v>
      </c>
      <c r="AA170" s="4">
        <f>K166</f>
        <v>1</v>
      </c>
      <c r="AB170" s="3">
        <f>K167</f>
        <v>1</v>
      </c>
      <c r="AC170" s="4">
        <f>K168</f>
        <v>2</v>
      </c>
      <c r="AD170" s="4">
        <f>K169</f>
        <v>4</v>
      </c>
      <c r="AE170" s="4">
        <f>K170</f>
        <v>20</v>
      </c>
      <c r="AF170" s="4">
        <f>K171</f>
        <v>1</v>
      </c>
      <c r="AG170" s="3">
        <f>K172</f>
        <v>0</v>
      </c>
      <c r="AH170" s="2">
        <f>K173</f>
        <v>28</v>
      </c>
      <c r="AI170" s="3">
        <f>K174</f>
        <v>3</v>
      </c>
      <c r="AJ170" s="3">
        <f>K175</f>
        <v>3</v>
      </c>
      <c r="AK170" s="2">
        <f>K176</f>
        <v>23</v>
      </c>
      <c r="AL170" s="4">
        <f>K177</f>
        <v>2</v>
      </c>
      <c r="AM170" s="3">
        <f>K178</f>
        <v>2</v>
      </c>
      <c r="AN170" s="3">
        <f>K179</f>
        <v>1</v>
      </c>
      <c r="AO170" s="3">
        <f>K180</f>
        <v>1</v>
      </c>
      <c r="AP170" s="49">
        <f>K181</f>
        <v>1</v>
      </c>
      <c r="AQ170" s="53">
        <f>K182</f>
        <v>2</v>
      </c>
      <c r="AT170" s="49">
        <v>4</v>
      </c>
      <c r="AU170" s="30">
        <f t="shared" ref="AU170:BO170" si="873">PRODUCT(W170*100*1/W178)</f>
        <v>0</v>
      </c>
      <c r="AV170" s="30">
        <f t="shared" si="873"/>
        <v>7.03125</v>
      </c>
      <c r="AW170" s="30">
        <f t="shared" si="873"/>
        <v>2.34375</v>
      </c>
      <c r="AX170" s="30">
        <f t="shared" si="873"/>
        <v>0.78125</v>
      </c>
      <c r="AY170" s="31">
        <f t="shared" si="873"/>
        <v>0.78125</v>
      </c>
      <c r="AZ170" s="32">
        <f t="shared" si="873"/>
        <v>0.78125</v>
      </c>
      <c r="BA170" s="31">
        <f t="shared" si="873"/>
        <v>1.5625</v>
      </c>
      <c r="BB170" s="31">
        <f t="shared" si="873"/>
        <v>3.125</v>
      </c>
      <c r="BC170" s="31">
        <f t="shared" si="873"/>
        <v>15.625</v>
      </c>
      <c r="BD170" s="31">
        <f t="shared" si="873"/>
        <v>0.78125</v>
      </c>
      <c r="BE170" s="32">
        <f t="shared" si="873"/>
        <v>0</v>
      </c>
      <c r="BF170" s="2">
        <f t="shared" si="873"/>
        <v>22.222222222222221</v>
      </c>
      <c r="BG170" s="32">
        <f t="shared" si="873"/>
        <v>2.34375</v>
      </c>
      <c r="BH170" s="32">
        <f t="shared" si="873"/>
        <v>2.34375</v>
      </c>
      <c r="BI170" s="30">
        <f t="shared" si="873"/>
        <v>17.96875</v>
      </c>
      <c r="BJ170" s="31">
        <f t="shared" si="873"/>
        <v>1.5625</v>
      </c>
      <c r="BK170" s="32">
        <f t="shared" si="873"/>
        <v>1.5625</v>
      </c>
      <c r="BL170" s="32">
        <f t="shared" si="873"/>
        <v>0.78125</v>
      </c>
      <c r="BM170" s="32">
        <f t="shared" si="873"/>
        <v>0.78125</v>
      </c>
      <c r="BN170" s="29">
        <f t="shared" si="873"/>
        <v>0.78125</v>
      </c>
      <c r="BO170" s="54">
        <f t="shared" si="873"/>
        <v>1.5625</v>
      </c>
      <c r="BR170" s="49">
        <v>4</v>
      </c>
      <c r="BS170" s="30">
        <f t="shared" ref="BS170:CM170" si="874">AU162+AU163+AU164+AU165+AU166+AU167+AU168+AU169+AU170</f>
        <v>69.53125</v>
      </c>
      <c r="BT170" s="30">
        <f t="shared" si="874"/>
        <v>91.40625</v>
      </c>
      <c r="BU170" s="30">
        <f t="shared" si="874"/>
        <v>78.90625</v>
      </c>
      <c r="BV170" s="30">
        <f t="shared" si="874"/>
        <v>97.65625</v>
      </c>
      <c r="BW170" s="31">
        <f t="shared" si="874"/>
        <v>95.3125</v>
      </c>
      <c r="BX170" s="32">
        <f t="shared" si="874"/>
        <v>96.875</v>
      </c>
      <c r="BY170" s="31">
        <f t="shared" si="874"/>
        <v>98.4375</v>
      </c>
      <c r="BZ170" s="31">
        <f t="shared" si="874"/>
        <v>94.53125</v>
      </c>
      <c r="CA170" s="31">
        <f t="shared" si="874"/>
        <v>99.21875</v>
      </c>
      <c r="CB170" s="31">
        <f t="shared" si="874"/>
        <v>100</v>
      </c>
      <c r="CC170" s="32">
        <f t="shared" si="874"/>
        <v>0.78125</v>
      </c>
      <c r="CD170" s="30">
        <f t="shared" si="874"/>
        <v>90.476190476190482</v>
      </c>
      <c r="CE170" s="30">
        <f t="shared" si="874"/>
        <v>93.75</v>
      </c>
      <c r="CF170" s="30">
        <f t="shared" si="874"/>
        <v>96.09375</v>
      </c>
      <c r="CG170" s="30">
        <f t="shared" si="874"/>
        <v>39.84375</v>
      </c>
      <c r="CH170" s="31">
        <f t="shared" si="874"/>
        <v>69.53125</v>
      </c>
      <c r="CI170" s="32">
        <f t="shared" si="874"/>
        <v>99.21875</v>
      </c>
      <c r="CJ170" s="32">
        <f t="shared" si="874"/>
        <v>99.21875</v>
      </c>
      <c r="CK170" s="32">
        <f t="shared" si="874"/>
        <v>95.3125</v>
      </c>
      <c r="CL170" s="29">
        <f t="shared" si="874"/>
        <v>1.5625</v>
      </c>
      <c r="CM170" s="54">
        <f t="shared" si="874"/>
        <v>100</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1:118" x14ac:dyDescent="0.25">
      <c r="B171" s="49" t="s">
        <v>11</v>
      </c>
      <c r="C171" s="2">
        <v>0</v>
      </c>
      <c r="D171" s="2">
        <v>0</v>
      </c>
      <c r="E171" s="2">
        <v>119</v>
      </c>
      <c r="F171" s="2">
        <v>0</v>
      </c>
      <c r="G171" s="2">
        <v>5</v>
      </c>
      <c r="H171" s="2">
        <v>0</v>
      </c>
      <c r="I171" s="2">
        <v>0</v>
      </c>
      <c r="J171" s="2">
        <v>3</v>
      </c>
      <c r="K171" s="4">
        <v>1</v>
      </c>
      <c r="L171" s="4">
        <v>0</v>
      </c>
      <c r="M171" s="3">
        <v>0</v>
      </c>
      <c r="N171" s="3">
        <v>0</v>
      </c>
      <c r="O171" s="3">
        <v>0</v>
      </c>
      <c r="P171" s="3">
        <v>0</v>
      </c>
      <c r="Q171" s="3">
        <v>0</v>
      </c>
      <c r="R171" s="3">
        <v>0</v>
      </c>
      <c r="S171" s="49">
        <v>128</v>
      </c>
      <c r="V171" s="49">
        <v>8</v>
      </c>
      <c r="W171" s="2">
        <f>L162</f>
        <v>1</v>
      </c>
      <c r="X171" s="2">
        <f>L163</f>
        <v>2</v>
      </c>
      <c r="Y171" s="2">
        <f>L164</f>
        <v>3</v>
      </c>
      <c r="Z171" s="2">
        <f>L165</f>
        <v>0</v>
      </c>
      <c r="AA171" s="3">
        <f>L166</f>
        <v>0</v>
      </c>
      <c r="AB171" s="3">
        <f>L167</f>
        <v>0</v>
      </c>
      <c r="AC171" s="3">
        <f>L168</f>
        <v>0</v>
      </c>
      <c r="AD171" s="4">
        <f>L169</f>
        <v>2</v>
      </c>
      <c r="AE171" s="3">
        <f>L170</f>
        <v>1</v>
      </c>
      <c r="AF171" s="4">
        <f>L171</f>
        <v>0</v>
      </c>
      <c r="AG171" s="3">
        <f>L172</f>
        <v>0</v>
      </c>
      <c r="AH171" s="2">
        <f>L173</f>
        <v>8</v>
      </c>
      <c r="AI171" s="3">
        <f>L174</f>
        <v>4</v>
      </c>
      <c r="AJ171" s="3">
        <f>L175</f>
        <v>4</v>
      </c>
      <c r="AK171" s="2">
        <f>L176</f>
        <v>18</v>
      </c>
      <c r="AL171" s="3">
        <f>L177</f>
        <v>1</v>
      </c>
      <c r="AM171" s="3">
        <f>L178</f>
        <v>1</v>
      </c>
      <c r="AN171" s="3">
        <f>L179</f>
        <v>1</v>
      </c>
      <c r="AO171" s="3">
        <f>L180</f>
        <v>6</v>
      </c>
      <c r="AP171" s="49">
        <f>L181</f>
        <v>3</v>
      </c>
      <c r="AQ171" s="53">
        <f>L182</f>
        <v>0</v>
      </c>
      <c r="AT171" s="49">
        <v>8</v>
      </c>
      <c r="AU171" s="30">
        <f t="shared" ref="AU171:BO171" si="875">PRODUCT(W171*100*1/W178)</f>
        <v>0.78125</v>
      </c>
      <c r="AV171" s="30">
        <f t="shared" si="875"/>
        <v>1.5625</v>
      </c>
      <c r="AW171" s="30">
        <f t="shared" si="875"/>
        <v>2.34375</v>
      </c>
      <c r="AX171" s="30">
        <f t="shared" si="875"/>
        <v>0</v>
      </c>
      <c r="AY171" s="32">
        <f t="shared" si="875"/>
        <v>0</v>
      </c>
      <c r="AZ171" s="32">
        <f t="shared" si="875"/>
        <v>0</v>
      </c>
      <c r="BA171" s="32">
        <f t="shared" si="875"/>
        <v>0</v>
      </c>
      <c r="BB171" s="31">
        <f t="shared" si="875"/>
        <v>1.5625</v>
      </c>
      <c r="BC171" s="32">
        <f t="shared" si="875"/>
        <v>0.78125</v>
      </c>
      <c r="BD171" s="31">
        <f t="shared" si="875"/>
        <v>0</v>
      </c>
      <c r="BE171" s="32">
        <f t="shared" si="875"/>
        <v>0</v>
      </c>
      <c r="BF171" s="2">
        <f t="shared" si="875"/>
        <v>6.3492063492063489</v>
      </c>
      <c r="BG171" s="3">
        <f t="shared" si="875"/>
        <v>3.125</v>
      </c>
      <c r="BH171" s="32">
        <f t="shared" si="875"/>
        <v>3.125</v>
      </c>
      <c r="BI171" s="30">
        <f t="shared" si="875"/>
        <v>14.0625</v>
      </c>
      <c r="BJ171" s="32">
        <f t="shared" si="875"/>
        <v>0.78125</v>
      </c>
      <c r="BK171" s="32">
        <f t="shared" si="875"/>
        <v>0.78125</v>
      </c>
      <c r="BL171" s="32">
        <f t="shared" si="875"/>
        <v>0.78125</v>
      </c>
      <c r="BM171" s="32">
        <f t="shared" si="875"/>
        <v>4.6875</v>
      </c>
      <c r="BN171" s="29">
        <f t="shared" si="875"/>
        <v>2.34375</v>
      </c>
      <c r="BO171" s="54">
        <f t="shared" si="875"/>
        <v>0</v>
      </c>
      <c r="BR171" s="49">
        <v>8</v>
      </c>
      <c r="BS171" s="30">
        <f t="shared" ref="BS171:CM171" si="876">AU162+AU163+AU164+AU165+AU166+AU167+AU168+AU169+AU170+AU171</f>
        <v>70.3125</v>
      </c>
      <c r="BT171" s="30">
        <f t="shared" si="876"/>
        <v>92.96875</v>
      </c>
      <c r="BU171" s="30">
        <f t="shared" si="876"/>
        <v>81.25</v>
      </c>
      <c r="BV171" s="30">
        <f t="shared" si="876"/>
        <v>97.65625</v>
      </c>
      <c r="BW171" s="32">
        <f t="shared" si="876"/>
        <v>95.3125</v>
      </c>
      <c r="BX171" s="32">
        <f t="shared" si="876"/>
        <v>96.875</v>
      </c>
      <c r="BY171" s="32">
        <f t="shared" si="876"/>
        <v>98.4375</v>
      </c>
      <c r="BZ171" s="31">
        <f t="shared" si="876"/>
        <v>96.09375</v>
      </c>
      <c r="CA171" s="32">
        <f t="shared" si="876"/>
        <v>100</v>
      </c>
      <c r="CB171" s="31">
        <f t="shared" si="876"/>
        <v>100</v>
      </c>
      <c r="CC171" s="32">
        <f t="shared" si="876"/>
        <v>0.78125</v>
      </c>
      <c r="CD171" s="30">
        <f t="shared" si="876"/>
        <v>96.825396825396837</v>
      </c>
      <c r="CE171" s="32">
        <f t="shared" si="876"/>
        <v>96.875</v>
      </c>
      <c r="CF171" s="32">
        <f t="shared" si="876"/>
        <v>99.21875</v>
      </c>
      <c r="CG171" s="30">
        <f t="shared" si="876"/>
        <v>53.90625</v>
      </c>
      <c r="CH171" s="32">
        <f t="shared" si="876"/>
        <v>70.3125</v>
      </c>
      <c r="CI171" s="32">
        <f t="shared" si="876"/>
        <v>100</v>
      </c>
      <c r="CJ171" s="32">
        <f t="shared" si="876"/>
        <v>100</v>
      </c>
      <c r="CK171" s="32">
        <f t="shared" si="876"/>
        <v>100</v>
      </c>
      <c r="CL171" s="29">
        <f t="shared" si="876"/>
        <v>3.90625</v>
      </c>
      <c r="CM171" s="54">
        <f t="shared" si="876"/>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1:118" x14ac:dyDescent="0.25">
      <c r="B172" s="49" t="s">
        <v>12</v>
      </c>
      <c r="C172" s="2">
        <v>0</v>
      </c>
      <c r="D172" s="2">
        <v>0</v>
      </c>
      <c r="E172" s="2">
        <v>0</v>
      </c>
      <c r="F172" s="2">
        <v>0</v>
      </c>
      <c r="G172" s="2">
        <v>1</v>
      </c>
      <c r="H172" s="2">
        <v>0</v>
      </c>
      <c r="I172" s="2">
        <v>0</v>
      </c>
      <c r="J172" s="2">
        <v>0</v>
      </c>
      <c r="K172" s="3">
        <v>0</v>
      </c>
      <c r="L172" s="3">
        <v>0</v>
      </c>
      <c r="M172" s="3">
        <v>127</v>
      </c>
      <c r="N172" s="3">
        <v>0</v>
      </c>
      <c r="O172" s="3">
        <v>0</v>
      </c>
      <c r="P172" s="3">
        <v>0</v>
      </c>
      <c r="Q172" s="3">
        <v>0</v>
      </c>
      <c r="R172" s="3">
        <v>0</v>
      </c>
      <c r="S172" s="49">
        <v>128</v>
      </c>
      <c r="V172" s="49">
        <v>16</v>
      </c>
      <c r="W172" s="3">
        <f>M162</f>
        <v>1</v>
      </c>
      <c r="X172" s="3">
        <f>M163</f>
        <v>6</v>
      </c>
      <c r="Y172" s="3">
        <f>M164</f>
        <v>2</v>
      </c>
      <c r="Z172" s="3">
        <f>M165</f>
        <v>2</v>
      </c>
      <c r="AA172" s="3">
        <f>M166</f>
        <v>0</v>
      </c>
      <c r="AB172" s="3">
        <f>M167</f>
        <v>4</v>
      </c>
      <c r="AC172" s="3">
        <f>M168</f>
        <v>0</v>
      </c>
      <c r="AD172" s="3">
        <f>M169</f>
        <v>0</v>
      </c>
      <c r="AE172" s="3">
        <f>M170</f>
        <v>0</v>
      </c>
      <c r="AF172" s="3">
        <f>M171</f>
        <v>0</v>
      </c>
      <c r="AG172" s="3">
        <f>M172</f>
        <v>127</v>
      </c>
      <c r="AH172" s="3">
        <f>M173</f>
        <v>2</v>
      </c>
      <c r="AI172" s="3">
        <f>M174</f>
        <v>4</v>
      </c>
      <c r="AJ172" s="3">
        <f>M175</f>
        <v>0</v>
      </c>
      <c r="AK172" s="2">
        <f>M176</f>
        <v>18</v>
      </c>
      <c r="AL172" s="3">
        <f>M177</f>
        <v>0</v>
      </c>
      <c r="AM172" s="3">
        <f>M178</f>
        <v>0</v>
      </c>
      <c r="AN172" s="3">
        <f>M179</f>
        <v>0</v>
      </c>
      <c r="AO172" s="3">
        <f>M180</f>
        <v>0</v>
      </c>
      <c r="AP172" s="49">
        <f>M181</f>
        <v>123</v>
      </c>
      <c r="AQ172" s="53">
        <f>M182</f>
        <v>0</v>
      </c>
      <c r="AT172" s="49">
        <v>16</v>
      </c>
      <c r="AU172" s="32">
        <f t="shared" ref="AU172:BO172" si="877">PRODUCT(W172*100*1/W178)</f>
        <v>0.78125</v>
      </c>
      <c r="AV172" s="32">
        <f t="shared" si="877"/>
        <v>4.6875</v>
      </c>
      <c r="AW172" s="32">
        <f t="shared" si="877"/>
        <v>1.5625</v>
      </c>
      <c r="AX172" s="32">
        <f t="shared" si="877"/>
        <v>1.5625</v>
      </c>
      <c r="AY172" s="32">
        <f t="shared" si="877"/>
        <v>0</v>
      </c>
      <c r="AZ172" s="32">
        <f t="shared" si="877"/>
        <v>3.125</v>
      </c>
      <c r="BA172" s="32">
        <f t="shared" si="877"/>
        <v>0</v>
      </c>
      <c r="BB172" s="32">
        <f t="shared" si="877"/>
        <v>0</v>
      </c>
      <c r="BC172" s="32">
        <f t="shared" si="877"/>
        <v>0</v>
      </c>
      <c r="BD172" s="32">
        <f t="shared" si="877"/>
        <v>0</v>
      </c>
      <c r="BE172" s="32">
        <f t="shared" si="877"/>
        <v>99.21875</v>
      </c>
      <c r="BF172" s="32">
        <f t="shared" si="877"/>
        <v>1.5873015873015872</v>
      </c>
      <c r="BG172" s="3">
        <f t="shared" si="877"/>
        <v>3.125</v>
      </c>
      <c r="BH172" s="32">
        <f t="shared" si="877"/>
        <v>0</v>
      </c>
      <c r="BI172" s="30">
        <f t="shared" si="877"/>
        <v>14.0625</v>
      </c>
      <c r="BJ172" s="32">
        <f t="shared" si="877"/>
        <v>0</v>
      </c>
      <c r="BK172" s="32">
        <f t="shared" si="877"/>
        <v>0</v>
      </c>
      <c r="BL172" s="32">
        <f t="shared" si="877"/>
        <v>0</v>
      </c>
      <c r="BM172" s="32">
        <f t="shared" si="877"/>
        <v>0</v>
      </c>
      <c r="BN172" s="29">
        <f t="shared" si="877"/>
        <v>96.09375</v>
      </c>
      <c r="BO172" s="54">
        <f t="shared" si="877"/>
        <v>0</v>
      </c>
      <c r="BR172" s="49">
        <v>16</v>
      </c>
      <c r="BS172" s="32">
        <f t="shared" ref="BS172:CM172" si="878">AU162+AU163+AU164+AU165+AU166+AU167+AU168+AU169+AU170+AU171+AU172</f>
        <v>71.09375</v>
      </c>
      <c r="BT172" s="32">
        <f t="shared" si="878"/>
        <v>97.65625</v>
      </c>
      <c r="BU172" s="30">
        <f t="shared" si="878"/>
        <v>82.8125</v>
      </c>
      <c r="BV172" s="30">
        <f t="shared" si="878"/>
        <v>99.21875</v>
      </c>
      <c r="BW172" s="32">
        <f t="shared" si="878"/>
        <v>95.3125</v>
      </c>
      <c r="BX172" s="32">
        <f t="shared" si="878"/>
        <v>100</v>
      </c>
      <c r="BY172" s="32">
        <f t="shared" si="878"/>
        <v>98.4375</v>
      </c>
      <c r="BZ172" s="32">
        <f t="shared" si="878"/>
        <v>96.09375</v>
      </c>
      <c r="CA172" s="32">
        <f t="shared" si="878"/>
        <v>100</v>
      </c>
      <c r="CB172" s="32">
        <f t="shared" si="878"/>
        <v>100</v>
      </c>
      <c r="CC172" s="32">
        <f t="shared" si="878"/>
        <v>100</v>
      </c>
      <c r="CD172" s="30">
        <f t="shared" si="878"/>
        <v>98.412698412698418</v>
      </c>
      <c r="CE172" s="32">
        <f t="shared" si="878"/>
        <v>100</v>
      </c>
      <c r="CF172" s="32">
        <f t="shared" si="878"/>
        <v>99.21875</v>
      </c>
      <c r="CG172" s="30">
        <f t="shared" si="878"/>
        <v>67.96875</v>
      </c>
      <c r="CH172" s="32">
        <f t="shared" si="878"/>
        <v>70.3125</v>
      </c>
      <c r="CI172" s="32">
        <f t="shared" si="878"/>
        <v>100</v>
      </c>
      <c r="CJ172" s="32">
        <f t="shared" si="878"/>
        <v>100</v>
      </c>
      <c r="CK172" s="32">
        <f t="shared" si="878"/>
        <v>100</v>
      </c>
      <c r="CL172" s="29">
        <f t="shared" si="878"/>
        <v>100</v>
      </c>
      <c r="CM172" s="54">
        <f t="shared" si="878"/>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1:118" x14ac:dyDescent="0.25">
      <c r="B173" s="49" t="s">
        <v>13</v>
      </c>
      <c r="C173" s="2">
        <v>0</v>
      </c>
      <c r="D173" s="2">
        <v>0</v>
      </c>
      <c r="E173" s="2">
        <v>0</v>
      </c>
      <c r="F173" s="2">
        <v>0</v>
      </c>
      <c r="G173" s="2">
        <v>10</v>
      </c>
      <c r="H173" s="2">
        <v>0</v>
      </c>
      <c r="I173" s="2">
        <v>22</v>
      </c>
      <c r="J173" s="2">
        <v>54</v>
      </c>
      <c r="K173" s="2">
        <v>28</v>
      </c>
      <c r="L173" s="2">
        <v>8</v>
      </c>
      <c r="M173" s="3">
        <v>2</v>
      </c>
      <c r="N173" s="3">
        <v>1</v>
      </c>
      <c r="O173" s="3">
        <v>0</v>
      </c>
      <c r="P173" s="3">
        <v>1</v>
      </c>
      <c r="Q173" s="3">
        <v>0</v>
      </c>
      <c r="R173" s="3">
        <v>0</v>
      </c>
      <c r="S173" s="49">
        <v>126</v>
      </c>
      <c r="V173" s="49">
        <v>32</v>
      </c>
      <c r="W173" s="3">
        <f>N162</f>
        <v>4</v>
      </c>
      <c r="X173" s="3">
        <f>N163</f>
        <v>0</v>
      </c>
      <c r="Y173" s="3">
        <f>N164</f>
        <v>2</v>
      </c>
      <c r="Z173" s="3">
        <f>N165</f>
        <v>0</v>
      </c>
      <c r="AA173" s="3">
        <f>N166</f>
        <v>6</v>
      </c>
      <c r="AB173" s="3">
        <f>N167</f>
        <v>0</v>
      </c>
      <c r="AC173" s="3">
        <f>N168</f>
        <v>0</v>
      </c>
      <c r="AD173" s="3">
        <f>N169</f>
        <v>0</v>
      </c>
      <c r="AE173" s="3">
        <f>N170</f>
        <v>0</v>
      </c>
      <c r="AF173" s="3">
        <f>N171</f>
        <v>0</v>
      </c>
      <c r="AG173" s="3">
        <f>N172</f>
        <v>0</v>
      </c>
      <c r="AH173" s="3">
        <f>N173</f>
        <v>1</v>
      </c>
      <c r="AI173" s="3">
        <f>N174</f>
        <v>0</v>
      </c>
      <c r="AJ173" s="3">
        <f>N175</f>
        <v>1</v>
      </c>
      <c r="AK173" s="2">
        <f>N176</f>
        <v>8</v>
      </c>
      <c r="AL173" s="3">
        <f>N177</f>
        <v>38</v>
      </c>
      <c r="AM173" s="3">
        <f>N178</f>
        <v>0</v>
      </c>
      <c r="AN173" s="3">
        <f>N179</f>
        <v>0</v>
      </c>
      <c r="AO173" s="3">
        <f>N180</f>
        <v>0</v>
      </c>
      <c r="AP173" s="49">
        <f>N181</f>
        <v>0</v>
      </c>
      <c r="AQ173" s="53">
        <f>N182</f>
        <v>0</v>
      </c>
      <c r="AT173" s="49">
        <v>32</v>
      </c>
      <c r="AU173" s="32">
        <f t="shared" ref="AU173:BO173" si="879">PRODUCT(W173*100*1/W178)</f>
        <v>3.125</v>
      </c>
      <c r="AV173" s="32">
        <f t="shared" si="879"/>
        <v>0</v>
      </c>
      <c r="AW173" s="32">
        <f t="shared" si="879"/>
        <v>1.5625</v>
      </c>
      <c r="AX173" s="32">
        <f t="shared" si="879"/>
        <v>0</v>
      </c>
      <c r="AY173" s="32">
        <f t="shared" si="879"/>
        <v>4.6875</v>
      </c>
      <c r="AZ173" s="32">
        <f t="shared" si="879"/>
        <v>0</v>
      </c>
      <c r="BA173" s="32">
        <f t="shared" si="879"/>
        <v>0</v>
      </c>
      <c r="BB173" s="32">
        <f t="shared" si="879"/>
        <v>0</v>
      </c>
      <c r="BC173" s="32">
        <f t="shared" si="879"/>
        <v>0</v>
      </c>
      <c r="BD173" s="32">
        <f t="shared" si="879"/>
        <v>0</v>
      </c>
      <c r="BE173" s="32">
        <f t="shared" si="879"/>
        <v>0</v>
      </c>
      <c r="BF173" s="32">
        <f t="shared" si="879"/>
        <v>0.79365079365079361</v>
      </c>
      <c r="BG173" s="32">
        <f t="shared" si="879"/>
        <v>0</v>
      </c>
      <c r="BH173" s="32">
        <f t="shared" si="879"/>
        <v>0.78125</v>
      </c>
      <c r="BI173" s="30">
        <f t="shared" si="879"/>
        <v>6.25</v>
      </c>
      <c r="BJ173" s="32">
        <f t="shared" si="879"/>
        <v>29.6875</v>
      </c>
      <c r="BK173" s="32">
        <f t="shared" si="879"/>
        <v>0</v>
      </c>
      <c r="BL173" s="32">
        <f t="shared" si="879"/>
        <v>0</v>
      </c>
      <c r="BM173" s="32">
        <f t="shared" si="879"/>
        <v>0</v>
      </c>
      <c r="BN173" s="29">
        <f t="shared" si="879"/>
        <v>0</v>
      </c>
      <c r="BO173" s="54">
        <f t="shared" si="879"/>
        <v>0</v>
      </c>
      <c r="BR173" s="49">
        <v>32</v>
      </c>
      <c r="BS173" s="32">
        <f t="shared" ref="BS173:CM173" si="880">AU162+AU163+AU164+AU165+AU166+AU167+AU168+AU169+AU170+AU171+AU172+AU173</f>
        <v>74.21875</v>
      </c>
      <c r="BT173" s="32">
        <f t="shared" si="880"/>
        <v>97.65625</v>
      </c>
      <c r="BU173" s="32">
        <f t="shared" si="880"/>
        <v>84.375</v>
      </c>
      <c r="BV173" s="32">
        <f t="shared" si="880"/>
        <v>99.21875</v>
      </c>
      <c r="BW173" s="32">
        <f t="shared" si="880"/>
        <v>100</v>
      </c>
      <c r="BX173" s="32">
        <f t="shared" si="880"/>
        <v>100</v>
      </c>
      <c r="BY173" s="32">
        <f t="shared" si="880"/>
        <v>98.4375</v>
      </c>
      <c r="BZ173" s="32">
        <f t="shared" si="880"/>
        <v>96.09375</v>
      </c>
      <c r="CA173" s="32">
        <f t="shared" si="880"/>
        <v>100</v>
      </c>
      <c r="CB173" s="32">
        <f t="shared" si="880"/>
        <v>100</v>
      </c>
      <c r="CC173" s="32">
        <f t="shared" si="880"/>
        <v>100</v>
      </c>
      <c r="CD173" s="32">
        <f t="shared" si="880"/>
        <v>99.206349206349216</v>
      </c>
      <c r="CE173" s="32">
        <f t="shared" si="880"/>
        <v>100</v>
      </c>
      <c r="CF173" s="32">
        <f t="shared" si="880"/>
        <v>100</v>
      </c>
      <c r="CG173" s="30">
        <f t="shared" si="880"/>
        <v>74.21875</v>
      </c>
      <c r="CH173" s="32">
        <f t="shared" si="880"/>
        <v>100</v>
      </c>
      <c r="CI173" s="32">
        <f t="shared" si="880"/>
        <v>100</v>
      </c>
      <c r="CJ173" s="32">
        <f t="shared" si="880"/>
        <v>100</v>
      </c>
      <c r="CK173" s="32">
        <f t="shared" si="880"/>
        <v>100</v>
      </c>
      <c r="CL173" s="29">
        <f t="shared" si="880"/>
        <v>100</v>
      </c>
      <c r="CM173" s="54">
        <f t="shared" si="880"/>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1:118" x14ac:dyDescent="0.25">
      <c r="B174" s="49" t="s">
        <v>14</v>
      </c>
      <c r="C174" s="2">
        <v>0</v>
      </c>
      <c r="D174" s="2">
        <v>0</v>
      </c>
      <c r="E174" s="2">
        <v>5</v>
      </c>
      <c r="F174" s="2">
        <v>0</v>
      </c>
      <c r="G174" s="2">
        <v>19</v>
      </c>
      <c r="H174" s="2">
        <v>64</v>
      </c>
      <c r="I174" s="2">
        <v>25</v>
      </c>
      <c r="J174" s="2">
        <v>4</v>
      </c>
      <c r="K174" s="3">
        <v>3</v>
      </c>
      <c r="L174" s="3">
        <v>4</v>
      </c>
      <c r="M174" s="3">
        <v>4</v>
      </c>
      <c r="N174" s="3">
        <v>0</v>
      </c>
      <c r="O174" s="3">
        <v>0</v>
      </c>
      <c r="P174" s="3">
        <v>0</v>
      </c>
      <c r="Q174" s="3">
        <v>0</v>
      </c>
      <c r="R174" s="3">
        <v>0</v>
      </c>
      <c r="S174" s="49">
        <v>128</v>
      </c>
      <c r="V174" s="49">
        <v>64</v>
      </c>
      <c r="W174" s="3">
        <f>O162</f>
        <v>33</v>
      </c>
      <c r="X174" s="3">
        <f>O163</f>
        <v>3</v>
      </c>
      <c r="Y174" s="3">
        <f>O164</f>
        <v>4</v>
      </c>
      <c r="Z174" s="3">
        <f>O165</f>
        <v>0</v>
      </c>
      <c r="AA174" s="3">
        <f>O166</f>
        <v>0</v>
      </c>
      <c r="AB174" s="3">
        <f>O167</f>
        <v>0</v>
      </c>
      <c r="AC174" s="3">
        <f>O168</f>
        <v>2</v>
      </c>
      <c r="AD174" s="3">
        <f>O169</f>
        <v>5</v>
      </c>
      <c r="AE174" s="3">
        <f>O170</f>
        <v>0</v>
      </c>
      <c r="AF174" s="3">
        <f>O171</f>
        <v>0</v>
      </c>
      <c r="AG174" s="3">
        <f>O172</f>
        <v>0</v>
      </c>
      <c r="AH174" s="3">
        <f>O173</f>
        <v>0</v>
      </c>
      <c r="AI174" s="3">
        <f>O174</f>
        <v>0</v>
      </c>
      <c r="AJ174" s="3">
        <f>O175</f>
        <v>0</v>
      </c>
      <c r="AK174" s="3">
        <f>O176</f>
        <v>6</v>
      </c>
      <c r="AL174" s="3">
        <f>O177</f>
        <v>0</v>
      </c>
      <c r="AM174" s="3">
        <f>O178</f>
        <v>0</v>
      </c>
      <c r="AN174" s="3">
        <f>O179</f>
        <v>0</v>
      </c>
      <c r="AO174" s="3">
        <f>O180</f>
        <v>0</v>
      </c>
      <c r="AP174" s="49">
        <f>O181</f>
        <v>0</v>
      </c>
      <c r="AQ174" s="53">
        <f>O182</f>
        <v>0</v>
      </c>
      <c r="AT174" s="49">
        <v>64</v>
      </c>
      <c r="AU174" s="32">
        <f t="shared" ref="AU174:BO174" si="881">PRODUCT(W174*100*1/W178)</f>
        <v>25.78125</v>
      </c>
      <c r="AV174" s="32">
        <f t="shared" si="881"/>
        <v>2.34375</v>
      </c>
      <c r="AW174" s="32">
        <f t="shared" si="881"/>
        <v>3.125</v>
      </c>
      <c r="AX174" s="32">
        <f t="shared" si="881"/>
        <v>0</v>
      </c>
      <c r="AY174" s="32">
        <f t="shared" si="881"/>
        <v>0</v>
      </c>
      <c r="AZ174" s="32">
        <f t="shared" si="881"/>
        <v>0</v>
      </c>
      <c r="BA174" s="32">
        <f t="shared" si="881"/>
        <v>1.5625</v>
      </c>
      <c r="BB174" s="32">
        <f t="shared" si="881"/>
        <v>3.90625</v>
      </c>
      <c r="BC174" s="32">
        <f t="shared" si="881"/>
        <v>0</v>
      </c>
      <c r="BD174" s="32">
        <f t="shared" si="881"/>
        <v>0</v>
      </c>
      <c r="BE174" s="32">
        <f t="shared" si="881"/>
        <v>0</v>
      </c>
      <c r="BF174" s="32">
        <f t="shared" si="881"/>
        <v>0</v>
      </c>
      <c r="BG174" s="32">
        <f t="shared" si="881"/>
        <v>0</v>
      </c>
      <c r="BH174" s="32">
        <f t="shared" si="881"/>
        <v>0</v>
      </c>
      <c r="BI174" s="32">
        <f t="shared" si="881"/>
        <v>4.6875</v>
      </c>
      <c r="BJ174" s="32">
        <f t="shared" si="881"/>
        <v>0</v>
      </c>
      <c r="BK174" s="32">
        <f t="shared" si="881"/>
        <v>0</v>
      </c>
      <c r="BL174" s="32">
        <f t="shared" si="881"/>
        <v>0</v>
      </c>
      <c r="BM174" s="32">
        <f t="shared" si="881"/>
        <v>0</v>
      </c>
      <c r="BN174" s="29">
        <f t="shared" si="881"/>
        <v>0</v>
      </c>
      <c r="BO174" s="54">
        <f t="shared" si="881"/>
        <v>0</v>
      </c>
      <c r="BR174" s="49">
        <v>64</v>
      </c>
      <c r="BS174" s="32">
        <f t="shared" ref="BS174:CM174" si="882">AU162+AU163+AU164+AU165+AU166+AU167+AU168+AU169+AU170+AU171+AU172+AU173+AU174</f>
        <v>100</v>
      </c>
      <c r="BT174" s="32">
        <f t="shared" si="882"/>
        <v>100</v>
      </c>
      <c r="BU174" s="32">
        <f t="shared" si="882"/>
        <v>87.5</v>
      </c>
      <c r="BV174" s="32">
        <f t="shared" si="882"/>
        <v>99.21875</v>
      </c>
      <c r="BW174" s="32">
        <f t="shared" si="882"/>
        <v>100</v>
      </c>
      <c r="BX174" s="32">
        <f t="shared" si="882"/>
        <v>100</v>
      </c>
      <c r="BY174" s="32">
        <f t="shared" si="882"/>
        <v>100</v>
      </c>
      <c r="BZ174" s="32">
        <f t="shared" si="882"/>
        <v>100</v>
      </c>
      <c r="CA174" s="32">
        <f t="shared" si="882"/>
        <v>100</v>
      </c>
      <c r="CB174" s="32">
        <f t="shared" si="882"/>
        <v>100</v>
      </c>
      <c r="CC174" s="32">
        <f t="shared" si="882"/>
        <v>100</v>
      </c>
      <c r="CD174" s="32">
        <f t="shared" si="882"/>
        <v>99.206349206349216</v>
      </c>
      <c r="CE174" s="32">
        <f t="shared" si="882"/>
        <v>100</v>
      </c>
      <c r="CF174" s="32">
        <f t="shared" si="882"/>
        <v>100</v>
      </c>
      <c r="CG174" s="32">
        <f t="shared" si="882"/>
        <v>78.90625</v>
      </c>
      <c r="CH174" s="32">
        <f t="shared" si="882"/>
        <v>100</v>
      </c>
      <c r="CI174" s="32">
        <f t="shared" si="882"/>
        <v>100</v>
      </c>
      <c r="CJ174" s="32">
        <f t="shared" si="882"/>
        <v>100</v>
      </c>
      <c r="CK174" s="32">
        <f t="shared" si="882"/>
        <v>100</v>
      </c>
      <c r="CL174" s="29">
        <f t="shared" si="882"/>
        <v>100</v>
      </c>
      <c r="CM174" s="54">
        <f t="shared" si="882"/>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1:118" x14ac:dyDescent="0.25">
      <c r="B175" s="49" t="s">
        <v>15</v>
      </c>
      <c r="C175" s="2">
        <v>0</v>
      </c>
      <c r="D175" s="2">
        <v>0</v>
      </c>
      <c r="E175" s="2">
        <v>5</v>
      </c>
      <c r="F175" s="2">
        <v>0</v>
      </c>
      <c r="G175" s="2">
        <v>30</v>
      </c>
      <c r="H175" s="2">
        <v>55</v>
      </c>
      <c r="I175" s="2">
        <v>21</v>
      </c>
      <c r="J175" s="2">
        <v>9</v>
      </c>
      <c r="K175" s="3">
        <v>3</v>
      </c>
      <c r="L175" s="3">
        <v>4</v>
      </c>
      <c r="M175" s="3">
        <v>0</v>
      </c>
      <c r="N175" s="3">
        <v>1</v>
      </c>
      <c r="O175" s="3">
        <v>0</v>
      </c>
      <c r="P175" s="3">
        <v>0</v>
      </c>
      <c r="Q175" s="3">
        <v>0</v>
      </c>
      <c r="R175" s="3">
        <v>0</v>
      </c>
      <c r="S175" s="49">
        <v>128</v>
      </c>
      <c r="V175" s="49">
        <v>128</v>
      </c>
      <c r="W175" s="3">
        <f>P162</f>
        <v>0</v>
      </c>
      <c r="X175" s="3">
        <f>P163</f>
        <v>0</v>
      </c>
      <c r="Y175" s="3">
        <f>P164</f>
        <v>16</v>
      </c>
      <c r="Z175" s="3">
        <f>P165</f>
        <v>1</v>
      </c>
      <c r="AA175" s="3">
        <f>P166</f>
        <v>0</v>
      </c>
      <c r="AB175" s="3">
        <f>P167</f>
        <v>0</v>
      </c>
      <c r="AC175" s="3">
        <f>P168</f>
        <v>0</v>
      </c>
      <c r="AD175" s="3">
        <f>P169</f>
        <v>0</v>
      </c>
      <c r="AE175" s="3">
        <f>P170</f>
        <v>0</v>
      </c>
      <c r="AF175" s="3">
        <f>P171</f>
        <v>0</v>
      </c>
      <c r="AG175" s="3">
        <f>P172</f>
        <v>0</v>
      </c>
      <c r="AH175" s="3">
        <f>P173</f>
        <v>1</v>
      </c>
      <c r="AI175" s="3">
        <f>P174</f>
        <v>0</v>
      </c>
      <c r="AJ175" s="3">
        <f>P175</f>
        <v>0</v>
      </c>
      <c r="AK175" s="3">
        <f>P176</f>
        <v>12</v>
      </c>
      <c r="AL175" s="3">
        <f>P177</f>
        <v>0</v>
      </c>
      <c r="AM175" s="3">
        <f>P178</f>
        <v>0</v>
      </c>
      <c r="AN175" s="3">
        <f>P179</f>
        <v>0</v>
      </c>
      <c r="AO175" s="3">
        <f>P180</f>
        <v>0</v>
      </c>
      <c r="AP175" s="49">
        <f>P181</f>
        <v>0</v>
      </c>
      <c r="AQ175" s="53">
        <f>P182</f>
        <v>0</v>
      </c>
      <c r="AT175" s="49">
        <v>128</v>
      </c>
      <c r="AU175" s="32">
        <f t="shared" ref="AU175:BO175" si="883">PRODUCT(W175*100*1/W178)</f>
        <v>0</v>
      </c>
      <c r="AV175" s="32">
        <f t="shared" si="883"/>
        <v>0</v>
      </c>
      <c r="AW175" s="32">
        <f t="shared" si="883"/>
        <v>12.5</v>
      </c>
      <c r="AX175" s="32">
        <f t="shared" si="883"/>
        <v>0.78125</v>
      </c>
      <c r="AY175" s="32">
        <f t="shared" si="883"/>
        <v>0</v>
      </c>
      <c r="AZ175" s="32">
        <f t="shared" si="883"/>
        <v>0</v>
      </c>
      <c r="BA175" s="32">
        <f t="shared" si="883"/>
        <v>0</v>
      </c>
      <c r="BB175" s="32">
        <f t="shared" si="883"/>
        <v>0</v>
      </c>
      <c r="BC175" s="32">
        <f t="shared" si="883"/>
        <v>0</v>
      </c>
      <c r="BD175" s="32">
        <f t="shared" si="883"/>
        <v>0</v>
      </c>
      <c r="BE175" s="32">
        <f t="shared" si="883"/>
        <v>0</v>
      </c>
      <c r="BF175" s="32">
        <f t="shared" si="883"/>
        <v>0.79365079365079361</v>
      </c>
      <c r="BG175" s="32">
        <f t="shared" si="883"/>
        <v>0</v>
      </c>
      <c r="BH175" s="32">
        <f t="shared" si="883"/>
        <v>0</v>
      </c>
      <c r="BI175" s="32">
        <f t="shared" si="883"/>
        <v>9.375</v>
      </c>
      <c r="BJ175" s="32">
        <f t="shared" si="883"/>
        <v>0</v>
      </c>
      <c r="BK175" s="32">
        <f t="shared" si="883"/>
        <v>0</v>
      </c>
      <c r="BL175" s="32">
        <f t="shared" si="883"/>
        <v>0</v>
      </c>
      <c r="BM175" s="32">
        <f t="shared" si="883"/>
        <v>0</v>
      </c>
      <c r="BN175" s="29">
        <f t="shared" si="883"/>
        <v>0</v>
      </c>
      <c r="BO175" s="54">
        <f t="shared" si="883"/>
        <v>0</v>
      </c>
      <c r="BR175" s="49">
        <v>128</v>
      </c>
      <c r="BS175" s="32">
        <f t="shared" ref="BS175:CM175" si="884">AU162+AU163+AU164+AU165+AU166+AU167+AU168+AU169+AU170+AU171+AU172+AU173+AU174+AU175</f>
        <v>100</v>
      </c>
      <c r="BT175" s="32">
        <f t="shared" si="884"/>
        <v>100</v>
      </c>
      <c r="BU175" s="32">
        <f t="shared" si="884"/>
        <v>100</v>
      </c>
      <c r="BV175" s="32">
        <f t="shared" si="884"/>
        <v>100</v>
      </c>
      <c r="BW175" s="32">
        <f t="shared" si="884"/>
        <v>100</v>
      </c>
      <c r="BX175" s="32">
        <f t="shared" si="884"/>
        <v>100</v>
      </c>
      <c r="BY175" s="32">
        <f t="shared" si="884"/>
        <v>100</v>
      </c>
      <c r="BZ175" s="32">
        <f t="shared" si="884"/>
        <v>100</v>
      </c>
      <c r="CA175" s="32">
        <f t="shared" si="884"/>
        <v>100</v>
      </c>
      <c r="CB175" s="32">
        <f t="shared" si="884"/>
        <v>100</v>
      </c>
      <c r="CC175" s="32">
        <f t="shared" si="884"/>
        <v>100</v>
      </c>
      <c r="CD175" s="32">
        <f t="shared" si="884"/>
        <v>100.00000000000001</v>
      </c>
      <c r="CE175" s="32">
        <f t="shared" si="884"/>
        <v>100</v>
      </c>
      <c r="CF175" s="32">
        <f t="shared" si="884"/>
        <v>100</v>
      </c>
      <c r="CG175" s="32">
        <f t="shared" si="884"/>
        <v>88.28125</v>
      </c>
      <c r="CH175" s="32">
        <f t="shared" si="884"/>
        <v>100</v>
      </c>
      <c r="CI175" s="32">
        <f t="shared" si="884"/>
        <v>100</v>
      </c>
      <c r="CJ175" s="32">
        <f t="shared" si="884"/>
        <v>100</v>
      </c>
      <c r="CK175" s="32">
        <f t="shared" si="884"/>
        <v>100</v>
      </c>
      <c r="CL175" s="29">
        <f t="shared" si="884"/>
        <v>100</v>
      </c>
      <c r="CM175" s="54">
        <f t="shared" si="884"/>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1:118" x14ac:dyDescent="0.25">
      <c r="B176" s="49" t="s">
        <v>16</v>
      </c>
      <c r="C176" s="2">
        <v>0</v>
      </c>
      <c r="D176" s="2">
        <v>0</v>
      </c>
      <c r="E176" s="2">
        <v>0</v>
      </c>
      <c r="F176" s="2">
        <v>0</v>
      </c>
      <c r="G176" s="2">
        <v>0</v>
      </c>
      <c r="H176" s="2">
        <v>11</v>
      </c>
      <c r="I176" s="2">
        <v>0</v>
      </c>
      <c r="J176" s="2">
        <v>17</v>
      </c>
      <c r="K176" s="2">
        <v>23</v>
      </c>
      <c r="L176" s="2">
        <v>18</v>
      </c>
      <c r="M176" s="2">
        <v>18</v>
      </c>
      <c r="N176" s="2">
        <v>8</v>
      </c>
      <c r="O176" s="3">
        <v>6</v>
      </c>
      <c r="P176" s="3">
        <v>12</v>
      </c>
      <c r="Q176" s="3">
        <v>15</v>
      </c>
      <c r="R176" s="3">
        <v>0</v>
      </c>
      <c r="S176" s="49">
        <v>128</v>
      </c>
      <c r="V176" s="49">
        <v>256</v>
      </c>
      <c r="W176" s="3">
        <f>Q162</f>
        <v>0</v>
      </c>
      <c r="X176" s="3">
        <f>Q163</f>
        <v>0</v>
      </c>
      <c r="Y176" s="3">
        <f>Q164</f>
        <v>0</v>
      </c>
      <c r="Z176" s="3">
        <f>Q165</f>
        <v>0</v>
      </c>
      <c r="AA176" s="3">
        <f>Q166</f>
        <v>0</v>
      </c>
      <c r="AB176" s="3">
        <f>Q167</f>
        <v>0</v>
      </c>
      <c r="AC176" s="3">
        <f>Q168</f>
        <v>0</v>
      </c>
      <c r="AD176" s="3">
        <f>Q169</f>
        <v>0</v>
      </c>
      <c r="AE176" s="3">
        <f>Q170</f>
        <v>0</v>
      </c>
      <c r="AF176" s="3">
        <f>Q171</f>
        <v>0</v>
      </c>
      <c r="AG176" s="3">
        <f>Q172</f>
        <v>0</v>
      </c>
      <c r="AH176" s="3">
        <f>Q173</f>
        <v>0</v>
      </c>
      <c r="AI176" s="3">
        <f>Q174</f>
        <v>0</v>
      </c>
      <c r="AJ176" s="3">
        <f>Q175</f>
        <v>0</v>
      </c>
      <c r="AK176" s="3">
        <f>Q176</f>
        <v>15</v>
      </c>
      <c r="AL176" s="3">
        <f>Q177</f>
        <v>0</v>
      </c>
      <c r="AM176" s="3">
        <f>Q178</f>
        <v>0</v>
      </c>
      <c r="AN176" s="3">
        <f>Q179</f>
        <v>0</v>
      </c>
      <c r="AO176" s="3">
        <f>Q180</f>
        <v>0</v>
      </c>
      <c r="AP176" s="49">
        <f>Q181</f>
        <v>0</v>
      </c>
      <c r="AQ176" s="53">
        <f>Q182</f>
        <v>0</v>
      </c>
      <c r="AT176" s="49">
        <v>256</v>
      </c>
      <c r="AU176" s="32">
        <f t="shared" ref="AU176:BO176" si="885">PRODUCT(W176*100*1/W178)</f>
        <v>0</v>
      </c>
      <c r="AV176" s="32">
        <f t="shared" si="885"/>
        <v>0</v>
      </c>
      <c r="AW176" s="32">
        <f t="shared" si="885"/>
        <v>0</v>
      </c>
      <c r="AX176" s="32">
        <f t="shared" si="885"/>
        <v>0</v>
      </c>
      <c r="AY176" s="32">
        <f t="shared" si="885"/>
        <v>0</v>
      </c>
      <c r="AZ176" s="32">
        <f t="shared" si="885"/>
        <v>0</v>
      </c>
      <c r="BA176" s="32">
        <f t="shared" si="885"/>
        <v>0</v>
      </c>
      <c r="BB176" s="32">
        <f t="shared" si="885"/>
        <v>0</v>
      </c>
      <c r="BC176" s="32">
        <f t="shared" si="885"/>
        <v>0</v>
      </c>
      <c r="BD176" s="32">
        <f t="shared" si="885"/>
        <v>0</v>
      </c>
      <c r="BE176" s="32">
        <f t="shared" si="885"/>
        <v>0</v>
      </c>
      <c r="BF176" s="32">
        <f t="shared" si="885"/>
        <v>0</v>
      </c>
      <c r="BG176" s="32">
        <f t="shared" si="885"/>
        <v>0</v>
      </c>
      <c r="BH176" s="32">
        <f t="shared" si="885"/>
        <v>0</v>
      </c>
      <c r="BI176" s="32">
        <f t="shared" si="885"/>
        <v>11.71875</v>
      </c>
      <c r="BJ176" s="32">
        <f t="shared" si="885"/>
        <v>0</v>
      </c>
      <c r="BK176" s="32">
        <f t="shared" si="885"/>
        <v>0</v>
      </c>
      <c r="BL176" s="32">
        <f t="shared" si="885"/>
        <v>0</v>
      </c>
      <c r="BM176" s="32">
        <f t="shared" si="885"/>
        <v>0</v>
      </c>
      <c r="BN176" s="29">
        <f t="shared" si="885"/>
        <v>0</v>
      </c>
      <c r="BO176" s="54">
        <f t="shared" si="885"/>
        <v>0</v>
      </c>
      <c r="BR176" s="49">
        <v>256</v>
      </c>
      <c r="BS176" s="32">
        <f t="shared" ref="BS176:CM176" si="886">AU162+AU163+AU164+AU165+AU166+AU167+AU168+AU169+AU170+AU171+AU172+AU173+AU174+AU175+AU176</f>
        <v>100</v>
      </c>
      <c r="BT176" s="32">
        <f t="shared" si="886"/>
        <v>100</v>
      </c>
      <c r="BU176" s="32">
        <f t="shared" si="886"/>
        <v>100</v>
      </c>
      <c r="BV176" s="32">
        <f t="shared" si="886"/>
        <v>100</v>
      </c>
      <c r="BW176" s="32">
        <f t="shared" si="886"/>
        <v>100</v>
      </c>
      <c r="BX176" s="32">
        <f t="shared" si="886"/>
        <v>100</v>
      </c>
      <c r="BY176" s="32">
        <f t="shared" si="886"/>
        <v>100</v>
      </c>
      <c r="BZ176" s="32">
        <f t="shared" si="886"/>
        <v>100</v>
      </c>
      <c r="CA176" s="32">
        <f t="shared" si="886"/>
        <v>100</v>
      </c>
      <c r="CB176" s="32">
        <f t="shared" si="886"/>
        <v>100</v>
      </c>
      <c r="CC176" s="32">
        <f t="shared" si="886"/>
        <v>100</v>
      </c>
      <c r="CD176" s="32">
        <f t="shared" si="886"/>
        <v>100.00000000000001</v>
      </c>
      <c r="CE176" s="32">
        <f t="shared" si="886"/>
        <v>100</v>
      </c>
      <c r="CF176" s="32">
        <f t="shared" si="886"/>
        <v>100</v>
      </c>
      <c r="CG176" s="32">
        <f t="shared" si="886"/>
        <v>100</v>
      </c>
      <c r="CH176" s="32">
        <f t="shared" si="886"/>
        <v>100</v>
      </c>
      <c r="CI176" s="32">
        <f t="shared" si="886"/>
        <v>100</v>
      </c>
      <c r="CJ176" s="32">
        <f t="shared" si="886"/>
        <v>100</v>
      </c>
      <c r="CK176" s="32">
        <f t="shared" si="886"/>
        <v>100</v>
      </c>
      <c r="CL176" s="29">
        <f t="shared" si="886"/>
        <v>100</v>
      </c>
      <c r="CM176" s="54">
        <f t="shared" si="886"/>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x14ac:dyDescent="0.25">
      <c r="B177" s="49" t="s">
        <v>17</v>
      </c>
      <c r="C177" s="2">
        <v>0</v>
      </c>
      <c r="D177" s="2">
        <v>0</v>
      </c>
      <c r="E177" s="2">
        <v>70</v>
      </c>
      <c r="F177" s="2">
        <v>0</v>
      </c>
      <c r="G177" s="2">
        <v>8</v>
      </c>
      <c r="H177" s="2">
        <v>2</v>
      </c>
      <c r="I177" s="2">
        <v>4</v>
      </c>
      <c r="J177" s="2">
        <v>3</v>
      </c>
      <c r="K177" s="4">
        <v>2</v>
      </c>
      <c r="L177" s="3">
        <v>1</v>
      </c>
      <c r="M177" s="3">
        <v>0</v>
      </c>
      <c r="N177" s="3">
        <v>38</v>
      </c>
      <c r="O177" s="3">
        <v>0</v>
      </c>
      <c r="P177" s="3">
        <v>0</v>
      </c>
      <c r="Q177" s="3">
        <v>0</v>
      </c>
      <c r="R177" s="3">
        <v>0</v>
      </c>
      <c r="S177" s="49">
        <v>128</v>
      </c>
      <c r="V177" s="49">
        <v>512</v>
      </c>
      <c r="W177" s="3">
        <f>R162</f>
        <v>0</v>
      </c>
      <c r="X177" s="3">
        <f>R163</f>
        <v>0</v>
      </c>
      <c r="Y177" s="3">
        <f>R164</f>
        <v>0</v>
      </c>
      <c r="Z177" s="3">
        <f>R165</f>
        <v>0</v>
      </c>
      <c r="AA177" s="3">
        <f>R166</f>
        <v>0</v>
      </c>
      <c r="AB177" s="3">
        <f>R167</f>
        <v>0</v>
      </c>
      <c r="AC177" s="3">
        <f>R168</f>
        <v>0</v>
      </c>
      <c r="AD177" s="3">
        <f>R169</f>
        <v>0</v>
      </c>
      <c r="AE177" s="3">
        <f>R170</f>
        <v>0</v>
      </c>
      <c r="AF177" s="3">
        <f>R171</f>
        <v>0</v>
      </c>
      <c r="AG177" s="3">
        <f>R172</f>
        <v>0</v>
      </c>
      <c r="AH177" s="3">
        <f>R173</f>
        <v>0</v>
      </c>
      <c r="AI177" s="3">
        <f>R174</f>
        <v>0</v>
      </c>
      <c r="AJ177" s="3">
        <f>R175</f>
        <v>0</v>
      </c>
      <c r="AK177" s="3">
        <f>R176</f>
        <v>0</v>
      </c>
      <c r="AL177" s="3">
        <f>R177</f>
        <v>0</v>
      </c>
      <c r="AM177" s="3">
        <f>R178</f>
        <v>0</v>
      </c>
      <c r="AN177" s="3">
        <f>R179</f>
        <v>0</v>
      </c>
      <c r="AO177" s="3">
        <f>R180</f>
        <v>0</v>
      </c>
      <c r="AP177" s="49">
        <f>R181</f>
        <v>0</v>
      </c>
      <c r="AQ177" s="53">
        <f>R182</f>
        <v>0</v>
      </c>
      <c r="AT177" s="49">
        <v>512</v>
      </c>
      <c r="AU177" s="32">
        <f t="shared" ref="AU177:BO177" si="887">PRODUCT(W177*100*1/W178)</f>
        <v>0</v>
      </c>
      <c r="AV177" s="32">
        <f t="shared" si="887"/>
        <v>0</v>
      </c>
      <c r="AW177" s="32">
        <f t="shared" si="887"/>
        <v>0</v>
      </c>
      <c r="AX177" s="32">
        <f t="shared" si="887"/>
        <v>0</v>
      </c>
      <c r="AY177" s="32">
        <f t="shared" si="887"/>
        <v>0</v>
      </c>
      <c r="AZ177" s="32">
        <f t="shared" si="887"/>
        <v>0</v>
      </c>
      <c r="BA177" s="32">
        <f t="shared" si="887"/>
        <v>0</v>
      </c>
      <c r="BB177" s="32">
        <f t="shared" si="887"/>
        <v>0</v>
      </c>
      <c r="BC177" s="32">
        <f t="shared" si="887"/>
        <v>0</v>
      </c>
      <c r="BD177" s="32">
        <f t="shared" si="887"/>
        <v>0</v>
      </c>
      <c r="BE177" s="32">
        <f t="shared" si="887"/>
        <v>0</v>
      </c>
      <c r="BF177" s="32">
        <f t="shared" si="887"/>
        <v>0</v>
      </c>
      <c r="BG177" s="32">
        <f t="shared" si="887"/>
        <v>0</v>
      </c>
      <c r="BH177" s="32">
        <f t="shared" si="887"/>
        <v>0</v>
      </c>
      <c r="BI177" s="32">
        <f t="shared" si="887"/>
        <v>0</v>
      </c>
      <c r="BJ177" s="32">
        <f t="shared" si="887"/>
        <v>0</v>
      </c>
      <c r="BK177" s="32">
        <f t="shared" si="887"/>
        <v>0</v>
      </c>
      <c r="BL177" s="32">
        <f t="shared" si="887"/>
        <v>0</v>
      </c>
      <c r="BM177" s="32">
        <f t="shared" si="887"/>
        <v>0</v>
      </c>
      <c r="BN177" s="29">
        <f t="shared" si="887"/>
        <v>0</v>
      </c>
      <c r="BO177" s="54">
        <f t="shared" si="887"/>
        <v>0</v>
      </c>
      <c r="BR177" s="49">
        <v>512</v>
      </c>
      <c r="BS177" s="32">
        <f t="shared" ref="BS177:CM177" si="888">AU162+AU163+AU164+AU165+AU166+AU167+AU168+AU169+AU170+AU171+AU172+AU173+AU174+AU175+AU176+AU177</f>
        <v>100</v>
      </c>
      <c r="BT177" s="32">
        <f t="shared" si="888"/>
        <v>100</v>
      </c>
      <c r="BU177" s="32">
        <f t="shared" si="888"/>
        <v>100</v>
      </c>
      <c r="BV177" s="32">
        <f t="shared" si="888"/>
        <v>100</v>
      </c>
      <c r="BW177" s="32">
        <f t="shared" si="888"/>
        <v>100</v>
      </c>
      <c r="BX177" s="32">
        <f t="shared" si="888"/>
        <v>100</v>
      </c>
      <c r="BY177" s="32">
        <f t="shared" si="888"/>
        <v>100</v>
      </c>
      <c r="BZ177" s="32">
        <f t="shared" si="888"/>
        <v>100</v>
      </c>
      <c r="CA177" s="32">
        <f t="shared" si="888"/>
        <v>100</v>
      </c>
      <c r="CB177" s="32">
        <f t="shared" si="888"/>
        <v>100</v>
      </c>
      <c r="CC177" s="32">
        <f t="shared" si="888"/>
        <v>100</v>
      </c>
      <c r="CD177" s="32">
        <f t="shared" si="888"/>
        <v>100.00000000000001</v>
      </c>
      <c r="CE177" s="32">
        <f t="shared" si="888"/>
        <v>100</v>
      </c>
      <c r="CF177" s="32">
        <f t="shared" si="888"/>
        <v>100</v>
      </c>
      <c r="CG177" s="32">
        <f t="shared" si="888"/>
        <v>100</v>
      </c>
      <c r="CH177" s="32">
        <f t="shared" si="888"/>
        <v>100</v>
      </c>
      <c r="CI177" s="32">
        <f t="shared" si="888"/>
        <v>100</v>
      </c>
      <c r="CJ177" s="32">
        <f t="shared" si="888"/>
        <v>100</v>
      </c>
      <c r="CK177" s="32">
        <f t="shared" si="888"/>
        <v>100</v>
      </c>
      <c r="CL177" s="29">
        <f t="shared" si="888"/>
        <v>100</v>
      </c>
      <c r="CM177" s="54">
        <f t="shared" si="888"/>
        <v>100</v>
      </c>
      <c r="CN177" s="7"/>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x14ac:dyDescent="0.25">
      <c r="B178" s="49" t="s">
        <v>18</v>
      </c>
      <c r="C178" s="2">
        <v>0</v>
      </c>
      <c r="D178" s="2">
        <v>74</v>
      </c>
      <c r="E178" s="2">
        <v>31</v>
      </c>
      <c r="F178" s="2">
        <v>9</v>
      </c>
      <c r="G178" s="2">
        <v>5</v>
      </c>
      <c r="H178" s="4">
        <v>2</v>
      </c>
      <c r="I178" s="3">
        <v>1</v>
      </c>
      <c r="J178" s="3">
        <v>3</v>
      </c>
      <c r="K178" s="3">
        <v>2</v>
      </c>
      <c r="L178" s="3">
        <v>1</v>
      </c>
      <c r="M178" s="3">
        <v>0</v>
      </c>
      <c r="N178" s="3">
        <v>0</v>
      </c>
      <c r="O178" s="3">
        <v>0</v>
      </c>
      <c r="P178" s="3">
        <v>0</v>
      </c>
      <c r="Q178" s="3">
        <v>0</v>
      </c>
      <c r="R178" s="3">
        <v>0</v>
      </c>
      <c r="S178" s="49">
        <v>128</v>
      </c>
      <c r="V178" s="49" t="s">
        <v>1</v>
      </c>
      <c r="W178" s="49">
        <f>S162</f>
        <v>128</v>
      </c>
      <c r="X178" s="49">
        <f>S163</f>
        <v>128</v>
      </c>
      <c r="Y178" s="49">
        <f>S164</f>
        <v>128</v>
      </c>
      <c r="Z178" s="49">
        <f>S165</f>
        <v>128</v>
      </c>
      <c r="AA178" s="49">
        <f>S166</f>
        <v>128</v>
      </c>
      <c r="AB178" s="49">
        <f>S167</f>
        <v>128</v>
      </c>
      <c r="AC178" s="49">
        <f>S168</f>
        <v>128</v>
      </c>
      <c r="AD178" s="49">
        <f>S169</f>
        <v>128</v>
      </c>
      <c r="AE178" s="49">
        <f>S170</f>
        <v>128</v>
      </c>
      <c r="AF178" s="49">
        <f>S171</f>
        <v>128</v>
      </c>
      <c r="AG178" s="49">
        <f>S172</f>
        <v>128</v>
      </c>
      <c r="AH178" s="49">
        <f>S173</f>
        <v>126</v>
      </c>
      <c r="AI178" s="49">
        <f>S174</f>
        <v>128</v>
      </c>
      <c r="AJ178" s="49">
        <f>S175</f>
        <v>128</v>
      </c>
      <c r="AK178" s="49">
        <f>S176</f>
        <v>128</v>
      </c>
      <c r="AL178" s="49">
        <f>S177</f>
        <v>128</v>
      </c>
      <c r="AM178" s="49">
        <f>S178</f>
        <v>128</v>
      </c>
      <c r="AN178" s="49">
        <f>S179</f>
        <v>128</v>
      </c>
      <c r="AO178" s="49">
        <f>S180</f>
        <v>128</v>
      </c>
      <c r="AP178" s="49">
        <f>S181</f>
        <v>128</v>
      </c>
      <c r="AQ178" s="49">
        <f>S182</f>
        <v>128</v>
      </c>
      <c r="AT178" s="49" t="s">
        <v>44</v>
      </c>
      <c r="AU178" s="29">
        <f t="shared" ref="AU178:BO178" si="889">SUM(AU162:AU177)</f>
        <v>100</v>
      </c>
      <c r="AV178" s="29">
        <f t="shared" si="889"/>
        <v>100</v>
      </c>
      <c r="AW178" s="29">
        <f t="shared" si="889"/>
        <v>100</v>
      </c>
      <c r="AX178" s="29">
        <f t="shared" si="889"/>
        <v>100</v>
      </c>
      <c r="AY178" s="29">
        <f t="shared" si="889"/>
        <v>100</v>
      </c>
      <c r="AZ178" s="29">
        <f t="shared" si="889"/>
        <v>100</v>
      </c>
      <c r="BA178" s="29">
        <f t="shared" si="889"/>
        <v>100</v>
      </c>
      <c r="BB178" s="29">
        <f t="shared" si="889"/>
        <v>100</v>
      </c>
      <c r="BC178" s="29">
        <f t="shared" si="889"/>
        <v>100</v>
      </c>
      <c r="BD178" s="29">
        <f t="shared" si="889"/>
        <v>100</v>
      </c>
      <c r="BE178" s="29">
        <f t="shared" si="889"/>
        <v>100</v>
      </c>
      <c r="BF178" s="29">
        <f t="shared" si="889"/>
        <v>100.00000000000001</v>
      </c>
      <c r="BG178" s="29">
        <f t="shared" si="889"/>
        <v>100</v>
      </c>
      <c r="BH178" s="29">
        <f t="shared" si="889"/>
        <v>100</v>
      </c>
      <c r="BI178" s="29">
        <f t="shared" si="889"/>
        <v>100</v>
      </c>
      <c r="BJ178" s="29">
        <f t="shared" si="889"/>
        <v>100</v>
      </c>
      <c r="BK178" s="29">
        <f t="shared" si="889"/>
        <v>100</v>
      </c>
      <c r="BL178" s="29">
        <f t="shared" si="889"/>
        <v>100</v>
      </c>
      <c r="BM178" s="29">
        <f t="shared" si="889"/>
        <v>100</v>
      </c>
      <c r="BN178" s="29">
        <f t="shared" si="889"/>
        <v>100</v>
      </c>
      <c r="BO178" s="29">
        <f t="shared" si="889"/>
        <v>100</v>
      </c>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x14ac:dyDescent="0.25">
      <c r="B179" s="49" t="s">
        <v>19</v>
      </c>
      <c r="C179" s="2">
        <v>0</v>
      </c>
      <c r="D179" s="2">
        <v>90</v>
      </c>
      <c r="E179" s="2">
        <v>0</v>
      </c>
      <c r="F179" s="2">
        <v>24</v>
      </c>
      <c r="G179" s="2">
        <v>4</v>
      </c>
      <c r="H179" s="2">
        <v>3</v>
      </c>
      <c r="I179" s="4">
        <v>2</v>
      </c>
      <c r="J179" s="3">
        <v>3</v>
      </c>
      <c r="K179" s="3">
        <v>1</v>
      </c>
      <c r="L179" s="3">
        <v>1</v>
      </c>
      <c r="M179" s="3">
        <v>0</v>
      </c>
      <c r="N179" s="3">
        <v>0</v>
      </c>
      <c r="O179" s="3">
        <v>0</v>
      </c>
      <c r="P179" s="3">
        <v>0</v>
      </c>
      <c r="Q179" s="3">
        <v>0</v>
      </c>
      <c r="R179" s="3">
        <v>0</v>
      </c>
      <c r="S179" s="49">
        <v>128</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x14ac:dyDescent="0.25">
      <c r="B180" s="49" t="s">
        <v>20</v>
      </c>
      <c r="C180" s="2">
        <v>0</v>
      </c>
      <c r="D180" s="2">
        <v>0</v>
      </c>
      <c r="E180" s="2">
        <v>0</v>
      </c>
      <c r="F180" s="2">
        <v>2</v>
      </c>
      <c r="G180" s="2">
        <v>42</v>
      </c>
      <c r="H180" s="3">
        <v>70</v>
      </c>
      <c r="I180" s="3">
        <v>4</v>
      </c>
      <c r="J180" s="3">
        <v>3</v>
      </c>
      <c r="K180" s="3">
        <v>1</v>
      </c>
      <c r="L180" s="3">
        <v>6</v>
      </c>
      <c r="M180" s="3">
        <v>0</v>
      </c>
      <c r="N180" s="3">
        <v>0</v>
      </c>
      <c r="O180" s="3">
        <v>0</v>
      </c>
      <c r="P180" s="3">
        <v>0</v>
      </c>
      <c r="Q180" s="3">
        <v>0</v>
      </c>
      <c r="R180" s="3">
        <v>0</v>
      </c>
      <c r="S180" s="49">
        <v>128</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x14ac:dyDescent="0.25">
      <c r="B181" s="49" t="s">
        <v>21</v>
      </c>
      <c r="C181" s="49">
        <v>0</v>
      </c>
      <c r="D181" s="49">
        <v>0</v>
      </c>
      <c r="E181" s="49">
        <v>0</v>
      </c>
      <c r="F181" s="49">
        <v>0</v>
      </c>
      <c r="G181" s="49">
        <v>0</v>
      </c>
      <c r="H181" s="49">
        <v>0</v>
      </c>
      <c r="I181" s="49">
        <v>0</v>
      </c>
      <c r="J181" s="49">
        <v>1</v>
      </c>
      <c r="K181" s="49">
        <v>1</v>
      </c>
      <c r="L181" s="49">
        <v>3</v>
      </c>
      <c r="M181" s="49">
        <v>123</v>
      </c>
      <c r="N181" s="49">
        <v>0</v>
      </c>
      <c r="O181" s="49">
        <v>0</v>
      </c>
      <c r="P181" s="49">
        <v>0</v>
      </c>
      <c r="Q181" s="49">
        <v>0</v>
      </c>
      <c r="R181" s="49">
        <v>0</v>
      </c>
      <c r="S181" s="49">
        <v>128</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x14ac:dyDescent="0.25">
      <c r="B182" s="49" t="s">
        <v>22</v>
      </c>
      <c r="C182" s="53">
        <v>0</v>
      </c>
      <c r="D182" s="53">
        <v>0</v>
      </c>
      <c r="E182" s="53">
        <v>0</v>
      </c>
      <c r="F182" s="53">
        <v>1</v>
      </c>
      <c r="G182" s="53">
        <v>6</v>
      </c>
      <c r="H182" s="53">
        <v>16</v>
      </c>
      <c r="I182" s="53">
        <v>75</v>
      </c>
      <c r="J182" s="53">
        <v>28</v>
      </c>
      <c r="K182" s="53">
        <v>2</v>
      </c>
      <c r="L182" s="53">
        <v>0</v>
      </c>
      <c r="M182" s="53">
        <v>0</v>
      </c>
      <c r="N182" s="53">
        <v>0</v>
      </c>
      <c r="O182" s="53">
        <v>0</v>
      </c>
      <c r="P182" s="53">
        <v>0</v>
      </c>
      <c r="Q182" s="53">
        <v>0</v>
      </c>
      <c r="R182" s="53">
        <v>0</v>
      </c>
      <c r="S182" s="49">
        <v>128</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x14ac:dyDescent="0.25">
      <c r="B183" s="49" t="s">
        <v>84</v>
      </c>
      <c r="C183" s="49">
        <v>0</v>
      </c>
      <c r="D183" s="49">
        <v>0</v>
      </c>
      <c r="E183" s="49">
        <v>0</v>
      </c>
      <c r="F183" s="49">
        <v>0</v>
      </c>
      <c r="G183" s="49">
        <v>0</v>
      </c>
      <c r="H183" s="49">
        <v>0</v>
      </c>
      <c r="I183" s="49">
        <v>0</v>
      </c>
      <c r="J183" s="49">
        <v>1</v>
      </c>
      <c r="K183" s="49">
        <v>42</v>
      </c>
      <c r="L183" s="49">
        <v>74</v>
      </c>
      <c r="M183" s="49">
        <v>11</v>
      </c>
      <c r="N183" s="49">
        <v>0</v>
      </c>
      <c r="O183" s="49">
        <v>0</v>
      </c>
      <c r="P183" s="49">
        <v>0</v>
      </c>
      <c r="Q183" s="49">
        <v>0</v>
      </c>
      <c r="R183" s="49">
        <v>0</v>
      </c>
      <c r="S183" s="49">
        <v>128</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x14ac:dyDescent="0.25">
      <c r="B184" s="49" t="s">
        <v>104</v>
      </c>
      <c r="C184" s="49">
        <v>0</v>
      </c>
      <c r="D184" s="49">
        <v>0</v>
      </c>
      <c r="E184" s="49">
        <v>0</v>
      </c>
      <c r="F184" s="49">
        <v>0</v>
      </c>
      <c r="G184" s="49">
        <v>0</v>
      </c>
      <c r="H184" s="49">
        <v>0</v>
      </c>
      <c r="I184" s="49">
        <v>0</v>
      </c>
      <c r="J184" s="49">
        <v>2</v>
      </c>
      <c r="K184" s="49">
        <v>0</v>
      </c>
      <c r="L184" s="49">
        <v>0</v>
      </c>
      <c r="M184" s="49">
        <v>107</v>
      </c>
      <c r="N184" s="49">
        <v>16</v>
      </c>
      <c r="O184" s="49">
        <v>0</v>
      </c>
      <c r="P184" s="49">
        <v>0</v>
      </c>
      <c r="Q184" s="49">
        <v>0</v>
      </c>
      <c r="R184" s="49">
        <v>0</v>
      </c>
      <c r="S184" s="49">
        <v>125</v>
      </c>
      <c r="AU184" s="29"/>
      <c r="AV184" s="29"/>
      <c r="AW184" s="29"/>
      <c r="AX184" s="29"/>
      <c r="AY184" s="29"/>
      <c r="AZ184" s="29"/>
      <c r="BA184" s="29"/>
      <c r="BB184" s="29"/>
      <c r="BC184" s="29"/>
      <c r="BD184" s="29"/>
      <c r="BE184" s="29"/>
      <c r="BF184" s="29"/>
      <c r="BG184" s="29"/>
      <c r="BH184" s="29"/>
      <c r="BI184" s="29"/>
      <c r="BJ184" s="29"/>
      <c r="BK184" s="29"/>
      <c r="BL184" s="29"/>
      <c r="BM184" s="29"/>
      <c r="BN184" s="29"/>
      <c r="BO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row>
    <row r="185" spans="2:118" x14ac:dyDescent="0.25">
      <c r="B185" s="49" t="s">
        <v>89</v>
      </c>
      <c r="C185" s="49">
        <v>0</v>
      </c>
      <c r="D185" s="49">
        <v>0</v>
      </c>
      <c r="E185" s="49">
        <v>0</v>
      </c>
      <c r="F185" s="49">
        <v>117</v>
      </c>
      <c r="G185" s="49">
        <v>0</v>
      </c>
      <c r="H185" s="49">
        <v>4</v>
      </c>
      <c r="I185" s="49">
        <v>0</v>
      </c>
      <c r="J185" s="49">
        <v>0</v>
      </c>
      <c r="K185" s="49">
        <v>5</v>
      </c>
      <c r="L185" s="49">
        <v>1</v>
      </c>
      <c r="M185" s="49">
        <v>0</v>
      </c>
      <c r="N185" s="49">
        <v>0</v>
      </c>
      <c r="O185" s="49">
        <v>1</v>
      </c>
      <c r="P185" s="49">
        <v>0</v>
      </c>
      <c r="Q185" s="49">
        <v>0</v>
      </c>
      <c r="R185" s="49">
        <v>0</v>
      </c>
      <c r="S185" s="49">
        <v>128</v>
      </c>
    </row>
    <row r="192" spans="2:118" x14ac:dyDescent="0.25">
      <c r="V192" s="49" t="str">
        <f>A193</f>
        <v>Serratia marcescens</v>
      </c>
      <c r="AT192" s="49" t="str">
        <f>A193</f>
        <v>Serratia marcescens</v>
      </c>
      <c r="BR192" s="49" t="str">
        <f>A193</f>
        <v>Serratia marcescens</v>
      </c>
    </row>
    <row r="193" spans="1:118" ht="18.75" x14ac:dyDescent="0.25">
      <c r="A193" s="49" t="s">
        <v>85</v>
      </c>
      <c r="B193" s="49" t="s">
        <v>0</v>
      </c>
      <c r="C193" s="49">
        <v>1.5625E-2</v>
      </c>
      <c r="D193" s="49">
        <v>3.125E-2</v>
      </c>
      <c r="E193" s="49">
        <v>6.25E-2</v>
      </c>
      <c r="F193" s="49">
        <v>0.125</v>
      </c>
      <c r="G193" s="49">
        <v>0.25</v>
      </c>
      <c r="H193" s="49">
        <v>0.5</v>
      </c>
      <c r="I193" s="49">
        <v>1</v>
      </c>
      <c r="J193" s="49">
        <v>2</v>
      </c>
      <c r="K193" s="49">
        <v>4</v>
      </c>
      <c r="L193" s="49">
        <v>8</v>
      </c>
      <c r="M193" s="49">
        <v>16</v>
      </c>
      <c r="N193" s="49">
        <v>32</v>
      </c>
      <c r="O193" s="49">
        <v>64</v>
      </c>
      <c r="P193" s="49">
        <v>128</v>
      </c>
      <c r="Q193" s="49">
        <v>256</v>
      </c>
      <c r="R193" s="49">
        <v>512</v>
      </c>
      <c r="S193" s="49" t="s">
        <v>1</v>
      </c>
      <c r="V193" s="49" t="s">
        <v>0</v>
      </c>
      <c r="W193" s="49" t="str">
        <f>B194</f>
        <v>Ampicillin</v>
      </c>
      <c r="X193" s="49" t="str">
        <f>B195</f>
        <v>Ampicillin/ Sulbactam</v>
      </c>
      <c r="Y193" s="49" t="str">
        <f>B196</f>
        <v>Piperacillin</v>
      </c>
      <c r="Z193" s="49" t="str">
        <f>B197</f>
        <v>Piperacillin/ Tazobactam</v>
      </c>
      <c r="AA193" s="49" t="str">
        <f>B198</f>
        <v>Aztreonam</v>
      </c>
      <c r="AB193" s="49" t="str">
        <f>B199</f>
        <v>Cefotaxim</v>
      </c>
      <c r="AC193" s="49" t="str">
        <f>B200</f>
        <v>Ceftazidim</v>
      </c>
      <c r="AD193" s="49" t="str">
        <f>B201</f>
        <v>Cefuroxim</v>
      </c>
      <c r="AE193" s="49" t="str">
        <f>B202</f>
        <v>Imipenem</v>
      </c>
      <c r="AF193" s="49" t="str">
        <f>B203</f>
        <v>Meropenem</v>
      </c>
      <c r="AG193" s="49" t="str">
        <f>B204</f>
        <v>Colistin</v>
      </c>
      <c r="AH193" s="49" t="str">
        <f>B205</f>
        <v>Amikacin</v>
      </c>
      <c r="AI193" s="49" t="str">
        <f>B206</f>
        <v>Gentamicin</v>
      </c>
      <c r="AJ193" s="49" t="str">
        <f>B207</f>
        <v>Tobramycin</v>
      </c>
      <c r="AK193" s="49" t="str">
        <f>B208</f>
        <v>Fosfomycin</v>
      </c>
      <c r="AL193" s="49" t="str">
        <f>B209</f>
        <v>Cotrimoxazol</v>
      </c>
      <c r="AM193" s="49" t="str">
        <f>B210</f>
        <v>Ciprofloxacin</v>
      </c>
      <c r="AN193" s="49" t="str">
        <f>B211</f>
        <v>Levofloxacin</v>
      </c>
      <c r="AO193" s="49" t="str">
        <f>B212</f>
        <v>Moxifloxacin</v>
      </c>
      <c r="AP193" s="49" t="str">
        <f>B213</f>
        <v>Doxycyclin</v>
      </c>
      <c r="AQ193" s="49" t="str">
        <f>B214</f>
        <v>Tigecyclin</v>
      </c>
      <c r="AT193" s="49" t="s">
        <v>0</v>
      </c>
      <c r="AU193" s="29" t="str">
        <f t="shared" ref="AU193:BO193" si="890">W193</f>
        <v>Ampicillin</v>
      </c>
      <c r="AV193" s="29" t="str">
        <f t="shared" si="890"/>
        <v>Ampicillin/ Sulbactam</v>
      </c>
      <c r="AW193" s="29" t="str">
        <f t="shared" si="890"/>
        <v>Piperacillin</v>
      </c>
      <c r="AX193" s="29" t="str">
        <f t="shared" si="890"/>
        <v>Piperacillin/ Tazobactam</v>
      </c>
      <c r="AY193" s="29" t="str">
        <f t="shared" si="890"/>
        <v>Aztreonam</v>
      </c>
      <c r="AZ193" s="29" t="str">
        <f t="shared" si="890"/>
        <v>Cefotaxim</v>
      </c>
      <c r="BA193" s="29" t="str">
        <f t="shared" si="890"/>
        <v>Ceftazidim</v>
      </c>
      <c r="BB193" s="29" t="str">
        <f t="shared" si="890"/>
        <v>Cefuroxim</v>
      </c>
      <c r="BC193" s="29" t="str">
        <f t="shared" si="890"/>
        <v>Imipenem</v>
      </c>
      <c r="BD193" s="29" t="str">
        <f t="shared" si="890"/>
        <v>Meropenem</v>
      </c>
      <c r="BE193" s="29" t="str">
        <f t="shared" si="890"/>
        <v>Colistin</v>
      </c>
      <c r="BF193" s="29" t="str">
        <f t="shared" si="890"/>
        <v>Amikacin</v>
      </c>
      <c r="BG193" s="29" t="str">
        <f t="shared" si="890"/>
        <v>Gentamicin</v>
      </c>
      <c r="BH193" s="29" t="str">
        <f t="shared" si="890"/>
        <v>Tobramycin</v>
      </c>
      <c r="BI193" s="29" t="str">
        <f t="shared" si="890"/>
        <v>Fosfomycin</v>
      </c>
      <c r="BJ193" s="29" t="str">
        <f t="shared" si="890"/>
        <v>Cotrimoxazol</v>
      </c>
      <c r="BK193" s="29" t="str">
        <f t="shared" si="890"/>
        <v>Ciprofloxacin</v>
      </c>
      <c r="BL193" s="29" t="str">
        <f t="shared" si="890"/>
        <v>Levofloxacin</v>
      </c>
      <c r="BM193" s="29" t="str">
        <f t="shared" si="890"/>
        <v>Moxifloxacin</v>
      </c>
      <c r="BN193" s="29" t="str">
        <f t="shared" si="890"/>
        <v>Doxycyclin</v>
      </c>
      <c r="BO193" s="29" t="str">
        <f t="shared" si="890"/>
        <v>Tigecyclin</v>
      </c>
      <c r="BR193" s="49" t="s">
        <v>0</v>
      </c>
      <c r="BS193" s="49" t="str">
        <f t="shared" ref="BS193:CM193" si="891">W193</f>
        <v>Ampicillin</v>
      </c>
      <c r="BT193" s="49" t="str">
        <f t="shared" si="891"/>
        <v>Ampicillin/ Sulbactam</v>
      </c>
      <c r="BU193" s="49" t="str">
        <f t="shared" si="891"/>
        <v>Piperacillin</v>
      </c>
      <c r="BV193" s="49" t="str">
        <f t="shared" si="891"/>
        <v>Piperacillin/ Tazobactam</v>
      </c>
      <c r="BW193" s="49" t="str">
        <f t="shared" si="891"/>
        <v>Aztreonam</v>
      </c>
      <c r="BX193" s="49" t="str">
        <f t="shared" si="891"/>
        <v>Cefotaxim</v>
      </c>
      <c r="BY193" s="49" t="str">
        <f t="shared" si="891"/>
        <v>Ceftazidim</v>
      </c>
      <c r="BZ193" s="49" t="str">
        <f t="shared" si="891"/>
        <v>Cefuroxim</v>
      </c>
      <c r="CA193" s="49" t="str">
        <f t="shared" si="891"/>
        <v>Imipenem</v>
      </c>
      <c r="CB193" s="49" t="str">
        <f t="shared" si="891"/>
        <v>Meropenem</v>
      </c>
      <c r="CC193" s="49" t="str">
        <f t="shared" si="891"/>
        <v>Colistin</v>
      </c>
      <c r="CD193" s="49" t="str">
        <f t="shared" si="891"/>
        <v>Amikacin</v>
      </c>
      <c r="CE193" s="49" t="str">
        <f t="shared" si="891"/>
        <v>Gentamicin</v>
      </c>
      <c r="CF193" s="49" t="str">
        <f t="shared" si="891"/>
        <v>Tobramycin</v>
      </c>
      <c r="CG193" s="49" t="str">
        <f t="shared" si="891"/>
        <v>Fosfomycin</v>
      </c>
      <c r="CH193" s="49" t="str">
        <f t="shared" si="891"/>
        <v>Cotrimoxazol</v>
      </c>
      <c r="CI193" s="49" t="str">
        <f t="shared" si="891"/>
        <v>Ciprofloxacin</v>
      </c>
      <c r="CJ193" s="49" t="str">
        <f t="shared" si="891"/>
        <v>Levofloxacin</v>
      </c>
      <c r="CK193" s="49" t="str">
        <f t="shared" si="891"/>
        <v>Moxifloxacin</v>
      </c>
      <c r="CL193" s="49" t="str">
        <f t="shared" si="891"/>
        <v>Doxycyclin</v>
      </c>
      <c r="CM193" s="49" t="str">
        <f t="shared" si="891"/>
        <v>Tigecyclin</v>
      </c>
      <c r="CQ193" s="10"/>
      <c r="CR193" s="11" t="s">
        <v>45</v>
      </c>
      <c r="CS193" s="11" t="s">
        <v>50</v>
      </c>
      <c r="CT193" s="11" t="s">
        <v>51</v>
      </c>
      <c r="CU193" s="11" t="s">
        <v>52</v>
      </c>
      <c r="CV193" s="11" t="s">
        <v>53</v>
      </c>
      <c r="CW193" s="11" t="s">
        <v>54</v>
      </c>
      <c r="CX193" s="11" t="s">
        <v>55</v>
      </c>
      <c r="CY193" s="11" t="s">
        <v>68</v>
      </c>
      <c r="CZ193" s="11" t="s">
        <v>56</v>
      </c>
      <c r="DA193" s="11" t="s">
        <v>57</v>
      </c>
      <c r="DB193" s="11" t="s">
        <v>58</v>
      </c>
      <c r="DC193" s="11" t="s">
        <v>59</v>
      </c>
      <c r="DD193" s="11" t="s">
        <v>60</v>
      </c>
      <c r="DE193" s="11" t="s">
        <v>61</v>
      </c>
      <c r="DF193" s="11" t="s">
        <v>62</v>
      </c>
      <c r="DG193" s="11" t="s">
        <v>63</v>
      </c>
      <c r="DH193" s="11" t="s">
        <v>64</v>
      </c>
      <c r="DI193" s="11" t="s">
        <v>65</v>
      </c>
      <c r="DJ193" s="11" t="s">
        <v>66</v>
      </c>
      <c r="DK193" s="11" t="s">
        <v>67</v>
      </c>
      <c r="DL193" s="11" t="s">
        <v>69</v>
      </c>
      <c r="DM193" s="9"/>
      <c r="DN193" s="9"/>
    </row>
    <row r="194" spans="1:118" ht="18.75" x14ac:dyDescent="0.25">
      <c r="B194" s="49" t="s">
        <v>2</v>
      </c>
      <c r="C194" s="2">
        <v>0</v>
      </c>
      <c r="D194" s="2">
        <v>0</v>
      </c>
      <c r="E194" s="2">
        <v>0</v>
      </c>
      <c r="F194" s="2">
        <v>0</v>
      </c>
      <c r="G194" s="2">
        <v>0</v>
      </c>
      <c r="H194" s="2">
        <v>0</v>
      </c>
      <c r="I194" s="2">
        <v>0</v>
      </c>
      <c r="J194" s="2">
        <v>0</v>
      </c>
      <c r="K194" s="2">
        <v>0</v>
      </c>
      <c r="L194" s="2">
        <v>2</v>
      </c>
      <c r="M194" s="3">
        <v>10</v>
      </c>
      <c r="N194" s="3">
        <v>12</v>
      </c>
      <c r="O194" s="3">
        <v>14</v>
      </c>
      <c r="P194" s="3">
        <v>0</v>
      </c>
      <c r="Q194" s="3">
        <v>0</v>
      </c>
      <c r="R194" s="3">
        <v>0</v>
      </c>
      <c r="S194" s="49">
        <v>38</v>
      </c>
      <c r="V194" s="49">
        <v>1.5625E-2</v>
      </c>
      <c r="W194" s="2">
        <f>C194</f>
        <v>0</v>
      </c>
      <c r="X194" s="2">
        <f>C195</f>
        <v>0</v>
      </c>
      <c r="Y194" s="2">
        <f>C196</f>
        <v>0</v>
      </c>
      <c r="Z194" s="2">
        <f>C197</f>
        <v>0</v>
      </c>
      <c r="AA194" s="2">
        <f>C198</f>
        <v>0</v>
      </c>
      <c r="AB194" s="2">
        <f>C199</f>
        <v>0</v>
      </c>
      <c r="AC194" s="2">
        <f>C200</f>
        <v>0</v>
      </c>
      <c r="AD194" s="49">
        <f>C201</f>
        <v>0</v>
      </c>
      <c r="AE194" s="2">
        <f>C202</f>
        <v>0</v>
      </c>
      <c r="AF194" s="2">
        <f>C203</f>
        <v>0</v>
      </c>
      <c r="AG194" s="2">
        <f>C204</f>
        <v>0</v>
      </c>
      <c r="AH194" s="2">
        <f>C205</f>
        <v>0</v>
      </c>
      <c r="AI194" s="2">
        <f>C206</f>
        <v>0</v>
      </c>
      <c r="AJ194" s="2">
        <f>C207</f>
        <v>0</v>
      </c>
      <c r="AK194" s="2">
        <f>C208</f>
        <v>0</v>
      </c>
      <c r="AL194" s="2">
        <f>C209</f>
        <v>0</v>
      </c>
      <c r="AM194" s="2">
        <f>C210</f>
        <v>0</v>
      </c>
      <c r="AN194" s="2">
        <f>C211</f>
        <v>0</v>
      </c>
      <c r="AO194" s="2">
        <f>C212</f>
        <v>0</v>
      </c>
      <c r="AP194" s="49">
        <f>C213</f>
        <v>0</v>
      </c>
      <c r="AQ194" s="50">
        <f>C214</f>
        <v>0</v>
      </c>
      <c r="AT194" s="49">
        <v>1.4999999999999999E-2</v>
      </c>
      <c r="AU194" s="30">
        <f t="shared" ref="AU194:BO194" si="892">PRODUCT(W194*100*1/W210)</f>
        <v>0</v>
      </c>
      <c r="AV194" s="30">
        <f t="shared" si="892"/>
        <v>0</v>
      </c>
      <c r="AW194" s="30">
        <f t="shared" si="892"/>
        <v>0</v>
      </c>
      <c r="AX194" s="30">
        <f t="shared" si="892"/>
        <v>0</v>
      </c>
      <c r="AY194" s="30">
        <f t="shared" si="892"/>
        <v>0</v>
      </c>
      <c r="AZ194" s="30">
        <f t="shared" si="892"/>
        <v>0</v>
      </c>
      <c r="BA194" s="30">
        <f t="shared" si="892"/>
        <v>0</v>
      </c>
      <c r="BB194" s="51">
        <f t="shared" si="892"/>
        <v>0</v>
      </c>
      <c r="BC194" s="30">
        <f t="shared" si="892"/>
        <v>0</v>
      </c>
      <c r="BD194" s="30">
        <f t="shared" si="892"/>
        <v>0</v>
      </c>
      <c r="BE194" s="30">
        <f t="shared" si="892"/>
        <v>0</v>
      </c>
      <c r="BF194" s="30">
        <f t="shared" si="892"/>
        <v>0</v>
      </c>
      <c r="BG194" s="30">
        <f t="shared" si="892"/>
        <v>0</v>
      </c>
      <c r="BH194" s="30">
        <f t="shared" si="892"/>
        <v>0</v>
      </c>
      <c r="BI194" s="30">
        <f t="shared" si="892"/>
        <v>0</v>
      </c>
      <c r="BJ194" s="30">
        <f t="shared" si="892"/>
        <v>0</v>
      </c>
      <c r="BK194" s="30">
        <f t="shared" si="892"/>
        <v>0</v>
      </c>
      <c r="BL194" s="30">
        <f t="shared" si="892"/>
        <v>0</v>
      </c>
      <c r="BM194" s="30">
        <f t="shared" si="892"/>
        <v>0</v>
      </c>
      <c r="BN194" s="29">
        <f t="shared" si="892"/>
        <v>0</v>
      </c>
      <c r="BO194" s="52">
        <f t="shared" si="892"/>
        <v>0</v>
      </c>
      <c r="BR194" s="49">
        <v>1.4999999999999999E-2</v>
      </c>
      <c r="BS194" s="30">
        <f t="shared" ref="BS194:CM194" si="893">AU194</f>
        <v>0</v>
      </c>
      <c r="BT194" s="30">
        <f t="shared" si="893"/>
        <v>0</v>
      </c>
      <c r="BU194" s="30">
        <f t="shared" si="893"/>
        <v>0</v>
      </c>
      <c r="BV194" s="30">
        <f t="shared" si="893"/>
        <v>0</v>
      </c>
      <c r="BW194" s="30">
        <f t="shared" si="893"/>
        <v>0</v>
      </c>
      <c r="BX194" s="30">
        <f t="shared" si="893"/>
        <v>0</v>
      </c>
      <c r="BY194" s="30">
        <f t="shared" si="893"/>
        <v>0</v>
      </c>
      <c r="BZ194" s="51">
        <f t="shared" si="893"/>
        <v>0</v>
      </c>
      <c r="CA194" s="30">
        <f t="shared" si="893"/>
        <v>0</v>
      </c>
      <c r="CB194" s="30">
        <f t="shared" si="893"/>
        <v>0</v>
      </c>
      <c r="CC194" s="30">
        <f t="shared" si="893"/>
        <v>0</v>
      </c>
      <c r="CD194" s="30">
        <f t="shared" si="893"/>
        <v>0</v>
      </c>
      <c r="CE194" s="30">
        <f t="shared" si="893"/>
        <v>0</v>
      </c>
      <c r="CF194" s="30">
        <f t="shared" si="893"/>
        <v>0</v>
      </c>
      <c r="CG194" s="30">
        <f t="shared" si="893"/>
        <v>0</v>
      </c>
      <c r="CH194" s="30">
        <f t="shared" si="893"/>
        <v>0</v>
      </c>
      <c r="CI194" s="30">
        <f t="shared" si="893"/>
        <v>0</v>
      </c>
      <c r="CJ194" s="30">
        <f t="shared" si="893"/>
        <v>0</v>
      </c>
      <c r="CK194" s="30">
        <f t="shared" si="893"/>
        <v>0</v>
      </c>
      <c r="CL194" s="29">
        <f t="shared" si="893"/>
        <v>0</v>
      </c>
      <c r="CM194" s="52">
        <f t="shared" si="893"/>
        <v>0</v>
      </c>
      <c r="CN194" s="5"/>
      <c r="CQ194" s="11" t="s">
        <v>46</v>
      </c>
      <c r="CR194" s="15">
        <f>S194</f>
        <v>38</v>
      </c>
      <c r="CS194" s="15">
        <f>S195</f>
        <v>38</v>
      </c>
      <c r="CT194" s="15">
        <f>S196</f>
        <v>38</v>
      </c>
      <c r="CU194" s="15">
        <f>S197</f>
        <v>38</v>
      </c>
      <c r="CV194" s="15">
        <f>S198</f>
        <v>38</v>
      </c>
      <c r="CW194" s="15">
        <f>S199</f>
        <v>38</v>
      </c>
      <c r="CX194" s="15">
        <f>S200</f>
        <v>38</v>
      </c>
      <c r="CY194" s="15">
        <f>S201</f>
        <v>38</v>
      </c>
      <c r="CZ194" s="15">
        <f>S202</f>
        <v>38</v>
      </c>
      <c r="DA194" s="15">
        <f>S203</f>
        <v>38</v>
      </c>
      <c r="DB194" s="15">
        <f>S204</f>
        <v>38</v>
      </c>
      <c r="DC194" s="15">
        <f>S205</f>
        <v>38</v>
      </c>
      <c r="DD194" s="15">
        <f>S206</f>
        <v>38</v>
      </c>
      <c r="DE194" s="15">
        <f>S207</f>
        <v>38</v>
      </c>
      <c r="DF194" s="15">
        <f>S208</f>
        <v>38</v>
      </c>
      <c r="DG194" s="15">
        <f>S209</f>
        <v>38</v>
      </c>
      <c r="DH194" s="15">
        <f>S210</f>
        <v>38</v>
      </c>
      <c r="DI194" s="15">
        <f>S211</f>
        <v>38</v>
      </c>
      <c r="DJ194" s="15">
        <f>S212</f>
        <v>38</v>
      </c>
      <c r="DK194" s="15">
        <f>S213</f>
        <v>38</v>
      </c>
      <c r="DL194" s="15">
        <f>S214</f>
        <v>38</v>
      </c>
      <c r="DM194" s="9"/>
      <c r="DN194" s="9"/>
    </row>
    <row r="195" spans="1:118" ht="18.75" x14ac:dyDescent="0.25">
      <c r="B195" s="49" t="s">
        <v>3</v>
      </c>
      <c r="C195" s="2">
        <v>0</v>
      </c>
      <c r="D195" s="2">
        <v>0</v>
      </c>
      <c r="E195" s="2">
        <v>0</v>
      </c>
      <c r="F195" s="2">
        <v>0</v>
      </c>
      <c r="G195" s="2">
        <v>0</v>
      </c>
      <c r="H195" s="2">
        <v>0</v>
      </c>
      <c r="I195" s="2">
        <v>0</v>
      </c>
      <c r="J195" s="2">
        <v>0</v>
      </c>
      <c r="K195" s="2">
        <v>1</v>
      </c>
      <c r="L195" s="2">
        <v>5</v>
      </c>
      <c r="M195" s="3">
        <v>15</v>
      </c>
      <c r="N195" s="3">
        <v>12</v>
      </c>
      <c r="O195" s="3">
        <v>5</v>
      </c>
      <c r="P195" s="3">
        <v>0</v>
      </c>
      <c r="Q195" s="3">
        <v>0</v>
      </c>
      <c r="R195" s="3">
        <v>0</v>
      </c>
      <c r="S195" s="49">
        <v>38</v>
      </c>
      <c r="V195" s="49">
        <v>3.125E-2</v>
      </c>
      <c r="W195" s="2">
        <f>D194</f>
        <v>0</v>
      </c>
      <c r="X195" s="2">
        <f>D195</f>
        <v>0</v>
      </c>
      <c r="Y195" s="2">
        <f>D196</f>
        <v>0</v>
      </c>
      <c r="Z195" s="2">
        <f>D197</f>
        <v>0</v>
      </c>
      <c r="AA195" s="2">
        <f>D198</f>
        <v>0</v>
      </c>
      <c r="AB195" s="2">
        <f>D199</f>
        <v>3</v>
      </c>
      <c r="AC195" s="2">
        <f>D200</f>
        <v>0</v>
      </c>
      <c r="AD195" s="49">
        <f>D201</f>
        <v>0</v>
      </c>
      <c r="AE195" s="2">
        <f>D202</f>
        <v>0</v>
      </c>
      <c r="AF195" s="2">
        <f>D203</f>
        <v>0</v>
      </c>
      <c r="AG195" s="2">
        <f>D204</f>
        <v>0</v>
      </c>
      <c r="AH195" s="2">
        <f>D205</f>
        <v>0</v>
      </c>
      <c r="AI195" s="2">
        <f>D206</f>
        <v>0</v>
      </c>
      <c r="AJ195" s="2">
        <f>D207</f>
        <v>0</v>
      </c>
      <c r="AK195" s="2">
        <f>D208</f>
        <v>0</v>
      </c>
      <c r="AL195" s="2">
        <f>D209</f>
        <v>0</v>
      </c>
      <c r="AM195" s="2">
        <f>D210</f>
        <v>6</v>
      </c>
      <c r="AN195" s="2">
        <f>D211</f>
        <v>10</v>
      </c>
      <c r="AO195" s="2">
        <f>D212</f>
        <v>0</v>
      </c>
      <c r="AP195" s="49">
        <f>D213</f>
        <v>0</v>
      </c>
      <c r="AQ195" s="50">
        <f>D214</f>
        <v>0</v>
      </c>
      <c r="AT195" s="49">
        <v>3.1E-2</v>
      </c>
      <c r="AU195" s="30">
        <f t="shared" ref="AU195:BO195" si="894">PRODUCT(W195*100*1/W210)</f>
        <v>0</v>
      </c>
      <c r="AV195" s="30">
        <f t="shared" si="894"/>
        <v>0</v>
      </c>
      <c r="AW195" s="30">
        <f t="shared" si="894"/>
        <v>0</v>
      </c>
      <c r="AX195" s="30">
        <f t="shared" si="894"/>
        <v>0</v>
      </c>
      <c r="AY195" s="30">
        <f t="shared" si="894"/>
        <v>0</v>
      </c>
      <c r="AZ195" s="30">
        <f t="shared" si="894"/>
        <v>7.8947368421052628</v>
      </c>
      <c r="BA195" s="30">
        <f t="shared" si="894"/>
        <v>0</v>
      </c>
      <c r="BB195" s="51">
        <f t="shared" si="894"/>
        <v>0</v>
      </c>
      <c r="BC195" s="30">
        <f t="shared" si="894"/>
        <v>0</v>
      </c>
      <c r="BD195" s="30">
        <f t="shared" si="894"/>
        <v>0</v>
      </c>
      <c r="BE195" s="30">
        <f t="shared" si="894"/>
        <v>0</v>
      </c>
      <c r="BF195" s="30">
        <f t="shared" si="894"/>
        <v>0</v>
      </c>
      <c r="BG195" s="30">
        <f t="shared" si="894"/>
        <v>0</v>
      </c>
      <c r="BH195" s="30">
        <f t="shared" si="894"/>
        <v>0</v>
      </c>
      <c r="BI195" s="30">
        <f t="shared" si="894"/>
        <v>0</v>
      </c>
      <c r="BJ195" s="30">
        <f t="shared" si="894"/>
        <v>0</v>
      </c>
      <c r="BK195" s="30">
        <f t="shared" si="894"/>
        <v>15.789473684210526</v>
      </c>
      <c r="BL195" s="30">
        <f t="shared" si="894"/>
        <v>26.315789473684209</v>
      </c>
      <c r="BM195" s="30">
        <f t="shared" si="894"/>
        <v>0</v>
      </c>
      <c r="BN195" s="29">
        <f t="shared" si="894"/>
        <v>0</v>
      </c>
      <c r="BO195" s="52">
        <f t="shared" si="894"/>
        <v>0</v>
      </c>
      <c r="BR195" s="49">
        <v>3.1E-2</v>
      </c>
      <c r="BS195" s="30">
        <f t="shared" ref="BS195:CM195" si="895">AU194+AU195</f>
        <v>0</v>
      </c>
      <c r="BT195" s="30">
        <f t="shared" si="895"/>
        <v>0</v>
      </c>
      <c r="BU195" s="30">
        <f t="shared" si="895"/>
        <v>0</v>
      </c>
      <c r="BV195" s="30">
        <f t="shared" si="895"/>
        <v>0</v>
      </c>
      <c r="BW195" s="30">
        <f t="shared" si="895"/>
        <v>0</v>
      </c>
      <c r="BX195" s="30">
        <f t="shared" si="895"/>
        <v>7.8947368421052628</v>
      </c>
      <c r="BY195" s="30">
        <f t="shared" si="895"/>
        <v>0</v>
      </c>
      <c r="BZ195" s="51">
        <f t="shared" si="895"/>
        <v>0</v>
      </c>
      <c r="CA195" s="30">
        <f t="shared" si="895"/>
        <v>0</v>
      </c>
      <c r="CB195" s="30">
        <f t="shared" si="895"/>
        <v>0</v>
      </c>
      <c r="CC195" s="30">
        <f t="shared" si="895"/>
        <v>0</v>
      </c>
      <c r="CD195" s="30">
        <f t="shared" si="895"/>
        <v>0</v>
      </c>
      <c r="CE195" s="30">
        <f t="shared" si="895"/>
        <v>0</v>
      </c>
      <c r="CF195" s="30">
        <f t="shared" si="895"/>
        <v>0</v>
      </c>
      <c r="CG195" s="30">
        <f t="shared" si="895"/>
        <v>0</v>
      </c>
      <c r="CH195" s="30">
        <f t="shared" si="895"/>
        <v>0</v>
      </c>
      <c r="CI195" s="30">
        <f t="shared" si="895"/>
        <v>15.789473684210526</v>
      </c>
      <c r="CJ195" s="30">
        <f t="shared" si="895"/>
        <v>26.315789473684209</v>
      </c>
      <c r="CK195" s="30">
        <f t="shared" si="895"/>
        <v>0</v>
      </c>
      <c r="CL195" s="29">
        <f t="shared" si="895"/>
        <v>0</v>
      </c>
      <c r="CM195" s="52">
        <f t="shared" si="895"/>
        <v>0</v>
      </c>
      <c r="CN195" s="5"/>
      <c r="CQ195" s="11" t="s">
        <v>47</v>
      </c>
      <c r="CR195" s="12">
        <f>BS203</f>
        <v>5.2631578947368425</v>
      </c>
      <c r="CS195" s="12">
        <f>BT203</f>
        <v>15.789473684210526</v>
      </c>
      <c r="CT195" s="12">
        <f>BU203</f>
        <v>81.578947368421055</v>
      </c>
      <c r="CU195" s="12">
        <f>BV203</f>
        <v>89.473684210526301</v>
      </c>
      <c r="CV195" s="12">
        <f>BW200</f>
        <v>86.84210526315789</v>
      </c>
      <c r="CW195" s="12">
        <f>BX200</f>
        <v>81.578947368421055</v>
      </c>
      <c r="CX195" s="12">
        <f>BY200</f>
        <v>86.84210526315789</v>
      </c>
      <c r="CY195" s="12"/>
      <c r="CZ195" s="12">
        <f>CA201</f>
        <v>100</v>
      </c>
      <c r="DA195" s="12">
        <f>CB201</f>
        <v>100</v>
      </c>
      <c r="DB195" s="12">
        <f>CC201</f>
        <v>13.157894736842106</v>
      </c>
      <c r="DC195" s="12">
        <f>CD203</f>
        <v>100</v>
      </c>
      <c r="DD195" s="12">
        <f>CE201</f>
        <v>97.368421052631589</v>
      </c>
      <c r="DE195" s="12">
        <f>CF201</f>
        <v>99.999999999999986</v>
      </c>
      <c r="DF195" s="12">
        <f>CG205</f>
        <v>94.73684210526315</v>
      </c>
      <c r="DG195" s="12">
        <f>CH201</f>
        <v>100</v>
      </c>
      <c r="DH195" s="12">
        <f>CI198</f>
        <v>97.368421052631575</v>
      </c>
      <c r="DI195" s="12">
        <f>CJ199</f>
        <v>100</v>
      </c>
      <c r="DJ195" s="12">
        <f>CK198</f>
        <v>73.68421052631578</v>
      </c>
      <c r="DK195" s="12"/>
      <c r="DL195" s="12"/>
      <c r="DM195" s="9"/>
      <c r="DN195" s="9"/>
    </row>
    <row r="196" spans="1:118" ht="18.75" x14ac:dyDescent="0.25">
      <c r="B196" s="49" t="s">
        <v>4</v>
      </c>
      <c r="C196" s="2">
        <v>0</v>
      </c>
      <c r="D196" s="2">
        <v>0</v>
      </c>
      <c r="E196" s="2">
        <v>0</v>
      </c>
      <c r="F196" s="2">
        <v>0</v>
      </c>
      <c r="G196" s="2">
        <v>2</v>
      </c>
      <c r="H196" s="2">
        <v>0</v>
      </c>
      <c r="I196" s="2">
        <v>18</v>
      </c>
      <c r="J196" s="2">
        <v>10</v>
      </c>
      <c r="K196" s="2">
        <v>0</v>
      </c>
      <c r="L196" s="2">
        <v>1</v>
      </c>
      <c r="M196" s="3">
        <v>2</v>
      </c>
      <c r="N196" s="3">
        <v>2</v>
      </c>
      <c r="O196" s="3">
        <v>2</v>
      </c>
      <c r="P196" s="3">
        <v>1</v>
      </c>
      <c r="Q196" s="3">
        <v>0</v>
      </c>
      <c r="R196" s="3">
        <v>0</v>
      </c>
      <c r="S196" s="49">
        <v>38</v>
      </c>
      <c r="V196" s="49">
        <v>6.25E-2</v>
      </c>
      <c r="W196" s="2">
        <f>E194</f>
        <v>0</v>
      </c>
      <c r="X196" s="2">
        <f>E195</f>
        <v>0</v>
      </c>
      <c r="Y196" s="2">
        <f>E196</f>
        <v>0</v>
      </c>
      <c r="Z196" s="2">
        <f>E197</f>
        <v>0</v>
      </c>
      <c r="AA196" s="2">
        <f>E198</f>
        <v>0</v>
      </c>
      <c r="AB196" s="2">
        <f>E199</f>
        <v>0</v>
      </c>
      <c r="AC196" s="2">
        <f>E200</f>
        <v>0</v>
      </c>
      <c r="AD196" s="49">
        <f>E201</f>
        <v>0</v>
      </c>
      <c r="AE196" s="2">
        <f>E202</f>
        <v>0</v>
      </c>
      <c r="AF196" s="2">
        <f>E203</f>
        <v>38</v>
      </c>
      <c r="AG196" s="2">
        <f>E204</f>
        <v>0</v>
      </c>
      <c r="AH196" s="2">
        <f>E205</f>
        <v>0</v>
      </c>
      <c r="AI196" s="2">
        <f>E206</f>
        <v>0</v>
      </c>
      <c r="AJ196" s="2">
        <f>E207</f>
        <v>0</v>
      </c>
      <c r="AK196" s="2">
        <f>E208</f>
        <v>0</v>
      </c>
      <c r="AL196" s="2">
        <f>E209</f>
        <v>16</v>
      </c>
      <c r="AM196" s="2">
        <f>E210</f>
        <v>22</v>
      </c>
      <c r="AN196" s="2">
        <f>E211</f>
        <v>0</v>
      </c>
      <c r="AO196" s="2">
        <f>E212</f>
        <v>0</v>
      </c>
      <c r="AP196" s="49">
        <f>E213</f>
        <v>0</v>
      </c>
      <c r="AQ196" s="50">
        <f>E214</f>
        <v>0</v>
      </c>
      <c r="AT196" s="49">
        <v>6.2E-2</v>
      </c>
      <c r="AU196" s="30">
        <f t="shared" ref="AU196:BO196" si="896">PRODUCT(W196*100*1/W210)</f>
        <v>0</v>
      </c>
      <c r="AV196" s="30">
        <f t="shared" si="896"/>
        <v>0</v>
      </c>
      <c r="AW196" s="30">
        <f t="shared" si="896"/>
        <v>0</v>
      </c>
      <c r="AX196" s="30">
        <f t="shared" si="896"/>
        <v>0</v>
      </c>
      <c r="AY196" s="30">
        <f t="shared" si="896"/>
        <v>0</v>
      </c>
      <c r="AZ196" s="30">
        <f t="shared" si="896"/>
        <v>0</v>
      </c>
      <c r="BA196" s="30">
        <f t="shared" si="896"/>
        <v>0</v>
      </c>
      <c r="BB196" s="51">
        <f t="shared" si="896"/>
        <v>0</v>
      </c>
      <c r="BC196" s="30">
        <f t="shared" si="896"/>
        <v>0</v>
      </c>
      <c r="BD196" s="30">
        <f t="shared" si="896"/>
        <v>100</v>
      </c>
      <c r="BE196" s="30">
        <f t="shared" si="896"/>
        <v>0</v>
      </c>
      <c r="BF196" s="30">
        <f t="shared" si="896"/>
        <v>0</v>
      </c>
      <c r="BG196" s="30">
        <f t="shared" si="896"/>
        <v>0</v>
      </c>
      <c r="BH196" s="30">
        <f t="shared" si="896"/>
        <v>0</v>
      </c>
      <c r="BI196" s="30">
        <f t="shared" si="896"/>
        <v>0</v>
      </c>
      <c r="BJ196" s="30">
        <f t="shared" si="896"/>
        <v>42.10526315789474</v>
      </c>
      <c r="BK196" s="30">
        <f t="shared" si="896"/>
        <v>57.89473684210526</v>
      </c>
      <c r="BL196" s="30">
        <f t="shared" si="896"/>
        <v>0</v>
      </c>
      <c r="BM196" s="30">
        <f t="shared" si="896"/>
        <v>0</v>
      </c>
      <c r="BN196" s="29">
        <f t="shared" si="896"/>
        <v>0</v>
      </c>
      <c r="BO196" s="52">
        <f t="shared" si="896"/>
        <v>0</v>
      </c>
      <c r="BR196" s="49">
        <v>6.2E-2</v>
      </c>
      <c r="BS196" s="30">
        <f t="shared" ref="BS196:CM196" si="897">AU194+AU195+AU196</f>
        <v>0</v>
      </c>
      <c r="BT196" s="30">
        <f t="shared" si="897"/>
        <v>0</v>
      </c>
      <c r="BU196" s="30">
        <f t="shared" si="897"/>
        <v>0</v>
      </c>
      <c r="BV196" s="30">
        <f t="shared" si="897"/>
        <v>0</v>
      </c>
      <c r="BW196" s="30">
        <f t="shared" si="897"/>
        <v>0</v>
      </c>
      <c r="BX196" s="30">
        <f t="shared" si="897"/>
        <v>7.8947368421052628</v>
      </c>
      <c r="BY196" s="30">
        <f t="shared" si="897"/>
        <v>0</v>
      </c>
      <c r="BZ196" s="51">
        <f t="shared" si="897"/>
        <v>0</v>
      </c>
      <c r="CA196" s="30">
        <f t="shared" si="897"/>
        <v>0</v>
      </c>
      <c r="CB196" s="30">
        <f t="shared" si="897"/>
        <v>100</v>
      </c>
      <c r="CC196" s="30">
        <f t="shared" si="897"/>
        <v>0</v>
      </c>
      <c r="CD196" s="30">
        <f t="shared" si="897"/>
        <v>0</v>
      </c>
      <c r="CE196" s="30">
        <f t="shared" si="897"/>
        <v>0</v>
      </c>
      <c r="CF196" s="30">
        <f t="shared" si="897"/>
        <v>0</v>
      </c>
      <c r="CG196" s="30">
        <f t="shared" si="897"/>
        <v>0</v>
      </c>
      <c r="CH196" s="30">
        <f t="shared" si="897"/>
        <v>42.10526315789474</v>
      </c>
      <c r="CI196" s="30">
        <f t="shared" si="897"/>
        <v>73.68421052631578</v>
      </c>
      <c r="CJ196" s="30">
        <f t="shared" si="897"/>
        <v>26.315789473684209</v>
      </c>
      <c r="CK196" s="30">
        <f t="shared" si="897"/>
        <v>0</v>
      </c>
      <c r="CL196" s="29">
        <f t="shared" si="897"/>
        <v>0</v>
      </c>
      <c r="CM196" s="52">
        <f t="shared" si="897"/>
        <v>0</v>
      </c>
      <c r="CN196" s="5"/>
      <c r="CQ196" s="11" t="s">
        <v>48</v>
      </c>
      <c r="CR196" s="12"/>
      <c r="CS196" s="12"/>
      <c r="CT196" s="12"/>
      <c r="CU196" s="12"/>
      <c r="CV196" s="12">
        <f>BW202-BW200</f>
        <v>0</v>
      </c>
      <c r="CW196" s="12">
        <f>SUM(BX201,-BX200)</f>
        <v>0</v>
      </c>
      <c r="CX196" s="13">
        <f>SUM(BY201-BY200)</f>
        <v>0</v>
      </c>
      <c r="CY196" s="12"/>
      <c r="CZ196" s="12">
        <f>CA202-CA201</f>
        <v>0</v>
      </c>
      <c r="DA196" s="12">
        <f>CB203-CB201</f>
        <v>0</v>
      </c>
      <c r="DB196" s="12"/>
      <c r="DC196" s="12"/>
      <c r="DD196" s="12"/>
      <c r="DE196" s="12"/>
      <c r="DF196" s="12"/>
      <c r="DG196" s="12">
        <f>CH202-CH201</f>
        <v>0</v>
      </c>
      <c r="DH196" s="12">
        <f>CI199-CI198</f>
        <v>2.6315789473684248</v>
      </c>
      <c r="DI196" s="12">
        <f>CJ200-CJ199</f>
        <v>0</v>
      </c>
      <c r="DJ196" s="12"/>
      <c r="DK196" s="12"/>
      <c r="DL196" s="12"/>
      <c r="DM196" s="9"/>
      <c r="DN196" s="9"/>
    </row>
    <row r="197" spans="1:118" ht="18.75" x14ac:dyDescent="0.25">
      <c r="B197" s="49" t="s">
        <v>5</v>
      </c>
      <c r="C197" s="2">
        <v>0</v>
      </c>
      <c r="D197" s="2">
        <v>0</v>
      </c>
      <c r="E197" s="2">
        <v>0</v>
      </c>
      <c r="F197" s="2">
        <v>0</v>
      </c>
      <c r="G197" s="2">
        <v>7</v>
      </c>
      <c r="H197" s="2">
        <v>0</v>
      </c>
      <c r="I197" s="2">
        <v>19</v>
      </c>
      <c r="J197" s="2">
        <v>6</v>
      </c>
      <c r="K197" s="2">
        <v>0</v>
      </c>
      <c r="L197" s="2">
        <v>2</v>
      </c>
      <c r="M197" s="3">
        <v>1</v>
      </c>
      <c r="N197" s="3">
        <v>1</v>
      </c>
      <c r="O197" s="3">
        <v>1</v>
      </c>
      <c r="P197" s="3">
        <v>1</v>
      </c>
      <c r="Q197" s="3">
        <v>0</v>
      </c>
      <c r="R197" s="3">
        <v>0</v>
      </c>
      <c r="S197" s="49">
        <v>38</v>
      </c>
      <c r="V197" s="49">
        <v>0.125</v>
      </c>
      <c r="W197" s="2">
        <f>F194</f>
        <v>0</v>
      </c>
      <c r="X197" s="2">
        <f>F195</f>
        <v>0</v>
      </c>
      <c r="Y197" s="2">
        <f>F196</f>
        <v>0</v>
      </c>
      <c r="Z197" s="2">
        <f>F197</f>
        <v>0</v>
      </c>
      <c r="AA197" s="2">
        <f>F198</f>
        <v>30</v>
      </c>
      <c r="AB197" s="2">
        <f>F199</f>
        <v>9</v>
      </c>
      <c r="AC197" s="2">
        <f>F200</f>
        <v>29</v>
      </c>
      <c r="AD197" s="49">
        <f>F201</f>
        <v>0</v>
      </c>
      <c r="AE197" s="2">
        <f>F202</f>
        <v>0</v>
      </c>
      <c r="AF197" s="2">
        <f>F203</f>
        <v>0</v>
      </c>
      <c r="AG197" s="2">
        <f>F204</f>
        <v>0</v>
      </c>
      <c r="AH197" s="2">
        <f>F205</f>
        <v>0</v>
      </c>
      <c r="AI197" s="2">
        <f>F206</f>
        <v>0</v>
      </c>
      <c r="AJ197" s="2">
        <f>F207</f>
        <v>0</v>
      </c>
      <c r="AK197" s="2">
        <f>F208</f>
        <v>0</v>
      </c>
      <c r="AL197" s="2">
        <f>F209</f>
        <v>0</v>
      </c>
      <c r="AM197" s="2">
        <f>F210</f>
        <v>9</v>
      </c>
      <c r="AN197" s="2">
        <f>F211</f>
        <v>24</v>
      </c>
      <c r="AO197" s="2">
        <f>F212</f>
        <v>2</v>
      </c>
      <c r="AP197" s="49">
        <f>F213</f>
        <v>0</v>
      </c>
      <c r="AQ197" s="50">
        <f>F214</f>
        <v>0</v>
      </c>
      <c r="AT197" s="49">
        <v>0.125</v>
      </c>
      <c r="AU197" s="30">
        <f t="shared" ref="AU197:BO197" si="898">PRODUCT(W197*100*1/W210)</f>
        <v>0</v>
      </c>
      <c r="AV197" s="30">
        <f t="shared" si="898"/>
        <v>0</v>
      </c>
      <c r="AW197" s="30">
        <f t="shared" si="898"/>
        <v>0</v>
      </c>
      <c r="AX197" s="30">
        <f t="shared" si="898"/>
        <v>0</v>
      </c>
      <c r="AY197" s="30">
        <f t="shared" si="898"/>
        <v>78.94736842105263</v>
      </c>
      <c r="AZ197" s="30">
        <f t="shared" si="898"/>
        <v>23.684210526315791</v>
      </c>
      <c r="BA197" s="30">
        <f t="shared" si="898"/>
        <v>76.315789473684205</v>
      </c>
      <c r="BB197" s="51">
        <f t="shared" si="898"/>
        <v>0</v>
      </c>
      <c r="BC197" s="30">
        <f t="shared" si="898"/>
        <v>0</v>
      </c>
      <c r="BD197" s="30">
        <f t="shared" si="898"/>
        <v>0</v>
      </c>
      <c r="BE197" s="30">
        <f t="shared" si="898"/>
        <v>0</v>
      </c>
      <c r="BF197" s="30">
        <f t="shared" si="898"/>
        <v>0</v>
      </c>
      <c r="BG197" s="30">
        <f t="shared" si="898"/>
        <v>0</v>
      </c>
      <c r="BH197" s="30">
        <f t="shared" si="898"/>
        <v>0</v>
      </c>
      <c r="BI197" s="30">
        <f t="shared" si="898"/>
        <v>0</v>
      </c>
      <c r="BJ197" s="30">
        <f t="shared" si="898"/>
        <v>0</v>
      </c>
      <c r="BK197" s="30">
        <f t="shared" si="898"/>
        <v>23.684210526315791</v>
      </c>
      <c r="BL197" s="30">
        <f t="shared" si="898"/>
        <v>63.157894736842103</v>
      </c>
      <c r="BM197" s="30">
        <f t="shared" si="898"/>
        <v>5.2631578947368425</v>
      </c>
      <c r="BN197" s="29">
        <f t="shared" si="898"/>
        <v>0</v>
      </c>
      <c r="BO197" s="52">
        <f t="shared" si="898"/>
        <v>0</v>
      </c>
      <c r="BR197" s="49">
        <v>0.125</v>
      </c>
      <c r="BS197" s="30">
        <f t="shared" ref="BS197:CM197" si="899">AU194+AU195+AU196+AU197</f>
        <v>0</v>
      </c>
      <c r="BT197" s="30">
        <f t="shared" si="899"/>
        <v>0</v>
      </c>
      <c r="BU197" s="30">
        <f t="shared" si="899"/>
        <v>0</v>
      </c>
      <c r="BV197" s="30">
        <f t="shared" si="899"/>
        <v>0</v>
      </c>
      <c r="BW197" s="30">
        <f t="shared" si="899"/>
        <v>78.94736842105263</v>
      </c>
      <c r="BX197" s="30">
        <f t="shared" si="899"/>
        <v>31.578947368421055</v>
      </c>
      <c r="BY197" s="30">
        <f t="shared" si="899"/>
        <v>76.315789473684205</v>
      </c>
      <c r="BZ197" s="51">
        <f t="shared" si="899"/>
        <v>0</v>
      </c>
      <c r="CA197" s="30">
        <f t="shared" si="899"/>
        <v>0</v>
      </c>
      <c r="CB197" s="30">
        <f t="shared" si="899"/>
        <v>100</v>
      </c>
      <c r="CC197" s="30">
        <f t="shared" si="899"/>
        <v>0</v>
      </c>
      <c r="CD197" s="30">
        <f t="shared" si="899"/>
        <v>0</v>
      </c>
      <c r="CE197" s="30">
        <f t="shared" si="899"/>
        <v>0</v>
      </c>
      <c r="CF197" s="30">
        <f t="shared" si="899"/>
        <v>0</v>
      </c>
      <c r="CG197" s="30">
        <f t="shared" si="899"/>
        <v>0</v>
      </c>
      <c r="CH197" s="30">
        <f t="shared" si="899"/>
        <v>42.10526315789474</v>
      </c>
      <c r="CI197" s="30">
        <f t="shared" si="899"/>
        <v>97.368421052631575</v>
      </c>
      <c r="CJ197" s="30">
        <f t="shared" si="899"/>
        <v>89.473684210526315</v>
      </c>
      <c r="CK197" s="30">
        <f t="shared" si="899"/>
        <v>5.2631578947368425</v>
      </c>
      <c r="CL197" s="29">
        <f t="shared" si="899"/>
        <v>0</v>
      </c>
      <c r="CM197" s="52">
        <f t="shared" si="899"/>
        <v>0</v>
      </c>
      <c r="CN197" s="5"/>
      <c r="CQ197" s="11" t="s">
        <v>49</v>
      </c>
      <c r="CR197" s="12">
        <f>BS209-CR195</f>
        <v>94.73684210526315</v>
      </c>
      <c r="CS197" s="12">
        <f>BT209-CS195</f>
        <v>84.21052631578948</v>
      </c>
      <c r="CT197" s="12">
        <f>BU209-BU203</f>
        <v>18.421052631578959</v>
      </c>
      <c r="CU197" s="12">
        <f>BV209-BV203</f>
        <v>10.526315789473699</v>
      </c>
      <c r="CV197" s="12">
        <f>BW209-CV196-CV195</f>
        <v>13.15789473684211</v>
      </c>
      <c r="CW197" s="12">
        <f>BX209-BX201</f>
        <v>18.421052631578945</v>
      </c>
      <c r="CX197" s="12">
        <f>BY209-BY201</f>
        <v>13.15789473684211</v>
      </c>
      <c r="CY197" s="12"/>
      <c r="CZ197" s="12">
        <f>CA209-CA202</f>
        <v>0</v>
      </c>
      <c r="DA197" s="12">
        <f>CB209-CB203</f>
        <v>0</v>
      </c>
      <c r="DB197" s="12">
        <f>CC209-CC201</f>
        <v>86.84210526315789</v>
      </c>
      <c r="DC197" s="12">
        <f>CD209-CD203</f>
        <v>0</v>
      </c>
      <c r="DD197" s="12">
        <f>CE209-CE201</f>
        <v>2.6315789473684248</v>
      </c>
      <c r="DE197" s="12">
        <f>CF209-CF201</f>
        <v>0</v>
      </c>
      <c r="DF197" s="12">
        <f>CG209-CG205</f>
        <v>5.2631578947368496</v>
      </c>
      <c r="DG197" s="12">
        <f>CH209-CH202</f>
        <v>0</v>
      </c>
      <c r="DH197" s="12">
        <f>CI209-CI199</f>
        <v>0</v>
      </c>
      <c r="DI197" s="12">
        <f>CJ209-CJ200</f>
        <v>0</v>
      </c>
      <c r="DJ197" s="12">
        <f>CK209-CK198</f>
        <v>26.31578947368422</v>
      </c>
      <c r="DK197" s="12"/>
      <c r="DL197" s="12"/>
      <c r="DM197" s="9"/>
      <c r="DN197" s="9"/>
    </row>
    <row r="198" spans="1:118" x14ac:dyDescent="0.25">
      <c r="B198" s="49" t="s">
        <v>6</v>
      </c>
      <c r="C198" s="2">
        <v>0</v>
      </c>
      <c r="D198" s="2">
        <v>0</v>
      </c>
      <c r="E198" s="2">
        <v>0</v>
      </c>
      <c r="F198" s="2">
        <v>30</v>
      </c>
      <c r="G198" s="2">
        <v>0</v>
      </c>
      <c r="H198" s="2">
        <v>1</v>
      </c>
      <c r="I198" s="2">
        <v>2</v>
      </c>
      <c r="J198" s="4">
        <v>0</v>
      </c>
      <c r="K198" s="4">
        <v>0</v>
      </c>
      <c r="L198" s="3">
        <v>1</v>
      </c>
      <c r="M198" s="3">
        <v>1</v>
      </c>
      <c r="N198" s="3">
        <v>3</v>
      </c>
      <c r="O198" s="3">
        <v>0</v>
      </c>
      <c r="P198" s="3">
        <v>0</v>
      </c>
      <c r="Q198" s="3">
        <v>0</v>
      </c>
      <c r="R198" s="3">
        <v>0</v>
      </c>
      <c r="S198" s="49">
        <v>38</v>
      </c>
      <c r="V198" s="49">
        <v>0.25</v>
      </c>
      <c r="W198" s="2">
        <f>G194</f>
        <v>0</v>
      </c>
      <c r="X198" s="2">
        <f>G195</f>
        <v>0</v>
      </c>
      <c r="Y198" s="2">
        <f>G196</f>
        <v>2</v>
      </c>
      <c r="Z198" s="2">
        <f>G197</f>
        <v>7</v>
      </c>
      <c r="AA198" s="2">
        <f>G198</f>
        <v>0</v>
      </c>
      <c r="AB198" s="2">
        <f>G199</f>
        <v>9</v>
      </c>
      <c r="AC198" s="2">
        <f>G200</f>
        <v>0</v>
      </c>
      <c r="AD198" s="49">
        <f>G201</f>
        <v>0</v>
      </c>
      <c r="AE198" s="2">
        <f>G202</f>
        <v>6</v>
      </c>
      <c r="AF198" s="2">
        <f>G203</f>
        <v>0</v>
      </c>
      <c r="AG198" s="2">
        <f>G204</f>
        <v>0</v>
      </c>
      <c r="AH198" s="2">
        <f>G205</f>
        <v>1</v>
      </c>
      <c r="AI198" s="2">
        <f>G206</f>
        <v>19</v>
      </c>
      <c r="AJ198" s="2">
        <f>G207</f>
        <v>1</v>
      </c>
      <c r="AK198" s="2">
        <f>G208</f>
        <v>0</v>
      </c>
      <c r="AL198" s="2">
        <f>G209</f>
        <v>20</v>
      </c>
      <c r="AM198" s="2">
        <f>G210</f>
        <v>0</v>
      </c>
      <c r="AN198" s="2">
        <f>G211</f>
        <v>3</v>
      </c>
      <c r="AO198" s="2">
        <f>G212</f>
        <v>26</v>
      </c>
      <c r="AP198" s="49">
        <f>G213</f>
        <v>0</v>
      </c>
      <c r="AQ198" s="50">
        <f>G214</f>
        <v>14</v>
      </c>
      <c r="AT198" s="49">
        <v>0.25</v>
      </c>
      <c r="AU198" s="30">
        <f t="shared" ref="AU198:BO198" si="900">PRODUCT(W198*100*1/W210)</f>
        <v>0</v>
      </c>
      <c r="AV198" s="30">
        <f t="shared" si="900"/>
        <v>0</v>
      </c>
      <c r="AW198" s="30">
        <f t="shared" si="900"/>
        <v>5.2631578947368425</v>
      </c>
      <c r="AX198" s="30">
        <f t="shared" si="900"/>
        <v>18.421052631578949</v>
      </c>
      <c r="AY198" s="30">
        <f t="shared" si="900"/>
        <v>0</v>
      </c>
      <c r="AZ198" s="30">
        <f t="shared" si="900"/>
        <v>23.684210526315791</v>
      </c>
      <c r="BA198" s="30">
        <f t="shared" si="900"/>
        <v>0</v>
      </c>
      <c r="BB198" s="51">
        <f t="shared" si="900"/>
        <v>0</v>
      </c>
      <c r="BC198" s="30">
        <f t="shared" si="900"/>
        <v>15.789473684210526</v>
      </c>
      <c r="BD198" s="30">
        <f t="shared" si="900"/>
        <v>0</v>
      </c>
      <c r="BE198" s="30">
        <f t="shared" si="900"/>
        <v>0</v>
      </c>
      <c r="BF198" s="30">
        <f t="shared" si="900"/>
        <v>2.6315789473684212</v>
      </c>
      <c r="BG198" s="30">
        <f t="shared" si="900"/>
        <v>50</v>
      </c>
      <c r="BH198" s="30">
        <f t="shared" si="900"/>
        <v>2.6315789473684212</v>
      </c>
      <c r="BI198" s="30">
        <f t="shared" si="900"/>
        <v>0</v>
      </c>
      <c r="BJ198" s="30">
        <f t="shared" si="900"/>
        <v>52.631578947368418</v>
      </c>
      <c r="BK198" s="30">
        <f t="shared" si="900"/>
        <v>0</v>
      </c>
      <c r="BL198" s="30">
        <f t="shared" si="900"/>
        <v>7.8947368421052628</v>
      </c>
      <c r="BM198" s="30">
        <f t="shared" si="900"/>
        <v>68.421052631578945</v>
      </c>
      <c r="BN198" s="29">
        <f t="shared" si="900"/>
        <v>0</v>
      </c>
      <c r="BO198" s="52">
        <f t="shared" si="900"/>
        <v>36.842105263157897</v>
      </c>
      <c r="BR198" s="49">
        <v>0.25</v>
      </c>
      <c r="BS198" s="30">
        <f t="shared" ref="BS198:CM198" si="901">AU194+AU195+AU196+AU197+AU198</f>
        <v>0</v>
      </c>
      <c r="BT198" s="30">
        <f t="shared" si="901"/>
        <v>0</v>
      </c>
      <c r="BU198" s="30">
        <f t="shared" si="901"/>
        <v>5.2631578947368425</v>
      </c>
      <c r="BV198" s="30">
        <f t="shared" si="901"/>
        <v>18.421052631578949</v>
      </c>
      <c r="BW198" s="30">
        <f t="shared" si="901"/>
        <v>78.94736842105263</v>
      </c>
      <c r="BX198" s="30">
        <f t="shared" si="901"/>
        <v>55.26315789473685</v>
      </c>
      <c r="BY198" s="30">
        <f t="shared" si="901"/>
        <v>76.315789473684205</v>
      </c>
      <c r="BZ198" s="51">
        <f t="shared" si="901"/>
        <v>0</v>
      </c>
      <c r="CA198" s="30">
        <f t="shared" si="901"/>
        <v>15.789473684210526</v>
      </c>
      <c r="CB198" s="30">
        <f t="shared" si="901"/>
        <v>100</v>
      </c>
      <c r="CC198" s="30">
        <f t="shared" si="901"/>
        <v>0</v>
      </c>
      <c r="CD198" s="30">
        <f t="shared" si="901"/>
        <v>2.6315789473684212</v>
      </c>
      <c r="CE198" s="30">
        <f t="shared" si="901"/>
        <v>50</v>
      </c>
      <c r="CF198" s="30">
        <f t="shared" si="901"/>
        <v>2.6315789473684212</v>
      </c>
      <c r="CG198" s="30">
        <f t="shared" si="901"/>
        <v>0</v>
      </c>
      <c r="CH198" s="30">
        <f t="shared" si="901"/>
        <v>94.73684210526315</v>
      </c>
      <c r="CI198" s="30">
        <f t="shared" si="901"/>
        <v>97.368421052631575</v>
      </c>
      <c r="CJ198" s="30">
        <f t="shared" si="901"/>
        <v>97.368421052631575</v>
      </c>
      <c r="CK198" s="30">
        <f t="shared" si="901"/>
        <v>73.68421052631578</v>
      </c>
      <c r="CL198" s="29">
        <f t="shared" si="901"/>
        <v>0</v>
      </c>
      <c r="CM198" s="52">
        <f t="shared" si="901"/>
        <v>36.842105263157897</v>
      </c>
      <c r="CN198" s="5"/>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row>
    <row r="199" spans="1:118" x14ac:dyDescent="0.25">
      <c r="B199" s="49" t="s">
        <v>7</v>
      </c>
      <c r="C199" s="2">
        <v>0</v>
      </c>
      <c r="D199" s="2">
        <v>3</v>
      </c>
      <c r="E199" s="2">
        <v>0</v>
      </c>
      <c r="F199" s="2">
        <v>9</v>
      </c>
      <c r="G199" s="2">
        <v>9</v>
      </c>
      <c r="H199" s="2">
        <v>7</v>
      </c>
      <c r="I199" s="2">
        <v>3</v>
      </c>
      <c r="J199" s="4">
        <v>0</v>
      </c>
      <c r="K199" s="3">
        <v>2</v>
      </c>
      <c r="L199" s="3">
        <v>2</v>
      </c>
      <c r="M199" s="3">
        <v>3</v>
      </c>
      <c r="N199" s="3">
        <v>0</v>
      </c>
      <c r="O199" s="3">
        <v>0</v>
      </c>
      <c r="P199" s="3">
        <v>0</v>
      </c>
      <c r="Q199" s="3">
        <v>0</v>
      </c>
      <c r="R199" s="3">
        <v>0</v>
      </c>
      <c r="S199" s="49">
        <v>38</v>
      </c>
      <c r="V199" s="49">
        <v>0.5</v>
      </c>
      <c r="W199" s="2">
        <f>H194</f>
        <v>0</v>
      </c>
      <c r="X199" s="2">
        <f>H195</f>
        <v>0</v>
      </c>
      <c r="Y199" s="2">
        <f>H196</f>
        <v>0</v>
      </c>
      <c r="Z199" s="2">
        <f>H197</f>
        <v>0</v>
      </c>
      <c r="AA199" s="2">
        <f>H198</f>
        <v>1</v>
      </c>
      <c r="AB199" s="2">
        <f>H199</f>
        <v>7</v>
      </c>
      <c r="AC199" s="2">
        <f>H200</f>
        <v>3</v>
      </c>
      <c r="AD199" s="49">
        <f>H201</f>
        <v>0</v>
      </c>
      <c r="AE199" s="2">
        <f>H202</f>
        <v>17</v>
      </c>
      <c r="AF199" s="2">
        <f>H203</f>
        <v>0</v>
      </c>
      <c r="AG199" s="2">
        <f>H204</f>
        <v>3</v>
      </c>
      <c r="AH199" s="2">
        <f>H205</f>
        <v>0</v>
      </c>
      <c r="AI199" s="2">
        <f>H206</f>
        <v>18</v>
      </c>
      <c r="AJ199" s="2">
        <f>H207</f>
        <v>17</v>
      </c>
      <c r="AK199" s="2">
        <f>H208</f>
        <v>0</v>
      </c>
      <c r="AL199" s="2">
        <f>H209</f>
        <v>1</v>
      </c>
      <c r="AM199" s="4">
        <f>H210</f>
        <v>1</v>
      </c>
      <c r="AN199" s="2">
        <f>H211</f>
        <v>1</v>
      </c>
      <c r="AO199" s="3">
        <f>H212</f>
        <v>8</v>
      </c>
      <c r="AP199" s="49">
        <f>H213</f>
        <v>0</v>
      </c>
      <c r="AQ199" s="50">
        <f>H214</f>
        <v>23</v>
      </c>
      <c r="AT199" s="49">
        <v>0.5</v>
      </c>
      <c r="AU199" s="30">
        <f t="shared" ref="AU199:BO199" si="902">PRODUCT(W199*100*1/W210)</f>
        <v>0</v>
      </c>
      <c r="AV199" s="30">
        <f t="shared" si="902"/>
        <v>0</v>
      </c>
      <c r="AW199" s="30">
        <f t="shared" si="902"/>
        <v>0</v>
      </c>
      <c r="AX199" s="30">
        <f t="shared" si="902"/>
        <v>0</v>
      </c>
      <c r="AY199" s="30">
        <f t="shared" si="902"/>
        <v>2.6315789473684212</v>
      </c>
      <c r="AZ199" s="30">
        <f t="shared" si="902"/>
        <v>18.421052631578949</v>
      </c>
      <c r="BA199" s="30">
        <f t="shared" si="902"/>
        <v>7.8947368421052628</v>
      </c>
      <c r="BB199" s="51">
        <f t="shared" si="902"/>
        <v>0</v>
      </c>
      <c r="BC199" s="30">
        <f t="shared" si="902"/>
        <v>44.736842105263158</v>
      </c>
      <c r="BD199" s="30">
        <f t="shared" si="902"/>
        <v>0</v>
      </c>
      <c r="BE199" s="30">
        <f t="shared" si="902"/>
        <v>7.8947368421052628</v>
      </c>
      <c r="BF199" s="30">
        <f t="shared" si="902"/>
        <v>0</v>
      </c>
      <c r="BG199" s="30">
        <f t="shared" si="902"/>
        <v>47.368421052631582</v>
      </c>
      <c r="BH199" s="30">
        <f t="shared" si="902"/>
        <v>44.736842105263158</v>
      </c>
      <c r="BI199" s="30">
        <f t="shared" si="902"/>
        <v>0</v>
      </c>
      <c r="BJ199" s="30">
        <f t="shared" si="902"/>
        <v>2.6315789473684212</v>
      </c>
      <c r="BK199" s="31">
        <f t="shared" si="902"/>
        <v>2.6315789473684212</v>
      </c>
      <c r="BL199" s="30">
        <f t="shared" si="902"/>
        <v>2.6315789473684212</v>
      </c>
      <c r="BM199" s="32">
        <f t="shared" si="902"/>
        <v>21.05263157894737</v>
      </c>
      <c r="BN199" s="29">
        <f t="shared" si="902"/>
        <v>0</v>
      </c>
      <c r="BO199" s="52">
        <f t="shared" si="902"/>
        <v>60.526315789473685</v>
      </c>
      <c r="BR199" s="49">
        <v>0.5</v>
      </c>
      <c r="BS199" s="30">
        <f t="shared" ref="BS199:CM199" si="903">AU194+AU195+AU196+AU197+AU198+AU199</f>
        <v>0</v>
      </c>
      <c r="BT199" s="30">
        <f t="shared" si="903"/>
        <v>0</v>
      </c>
      <c r="BU199" s="30">
        <f t="shared" si="903"/>
        <v>5.2631578947368425</v>
      </c>
      <c r="BV199" s="30">
        <f t="shared" si="903"/>
        <v>18.421052631578949</v>
      </c>
      <c r="BW199" s="30">
        <f t="shared" si="903"/>
        <v>81.578947368421055</v>
      </c>
      <c r="BX199" s="30">
        <f t="shared" si="903"/>
        <v>73.684210526315795</v>
      </c>
      <c r="BY199" s="30">
        <f t="shared" si="903"/>
        <v>84.210526315789465</v>
      </c>
      <c r="BZ199" s="51">
        <f t="shared" si="903"/>
        <v>0</v>
      </c>
      <c r="CA199" s="30">
        <f t="shared" si="903"/>
        <v>60.526315789473685</v>
      </c>
      <c r="CB199" s="30">
        <f t="shared" si="903"/>
        <v>100</v>
      </c>
      <c r="CC199" s="30">
        <f t="shared" si="903"/>
        <v>7.8947368421052628</v>
      </c>
      <c r="CD199" s="30">
        <f t="shared" si="903"/>
        <v>2.6315789473684212</v>
      </c>
      <c r="CE199" s="30">
        <f t="shared" si="903"/>
        <v>97.368421052631589</v>
      </c>
      <c r="CF199" s="30">
        <f t="shared" si="903"/>
        <v>47.368421052631575</v>
      </c>
      <c r="CG199" s="30">
        <f t="shared" si="903"/>
        <v>0</v>
      </c>
      <c r="CH199" s="30">
        <f t="shared" si="903"/>
        <v>97.368421052631575</v>
      </c>
      <c r="CI199" s="31">
        <f t="shared" si="903"/>
        <v>100</v>
      </c>
      <c r="CJ199" s="30">
        <f t="shared" si="903"/>
        <v>100</v>
      </c>
      <c r="CK199" s="32">
        <f t="shared" si="903"/>
        <v>94.73684210526315</v>
      </c>
      <c r="CL199" s="29">
        <f t="shared" si="903"/>
        <v>0</v>
      </c>
      <c r="CM199" s="52">
        <f t="shared" si="903"/>
        <v>97.368421052631589</v>
      </c>
      <c r="CN199" s="5"/>
      <c r="CQ199" s="9"/>
      <c r="CR199" s="9" t="str">
        <f>A193</f>
        <v>Serratia marcescens</v>
      </c>
      <c r="CS199" s="9"/>
      <c r="CT199" s="9"/>
      <c r="CU199" s="9"/>
      <c r="CV199" s="9"/>
      <c r="CW199" s="9"/>
      <c r="CX199" s="9"/>
      <c r="CY199" s="9"/>
      <c r="CZ199" s="9"/>
      <c r="DA199" s="9"/>
      <c r="DB199" s="9"/>
      <c r="DC199" s="9"/>
      <c r="DD199" s="9"/>
      <c r="DE199" s="9"/>
      <c r="DF199" s="9"/>
      <c r="DG199" s="9"/>
      <c r="DH199" s="9"/>
      <c r="DI199" s="9"/>
      <c r="DJ199" s="9"/>
      <c r="DK199" s="9"/>
      <c r="DL199" s="9"/>
      <c r="DM199" s="9"/>
      <c r="DN199" s="9"/>
    </row>
    <row r="200" spans="1:118" x14ac:dyDescent="0.25">
      <c r="B200" s="49" t="s">
        <v>8</v>
      </c>
      <c r="C200" s="2">
        <v>0</v>
      </c>
      <c r="D200" s="2">
        <v>0</v>
      </c>
      <c r="E200" s="2">
        <v>0</v>
      </c>
      <c r="F200" s="2">
        <v>29</v>
      </c>
      <c r="G200" s="2">
        <v>0</v>
      </c>
      <c r="H200" s="2">
        <v>3</v>
      </c>
      <c r="I200" s="2">
        <v>1</v>
      </c>
      <c r="J200" s="4">
        <v>0</v>
      </c>
      <c r="K200" s="4">
        <v>1</v>
      </c>
      <c r="L200" s="3">
        <v>0</v>
      </c>
      <c r="M200" s="3">
        <v>0</v>
      </c>
      <c r="N200" s="3">
        <v>2</v>
      </c>
      <c r="O200" s="3">
        <v>2</v>
      </c>
      <c r="P200" s="3">
        <v>0</v>
      </c>
      <c r="Q200" s="3">
        <v>0</v>
      </c>
      <c r="R200" s="3">
        <v>0</v>
      </c>
      <c r="S200" s="49">
        <v>38</v>
      </c>
      <c r="V200" s="49">
        <v>1</v>
      </c>
      <c r="W200" s="2">
        <f>I194</f>
        <v>0</v>
      </c>
      <c r="X200" s="2">
        <f>I195</f>
        <v>0</v>
      </c>
      <c r="Y200" s="2">
        <f>I196</f>
        <v>18</v>
      </c>
      <c r="Z200" s="2">
        <f>I197</f>
        <v>19</v>
      </c>
      <c r="AA200" s="2">
        <f>I198</f>
        <v>2</v>
      </c>
      <c r="AB200" s="2">
        <f>I199</f>
        <v>3</v>
      </c>
      <c r="AC200" s="2">
        <f>I200</f>
        <v>1</v>
      </c>
      <c r="AD200" s="49">
        <f>I201</f>
        <v>0</v>
      </c>
      <c r="AE200" s="2">
        <f>I202</f>
        <v>12</v>
      </c>
      <c r="AF200" s="2">
        <f>I203</f>
        <v>0</v>
      </c>
      <c r="AG200" s="2">
        <f>I204</f>
        <v>2</v>
      </c>
      <c r="AH200" s="2">
        <f>I205</f>
        <v>15</v>
      </c>
      <c r="AI200" s="2">
        <f>I206</f>
        <v>0</v>
      </c>
      <c r="AJ200" s="2">
        <f>I207</f>
        <v>13</v>
      </c>
      <c r="AK200" s="2">
        <f>I208</f>
        <v>0</v>
      </c>
      <c r="AL200" s="2">
        <f>I209</f>
        <v>1</v>
      </c>
      <c r="AM200" s="3">
        <f>I210</f>
        <v>0</v>
      </c>
      <c r="AN200" s="4">
        <f>I211</f>
        <v>0</v>
      </c>
      <c r="AO200" s="3">
        <f>I212</f>
        <v>1</v>
      </c>
      <c r="AP200" s="49">
        <f>I213</f>
        <v>2</v>
      </c>
      <c r="AQ200" s="53">
        <f>I214</f>
        <v>1</v>
      </c>
      <c r="AT200" s="49">
        <v>1</v>
      </c>
      <c r="AU200" s="30">
        <f t="shared" ref="AU200:BO200" si="904">PRODUCT(W200*100*1/W210)</f>
        <v>0</v>
      </c>
      <c r="AV200" s="30">
        <f t="shared" si="904"/>
        <v>0</v>
      </c>
      <c r="AW200" s="30">
        <f t="shared" si="904"/>
        <v>47.368421052631582</v>
      </c>
      <c r="AX200" s="30">
        <f t="shared" si="904"/>
        <v>50</v>
      </c>
      <c r="AY200" s="30">
        <f t="shared" si="904"/>
        <v>5.2631578947368425</v>
      </c>
      <c r="AZ200" s="30">
        <f t="shared" si="904"/>
        <v>7.8947368421052628</v>
      </c>
      <c r="BA200" s="30">
        <f t="shared" si="904"/>
        <v>2.6315789473684212</v>
      </c>
      <c r="BB200" s="51">
        <f t="shared" si="904"/>
        <v>0</v>
      </c>
      <c r="BC200" s="30">
        <f t="shared" si="904"/>
        <v>31.578947368421051</v>
      </c>
      <c r="BD200" s="30">
        <f t="shared" si="904"/>
        <v>0</v>
      </c>
      <c r="BE200" s="30">
        <f t="shared" si="904"/>
        <v>5.2631578947368425</v>
      </c>
      <c r="BF200" s="30">
        <f t="shared" si="904"/>
        <v>39.473684210526315</v>
      </c>
      <c r="BG200" s="30">
        <f t="shared" si="904"/>
        <v>0</v>
      </c>
      <c r="BH200" s="30">
        <f t="shared" si="904"/>
        <v>34.210526315789473</v>
      </c>
      <c r="BI200" s="30">
        <f t="shared" si="904"/>
        <v>0</v>
      </c>
      <c r="BJ200" s="30">
        <f t="shared" si="904"/>
        <v>2.6315789473684212</v>
      </c>
      <c r="BK200" s="32">
        <f t="shared" si="904"/>
        <v>0</v>
      </c>
      <c r="BL200" s="31">
        <f t="shared" si="904"/>
        <v>0</v>
      </c>
      <c r="BM200" s="32">
        <f t="shared" si="904"/>
        <v>2.6315789473684212</v>
      </c>
      <c r="BN200" s="29">
        <f t="shared" si="904"/>
        <v>5.2631578947368425</v>
      </c>
      <c r="BO200" s="54">
        <f t="shared" si="904"/>
        <v>2.6315789473684212</v>
      </c>
      <c r="BR200" s="49">
        <v>1</v>
      </c>
      <c r="BS200" s="30">
        <f t="shared" ref="BS200:CM200" si="905">AU194+AU195+AU196+AU197+AU198+AU199+AU200</f>
        <v>0</v>
      </c>
      <c r="BT200" s="30">
        <f t="shared" si="905"/>
        <v>0</v>
      </c>
      <c r="BU200" s="30">
        <f t="shared" si="905"/>
        <v>52.631578947368425</v>
      </c>
      <c r="BV200" s="30">
        <f t="shared" si="905"/>
        <v>68.421052631578945</v>
      </c>
      <c r="BW200" s="30">
        <f t="shared" si="905"/>
        <v>86.84210526315789</v>
      </c>
      <c r="BX200" s="30">
        <f t="shared" si="905"/>
        <v>81.578947368421055</v>
      </c>
      <c r="BY200" s="30">
        <f t="shared" si="905"/>
        <v>86.84210526315789</v>
      </c>
      <c r="BZ200" s="51">
        <f t="shared" si="905"/>
        <v>0</v>
      </c>
      <c r="CA200" s="30">
        <f t="shared" si="905"/>
        <v>92.10526315789474</v>
      </c>
      <c r="CB200" s="30">
        <f t="shared" si="905"/>
        <v>100</v>
      </c>
      <c r="CC200" s="30">
        <f t="shared" si="905"/>
        <v>13.157894736842106</v>
      </c>
      <c r="CD200" s="30">
        <f t="shared" si="905"/>
        <v>42.10526315789474</v>
      </c>
      <c r="CE200" s="30">
        <f t="shared" si="905"/>
        <v>97.368421052631589</v>
      </c>
      <c r="CF200" s="30">
        <f t="shared" si="905"/>
        <v>81.578947368421041</v>
      </c>
      <c r="CG200" s="30">
        <f t="shared" si="905"/>
        <v>0</v>
      </c>
      <c r="CH200" s="30">
        <f t="shared" si="905"/>
        <v>100</v>
      </c>
      <c r="CI200" s="32">
        <f t="shared" si="905"/>
        <v>100</v>
      </c>
      <c r="CJ200" s="31">
        <f t="shared" si="905"/>
        <v>100</v>
      </c>
      <c r="CK200" s="32">
        <f t="shared" si="905"/>
        <v>97.368421052631575</v>
      </c>
      <c r="CL200" s="29">
        <f t="shared" si="905"/>
        <v>5.2631578947368425</v>
      </c>
      <c r="CM200" s="54">
        <f t="shared" si="905"/>
        <v>100.00000000000001</v>
      </c>
      <c r="CN200" s="5"/>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row>
    <row r="201" spans="1:118" x14ac:dyDescent="0.25">
      <c r="B201" s="49" t="s">
        <v>9</v>
      </c>
      <c r="C201" s="49">
        <v>0</v>
      </c>
      <c r="D201" s="49">
        <v>0</v>
      </c>
      <c r="E201" s="49">
        <v>0</v>
      </c>
      <c r="F201" s="49">
        <v>0</v>
      </c>
      <c r="G201" s="49">
        <v>0</v>
      </c>
      <c r="H201" s="49">
        <v>0</v>
      </c>
      <c r="I201" s="49">
        <v>0</v>
      </c>
      <c r="J201" s="49">
        <v>0</v>
      </c>
      <c r="K201" s="49">
        <v>0</v>
      </c>
      <c r="L201" s="49">
        <v>0</v>
      </c>
      <c r="M201" s="49">
        <v>0</v>
      </c>
      <c r="N201" s="49">
        <v>8</v>
      </c>
      <c r="O201" s="49">
        <v>30</v>
      </c>
      <c r="P201" s="49">
        <v>0</v>
      </c>
      <c r="Q201" s="49">
        <v>0</v>
      </c>
      <c r="R201" s="49">
        <v>0</v>
      </c>
      <c r="S201" s="49">
        <v>38</v>
      </c>
      <c r="V201" s="49">
        <v>2</v>
      </c>
      <c r="W201" s="2">
        <f>J194</f>
        <v>0</v>
      </c>
      <c r="X201" s="2">
        <f>J195</f>
        <v>0</v>
      </c>
      <c r="Y201" s="2">
        <f>J196</f>
        <v>10</v>
      </c>
      <c r="Z201" s="2">
        <f>J197</f>
        <v>6</v>
      </c>
      <c r="AA201" s="4">
        <f>J198</f>
        <v>0</v>
      </c>
      <c r="AB201" s="4">
        <f>J199</f>
        <v>0</v>
      </c>
      <c r="AC201" s="4">
        <f>J200</f>
        <v>0</v>
      </c>
      <c r="AD201" s="49">
        <f>J201</f>
        <v>0</v>
      </c>
      <c r="AE201" s="2">
        <f>J202</f>
        <v>3</v>
      </c>
      <c r="AF201" s="2">
        <f>J203</f>
        <v>0</v>
      </c>
      <c r="AG201" s="2">
        <f>J204</f>
        <v>0</v>
      </c>
      <c r="AH201" s="2">
        <f>J205</f>
        <v>20</v>
      </c>
      <c r="AI201" s="2">
        <f>J206</f>
        <v>0</v>
      </c>
      <c r="AJ201" s="2">
        <f>J207</f>
        <v>7</v>
      </c>
      <c r="AK201" s="2">
        <f>J208</f>
        <v>0</v>
      </c>
      <c r="AL201" s="2">
        <f>J209</f>
        <v>0</v>
      </c>
      <c r="AM201" s="3">
        <f>J210</f>
        <v>0</v>
      </c>
      <c r="AN201" s="3">
        <f>J211</f>
        <v>0</v>
      </c>
      <c r="AO201" s="3">
        <f>J212</f>
        <v>1</v>
      </c>
      <c r="AP201" s="49">
        <f>J213</f>
        <v>14</v>
      </c>
      <c r="AQ201" s="53">
        <f>J214</f>
        <v>0</v>
      </c>
      <c r="AT201" s="49">
        <v>2</v>
      </c>
      <c r="AU201" s="30">
        <f t="shared" ref="AU201:BO201" si="906">PRODUCT(W201*100*1/W210)</f>
        <v>0</v>
      </c>
      <c r="AV201" s="30">
        <f t="shared" si="906"/>
        <v>0</v>
      </c>
      <c r="AW201" s="30">
        <f t="shared" si="906"/>
        <v>26.315789473684209</v>
      </c>
      <c r="AX201" s="30">
        <f t="shared" si="906"/>
        <v>15.789473684210526</v>
      </c>
      <c r="AY201" s="31">
        <f t="shared" si="906"/>
        <v>0</v>
      </c>
      <c r="AZ201" s="31">
        <f t="shared" si="906"/>
        <v>0</v>
      </c>
      <c r="BA201" s="31">
        <f t="shared" si="906"/>
        <v>0</v>
      </c>
      <c r="BB201" s="51">
        <f t="shared" si="906"/>
        <v>0</v>
      </c>
      <c r="BC201" s="30">
        <f t="shared" si="906"/>
        <v>7.8947368421052628</v>
      </c>
      <c r="BD201" s="30">
        <f t="shared" si="906"/>
        <v>0</v>
      </c>
      <c r="BE201" s="30">
        <f t="shared" si="906"/>
        <v>0</v>
      </c>
      <c r="BF201" s="30">
        <f t="shared" si="906"/>
        <v>52.631578947368418</v>
      </c>
      <c r="BG201" s="30">
        <f t="shared" si="906"/>
        <v>0</v>
      </c>
      <c r="BH201" s="30">
        <f t="shared" si="906"/>
        <v>18.421052631578949</v>
      </c>
      <c r="BI201" s="30">
        <f t="shared" si="906"/>
        <v>0</v>
      </c>
      <c r="BJ201" s="30">
        <f t="shared" si="906"/>
        <v>0</v>
      </c>
      <c r="BK201" s="32">
        <f t="shared" si="906"/>
        <v>0</v>
      </c>
      <c r="BL201" s="32">
        <f t="shared" si="906"/>
        <v>0</v>
      </c>
      <c r="BM201" s="32">
        <f t="shared" si="906"/>
        <v>2.6315789473684212</v>
      </c>
      <c r="BN201" s="29">
        <f t="shared" si="906"/>
        <v>36.842105263157897</v>
      </c>
      <c r="BO201" s="54">
        <f t="shared" si="906"/>
        <v>0</v>
      </c>
      <c r="BR201" s="49">
        <v>2</v>
      </c>
      <c r="BS201" s="30">
        <f t="shared" ref="BS201:CM201" si="907">AU194+AU195+AU196+AU197+AU198+AU199+AU200+AU201</f>
        <v>0</v>
      </c>
      <c r="BT201" s="30">
        <f t="shared" si="907"/>
        <v>0</v>
      </c>
      <c r="BU201" s="30">
        <f t="shared" si="907"/>
        <v>78.94736842105263</v>
      </c>
      <c r="BV201" s="30">
        <f t="shared" si="907"/>
        <v>84.210526315789465</v>
      </c>
      <c r="BW201" s="31">
        <f t="shared" si="907"/>
        <v>86.84210526315789</v>
      </c>
      <c r="BX201" s="31">
        <f t="shared" si="907"/>
        <v>81.578947368421055</v>
      </c>
      <c r="BY201" s="31">
        <f t="shared" si="907"/>
        <v>86.84210526315789</v>
      </c>
      <c r="BZ201" s="51">
        <f t="shared" si="907"/>
        <v>0</v>
      </c>
      <c r="CA201" s="30">
        <f t="shared" si="907"/>
        <v>100</v>
      </c>
      <c r="CB201" s="30">
        <f t="shared" si="907"/>
        <v>100</v>
      </c>
      <c r="CC201" s="30">
        <f t="shared" si="907"/>
        <v>13.157894736842106</v>
      </c>
      <c r="CD201" s="30">
        <f t="shared" si="907"/>
        <v>94.73684210526315</v>
      </c>
      <c r="CE201" s="30">
        <f t="shared" si="907"/>
        <v>97.368421052631589</v>
      </c>
      <c r="CF201" s="30">
        <f t="shared" si="907"/>
        <v>99.999999999999986</v>
      </c>
      <c r="CG201" s="30">
        <f t="shared" si="907"/>
        <v>0</v>
      </c>
      <c r="CH201" s="30">
        <f t="shared" si="907"/>
        <v>100</v>
      </c>
      <c r="CI201" s="32">
        <f t="shared" si="907"/>
        <v>100</v>
      </c>
      <c r="CJ201" s="32">
        <f t="shared" si="907"/>
        <v>100</v>
      </c>
      <c r="CK201" s="32">
        <f t="shared" si="907"/>
        <v>100</v>
      </c>
      <c r="CL201" s="29">
        <f t="shared" si="907"/>
        <v>42.10526315789474</v>
      </c>
      <c r="CM201" s="54">
        <f t="shared" si="907"/>
        <v>100.00000000000001</v>
      </c>
      <c r="CN201" s="33"/>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row>
    <row r="202" spans="1:118" x14ac:dyDescent="0.25">
      <c r="B202" s="49" t="s">
        <v>10</v>
      </c>
      <c r="C202" s="2">
        <v>0</v>
      </c>
      <c r="D202" s="2">
        <v>0</v>
      </c>
      <c r="E202" s="2">
        <v>0</v>
      </c>
      <c r="F202" s="2">
        <v>0</v>
      </c>
      <c r="G202" s="2">
        <v>6</v>
      </c>
      <c r="H202" s="2">
        <v>17</v>
      </c>
      <c r="I202" s="2">
        <v>12</v>
      </c>
      <c r="J202" s="2">
        <v>3</v>
      </c>
      <c r="K202" s="4">
        <v>0</v>
      </c>
      <c r="L202" s="3">
        <v>0</v>
      </c>
      <c r="M202" s="3">
        <v>0</v>
      </c>
      <c r="N202" s="3">
        <v>0</v>
      </c>
      <c r="O202" s="3">
        <v>0</v>
      </c>
      <c r="P202" s="3">
        <v>0</v>
      </c>
      <c r="Q202" s="3">
        <v>0</v>
      </c>
      <c r="R202" s="3">
        <v>0</v>
      </c>
      <c r="S202" s="49">
        <v>38</v>
      </c>
      <c r="V202" s="49">
        <v>4</v>
      </c>
      <c r="W202" s="2">
        <f>K194</f>
        <v>0</v>
      </c>
      <c r="X202" s="2">
        <f>K195</f>
        <v>1</v>
      </c>
      <c r="Y202" s="2">
        <f>K196</f>
        <v>0</v>
      </c>
      <c r="Z202" s="2">
        <f>K197</f>
        <v>0</v>
      </c>
      <c r="AA202" s="4">
        <f>K198</f>
        <v>0</v>
      </c>
      <c r="AB202" s="3">
        <f>K199</f>
        <v>2</v>
      </c>
      <c r="AC202" s="4">
        <f>K200</f>
        <v>1</v>
      </c>
      <c r="AD202" s="49">
        <f>K201</f>
        <v>0</v>
      </c>
      <c r="AE202" s="4">
        <f>K202</f>
        <v>0</v>
      </c>
      <c r="AF202" s="4">
        <f>K203</f>
        <v>0</v>
      </c>
      <c r="AG202" s="3">
        <f>K204</f>
        <v>0</v>
      </c>
      <c r="AH202" s="2">
        <f>K205</f>
        <v>2</v>
      </c>
      <c r="AI202" s="3">
        <f>K206</f>
        <v>1</v>
      </c>
      <c r="AJ202" s="3">
        <f>K207</f>
        <v>0</v>
      </c>
      <c r="AK202" s="2">
        <f>K208</f>
        <v>8</v>
      </c>
      <c r="AL202" s="4">
        <f>K209</f>
        <v>0</v>
      </c>
      <c r="AM202" s="3">
        <f>K210</f>
        <v>0</v>
      </c>
      <c r="AN202" s="3">
        <f>K211</f>
        <v>0</v>
      </c>
      <c r="AO202" s="3">
        <f>K212</f>
        <v>0</v>
      </c>
      <c r="AP202" s="49">
        <f>K213</f>
        <v>13</v>
      </c>
      <c r="AQ202" s="53">
        <f>K214</f>
        <v>0</v>
      </c>
      <c r="AT202" s="49">
        <v>4</v>
      </c>
      <c r="AU202" s="30">
        <f t="shared" ref="AU202:BO202" si="908">PRODUCT(W202*100*1/W210)</f>
        <v>0</v>
      </c>
      <c r="AV202" s="30">
        <f t="shared" si="908"/>
        <v>2.6315789473684212</v>
      </c>
      <c r="AW202" s="30">
        <f t="shared" si="908"/>
        <v>0</v>
      </c>
      <c r="AX202" s="30">
        <f t="shared" si="908"/>
        <v>0</v>
      </c>
      <c r="AY202" s="31">
        <f t="shared" si="908"/>
        <v>0</v>
      </c>
      <c r="AZ202" s="32">
        <f t="shared" si="908"/>
        <v>5.2631578947368425</v>
      </c>
      <c r="BA202" s="31">
        <f t="shared" si="908"/>
        <v>2.6315789473684212</v>
      </c>
      <c r="BB202" s="51">
        <f t="shared" si="908"/>
        <v>0</v>
      </c>
      <c r="BC202" s="31">
        <f t="shared" si="908"/>
        <v>0</v>
      </c>
      <c r="BD202" s="31">
        <f t="shared" si="908"/>
        <v>0</v>
      </c>
      <c r="BE202" s="32">
        <f t="shared" si="908"/>
        <v>0</v>
      </c>
      <c r="BF202" s="2">
        <f t="shared" si="908"/>
        <v>5.2631578947368425</v>
      </c>
      <c r="BG202" s="32">
        <f t="shared" si="908"/>
        <v>2.6315789473684212</v>
      </c>
      <c r="BH202" s="32">
        <f t="shared" si="908"/>
        <v>0</v>
      </c>
      <c r="BI202" s="30">
        <f t="shared" si="908"/>
        <v>21.05263157894737</v>
      </c>
      <c r="BJ202" s="31">
        <f t="shared" si="908"/>
        <v>0</v>
      </c>
      <c r="BK202" s="32">
        <f t="shared" si="908"/>
        <v>0</v>
      </c>
      <c r="BL202" s="32">
        <f t="shared" si="908"/>
        <v>0</v>
      </c>
      <c r="BM202" s="32">
        <f t="shared" si="908"/>
        <v>0</v>
      </c>
      <c r="BN202" s="29">
        <f t="shared" si="908"/>
        <v>34.210526315789473</v>
      </c>
      <c r="BO202" s="54">
        <f t="shared" si="908"/>
        <v>0</v>
      </c>
      <c r="BR202" s="49">
        <v>4</v>
      </c>
      <c r="BS202" s="30">
        <f t="shared" ref="BS202:CM202" si="909">AU194+AU195+AU196+AU197+AU198+AU199+AU200+AU201+AU202</f>
        <v>0</v>
      </c>
      <c r="BT202" s="30">
        <f t="shared" si="909"/>
        <v>2.6315789473684212</v>
      </c>
      <c r="BU202" s="30">
        <f t="shared" si="909"/>
        <v>78.94736842105263</v>
      </c>
      <c r="BV202" s="30">
        <f t="shared" si="909"/>
        <v>84.210526315789465</v>
      </c>
      <c r="BW202" s="31">
        <f t="shared" si="909"/>
        <v>86.84210526315789</v>
      </c>
      <c r="BX202" s="32">
        <f t="shared" si="909"/>
        <v>86.84210526315789</v>
      </c>
      <c r="BY202" s="31">
        <f t="shared" si="909"/>
        <v>89.473684210526315</v>
      </c>
      <c r="BZ202" s="51">
        <f t="shared" si="909"/>
        <v>0</v>
      </c>
      <c r="CA202" s="31">
        <f t="shared" si="909"/>
        <v>100</v>
      </c>
      <c r="CB202" s="31">
        <f t="shared" si="909"/>
        <v>100</v>
      </c>
      <c r="CC202" s="32">
        <f t="shared" si="909"/>
        <v>13.157894736842106</v>
      </c>
      <c r="CD202" s="30">
        <f t="shared" si="909"/>
        <v>100</v>
      </c>
      <c r="CE202" s="30">
        <f t="shared" si="909"/>
        <v>100.00000000000001</v>
      </c>
      <c r="CF202" s="30">
        <f t="shared" si="909"/>
        <v>99.999999999999986</v>
      </c>
      <c r="CG202" s="30">
        <f t="shared" si="909"/>
        <v>21.05263157894737</v>
      </c>
      <c r="CH202" s="31">
        <f t="shared" si="909"/>
        <v>100</v>
      </c>
      <c r="CI202" s="32">
        <f t="shared" si="909"/>
        <v>100</v>
      </c>
      <c r="CJ202" s="32">
        <f t="shared" si="909"/>
        <v>100</v>
      </c>
      <c r="CK202" s="32">
        <f t="shared" si="909"/>
        <v>100</v>
      </c>
      <c r="CL202" s="29">
        <f t="shared" si="909"/>
        <v>76.31578947368422</v>
      </c>
      <c r="CM202" s="54">
        <f t="shared" si="909"/>
        <v>100.00000000000001</v>
      </c>
      <c r="CN202" s="7"/>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row>
    <row r="203" spans="1:118" x14ac:dyDescent="0.25">
      <c r="B203" s="49" t="s">
        <v>11</v>
      </c>
      <c r="C203" s="2">
        <v>0</v>
      </c>
      <c r="D203" s="2">
        <v>0</v>
      </c>
      <c r="E203" s="2">
        <v>38</v>
      </c>
      <c r="F203" s="2">
        <v>0</v>
      </c>
      <c r="G203" s="2">
        <v>0</v>
      </c>
      <c r="H203" s="2">
        <v>0</v>
      </c>
      <c r="I203" s="2">
        <v>0</v>
      </c>
      <c r="J203" s="2">
        <v>0</v>
      </c>
      <c r="K203" s="4">
        <v>0</v>
      </c>
      <c r="L203" s="4">
        <v>0</v>
      </c>
      <c r="M203" s="3">
        <v>0</v>
      </c>
      <c r="N203" s="3">
        <v>0</v>
      </c>
      <c r="O203" s="3">
        <v>0</v>
      </c>
      <c r="P203" s="3">
        <v>0</v>
      </c>
      <c r="Q203" s="3">
        <v>0</v>
      </c>
      <c r="R203" s="3">
        <v>0</v>
      </c>
      <c r="S203" s="49">
        <v>38</v>
      </c>
      <c r="V203" s="49">
        <v>8</v>
      </c>
      <c r="W203" s="2">
        <f>L194</f>
        <v>2</v>
      </c>
      <c r="X203" s="2">
        <f>L195</f>
        <v>5</v>
      </c>
      <c r="Y203" s="2">
        <f>L196</f>
        <v>1</v>
      </c>
      <c r="Z203" s="2">
        <f>L197</f>
        <v>2</v>
      </c>
      <c r="AA203" s="3">
        <f>L198</f>
        <v>1</v>
      </c>
      <c r="AB203" s="3">
        <f>L199</f>
        <v>2</v>
      </c>
      <c r="AC203" s="3">
        <f>L200</f>
        <v>0</v>
      </c>
      <c r="AD203" s="49">
        <f>L201</f>
        <v>0</v>
      </c>
      <c r="AE203" s="3">
        <f>L202</f>
        <v>0</v>
      </c>
      <c r="AF203" s="4">
        <f>L203</f>
        <v>0</v>
      </c>
      <c r="AG203" s="3">
        <f>L204</f>
        <v>0</v>
      </c>
      <c r="AH203" s="2">
        <f>L205</f>
        <v>0</v>
      </c>
      <c r="AI203" s="3">
        <f>L206</f>
        <v>0</v>
      </c>
      <c r="AJ203" s="3">
        <f>L207</f>
        <v>0</v>
      </c>
      <c r="AK203" s="2">
        <f>L208</f>
        <v>8</v>
      </c>
      <c r="AL203" s="3">
        <f>L209</f>
        <v>0</v>
      </c>
      <c r="AM203" s="3">
        <f>L210</f>
        <v>0</v>
      </c>
      <c r="AN203" s="3">
        <f>L211</f>
        <v>0</v>
      </c>
      <c r="AO203" s="3">
        <f>L212</f>
        <v>0</v>
      </c>
      <c r="AP203" s="49">
        <f>L213</f>
        <v>9</v>
      </c>
      <c r="AQ203" s="53">
        <f>L214</f>
        <v>0</v>
      </c>
      <c r="AT203" s="49">
        <v>8</v>
      </c>
      <c r="AU203" s="30">
        <f t="shared" ref="AU203:BO203" si="910">PRODUCT(W203*100*1/W210)</f>
        <v>5.2631578947368425</v>
      </c>
      <c r="AV203" s="30">
        <f t="shared" si="910"/>
        <v>13.157894736842104</v>
      </c>
      <c r="AW203" s="30">
        <f t="shared" si="910"/>
        <v>2.6315789473684212</v>
      </c>
      <c r="AX203" s="30">
        <f t="shared" si="910"/>
        <v>5.2631578947368425</v>
      </c>
      <c r="AY203" s="32">
        <f t="shared" si="910"/>
        <v>2.6315789473684212</v>
      </c>
      <c r="AZ203" s="32">
        <f t="shared" si="910"/>
        <v>5.2631578947368425</v>
      </c>
      <c r="BA203" s="32">
        <f t="shared" si="910"/>
        <v>0</v>
      </c>
      <c r="BB203" s="51">
        <f t="shared" si="910"/>
        <v>0</v>
      </c>
      <c r="BC203" s="32">
        <f t="shared" si="910"/>
        <v>0</v>
      </c>
      <c r="BD203" s="31">
        <f t="shared" si="910"/>
        <v>0</v>
      </c>
      <c r="BE203" s="32">
        <f t="shared" si="910"/>
        <v>0</v>
      </c>
      <c r="BF203" s="2">
        <f t="shared" si="910"/>
        <v>0</v>
      </c>
      <c r="BG203" s="3">
        <f t="shared" si="910"/>
        <v>0</v>
      </c>
      <c r="BH203" s="32">
        <f t="shared" si="910"/>
        <v>0</v>
      </c>
      <c r="BI203" s="30">
        <f t="shared" si="910"/>
        <v>21.05263157894737</v>
      </c>
      <c r="BJ203" s="32">
        <f t="shared" si="910"/>
        <v>0</v>
      </c>
      <c r="BK203" s="32">
        <f t="shared" si="910"/>
        <v>0</v>
      </c>
      <c r="BL203" s="32">
        <f t="shared" si="910"/>
        <v>0</v>
      </c>
      <c r="BM203" s="32">
        <f t="shared" si="910"/>
        <v>0</v>
      </c>
      <c r="BN203" s="29">
        <f t="shared" si="910"/>
        <v>23.684210526315791</v>
      </c>
      <c r="BO203" s="54">
        <f t="shared" si="910"/>
        <v>0</v>
      </c>
      <c r="BR203" s="49">
        <v>8</v>
      </c>
      <c r="BS203" s="30">
        <f t="shared" ref="BS203:CM203" si="911">AU194+AU195+AU196+AU197+AU198+AU199+AU200+AU201+AU202+AU203</f>
        <v>5.2631578947368425</v>
      </c>
      <c r="BT203" s="30">
        <f t="shared" si="911"/>
        <v>15.789473684210526</v>
      </c>
      <c r="BU203" s="30">
        <f t="shared" si="911"/>
        <v>81.578947368421055</v>
      </c>
      <c r="BV203" s="30">
        <f t="shared" si="911"/>
        <v>89.473684210526301</v>
      </c>
      <c r="BW203" s="32">
        <f t="shared" si="911"/>
        <v>89.473684210526315</v>
      </c>
      <c r="BX203" s="32">
        <f t="shared" si="911"/>
        <v>92.10526315789474</v>
      </c>
      <c r="BY203" s="32">
        <f t="shared" si="911"/>
        <v>89.473684210526315</v>
      </c>
      <c r="BZ203" s="51">
        <f t="shared" si="911"/>
        <v>0</v>
      </c>
      <c r="CA203" s="32">
        <f t="shared" si="911"/>
        <v>100</v>
      </c>
      <c r="CB203" s="31">
        <f t="shared" si="911"/>
        <v>100</v>
      </c>
      <c r="CC203" s="32">
        <f t="shared" si="911"/>
        <v>13.157894736842106</v>
      </c>
      <c r="CD203" s="30">
        <f t="shared" si="911"/>
        <v>100</v>
      </c>
      <c r="CE203" s="32">
        <f t="shared" si="911"/>
        <v>100.00000000000001</v>
      </c>
      <c r="CF203" s="32">
        <f t="shared" si="911"/>
        <v>99.999999999999986</v>
      </c>
      <c r="CG203" s="30">
        <f t="shared" si="911"/>
        <v>42.10526315789474</v>
      </c>
      <c r="CH203" s="32">
        <f t="shared" si="911"/>
        <v>100</v>
      </c>
      <c r="CI203" s="32">
        <f t="shared" si="911"/>
        <v>100</v>
      </c>
      <c r="CJ203" s="32">
        <f t="shared" si="911"/>
        <v>100</v>
      </c>
      <c r="CK203" s="32">
        <f t="shared" si="911"/>
        <v>100</v>
      </c>
      <c r="CL203" s="29">
        <f t="shared" si="911"/>
        <v>100.00000000000001</v>
      </c>
      <c r="CM203" s="54">
        <f t="shared" si="911"/>
        <v>100.00000000000001</v>
      </c>
      <c r="CN203" s="7"/>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row>
    <row r="204" spans="1:118" x14ac:dyDescent="0.25">
      <c r="B204" s="49" t="s">
        <v>12</v>
      </c>
      <c r="C204" s="2">
        <v>0</v>
      </c>
      <c r="D204" s="2">
        <v>0</v>
      </c>
      <c r="E204" s="2">
        <v>0</v>
      </c>
      <c r="F204" s="2">
        <v>0</v>
      </c>
      <c r="G204" s="2">
        <v>0</v>
      </c>
      <c r="H204" s="2">
        <v>3</v>
      </c>
      <c r="I204" s="2">
        <v>2</v>
      </c>
      <c r="J204" s="2">
        <v>0</v>
      </c>
      <c r="K204" s="3">
        <v>0</v>
      </c>
      <c r="L204" s="3">
        <v>0</v>
      </c>
      <c r="M204" s="3">
        <v>33</v>
      </c>
      <c r="N204" s="3">
        <v>0</v>
      </c>
      <c r="O204" s="3">
        <v>0</v>
      </c>
      <c r="P204" s="3">
        <v>0</v>
      </c>
      <c r="Q204" s="3">
        <v>0</v>
      </c>
      <c r="R204" s="3">
        <v>0</v>
      </c>
      <c r="S204" s="49">
        <v>38</v>
      </c>
      <c r="V204" s="49">
        <v>16</v>
      </c>
      <c r="W204" s="3">
        <f>M194</f>
        <v>10</v>
      </c>
      <c r="X204" s="3">
        <f>M195</f>
        <v>15</v>
      </c>
      <c r="Y204" s="3">
        <f>M196</f>
        <v>2</v>
      </c>
      <c r="Z204" s="3">
        <f>M197</f>
        <v>1</v>
      </c>
      <c r="AA204" s="3">
        <f>M198</f>
        <v>1</v>
      </c>
      <c r="AB204" s="3">
        <f>M199</f>
        <v>3</v>
      </c>
      <c r="AC204" s="3">
        <f>M200</f>
        <v>0</v>
      </c>
      <c r="AD204" s="49">
        <f>M201</f>
        <v>0</v>
      </c>
      <c r="AE204" s="3">
        <f>M202</f>
        <v>0</v>
      </c>
      <c r="AF204" s="3">
        <f>M203</f>
        <v>0</v>
      </c>
      <c r="AG204" s="3">
        <f>M204</f>
        <v>33</v>
      </c>
      <c r="AH204" s="3">
        <f>M205</f>
        <v>0</v>
      </c>
      <c r="AI204" s="3">
        <f>M206</f>
        <v>0</v>
      </c>
      <c r="AJ204" s="3">
        <f>M207</f>
        <v>0</v>
      </c>
      <c r="AK204" s="2">
        <f>M208</f>
        <v>14</v>
      </c>
      <c r="AL204" s="3">
        <f>M209</f>
        <v>0</v>
      </c>
      <c r="AM204" s="3">
        <f>M210</f>
        <v>0</v>
      </c>
      <c r="AN204" s="3">
        <f>M211</f>
        <v>0</v>
      </c>
      <c r="AO204" s="3">
        <f>M212</f>
        <v>0</v>
      </c>
      <c r="AP204" s="49">
        <f>M213</f>
        <v>0</v>
      </c>
      <c r="AQ204" s="53">
        <f>M214</f>
        <v>0</v>
      </c>
      <c r="AT204" s="49">
        <v>16</v>
      </c>
      <c r="AU204" s="32">
        <f t="shared" ref="AU204:BO204" si="912">PRODUCT(W204*100*1/W210)</f>
        <v>26.315789473684209</v>
      </c>
      <c r="AV204" s="32">
        <f t="shared" si="912"/>
        <v>39.473684210526315</v>
      </c>
      <c r="AW204" s="32">
        <f t="shared" si="912"/>
        <v>5.2631578947368425</v>
      </c>
      <c r="AX204" s="32">
        <f t="shared" si="912"/>
        <v>2.6315789473684212</v>
      </c>
      <c r="AY204" s="32">
        <f t="shared" si="912"/>
        <v>2.6315789473684212</v>
      </c>
      <c r="AZ204" s="32">
        <f t="shared" si="912"/>
        <v>7.8947368421052628</v>
      </c>
      <c r="BA204" s="32">
        <f t="shared" si="912"/>
        <v>0</v>
      </c>
      <c r="BB204" s="54">
        <f t="shared" si="912"/>
        <v>0</v>
      </c>
      <c r="BC204" s="32">
        <f t="shared" si="912"/>
        <v>0</v>
      </c>
      <c r="BD204" s="32">
        <f t="shared" si="912"/>
        <v>0</v>
      </c>
      <c r="BE204" s="32">
        <f t="shared" si="912"/>
        <v>86.84210526315789</v>
      </c>
      <c r="BF204" s="32">
        <f t="shared" si="912"/>
        <v>0</v>
      </c>
      <c r="BG204" s="3">
        <f t="shared" si="912"/>
        <v>0</v>
      </c>
      <c r="BH204" s="32">
        <f t="shared" si="912"/>
        <v>0</v>
      </c>
      <c r="BI204" s="30">
        <f t="shared" si="912"/>
        <v>36.842105263157897</v>
      </c>
      <c r="BJ204" s="32">
        <f t="shared" si="912"/>
        <v>0</v>
      </c>
      <c r="BK204" s="32">
        <f t="shared" si="912"/>
        <v>0</v>
      </c>
      <c r="BL204" s="32">
        <f t="shared" si="912"/>
        <v>0</v>
      </c>
      <c r="BM204" s="32">
        <f t="shared" si="912"/>
        <v>0</v>
      </c>
      <c r="BN204" s="29">
        <f t="shared" si="912"/>
        <v>0</v>
      </c>
      <c r="BO204" s="54">
        <f t="shared" si="912"/>
        <v>0</v>
      </c>
      <c r="BR204" s="49">
        <v>16</v>
      </c>
      <c r="BS204" s="32">
        <f t="shared" ref="BS204:CM204" si="913">AU194+AU195+AU196+AU197+AU198+AU199+AU200+AU201+AU202+AU203+AU204</f>
        <v>31.578947368421051</v>
      </c>
      <c r="BT204" s="32">
        <f t="shared" si="913"/>
        <v>55.263157894736842</v>
      </c>
      <c r="BU204" s="30">
        <f t="shared" si="913"/>
        <v>86.84210526315789</v>
      </c>
      <c r="BV204" s="30">
        <f t="shared" si="913"/>
        <v>92.105263157894726</v>
      </c>
      <c r="BW204" s="32">
        <f t="shared" si="913"/>
        <v>92.10526315789474</v>
      </c>
      <c r="BX204" s="32">
        <f t="shared" si="913"/>
        <v>100</v>
      </c>
      <c r="BY204" s="32">
        <f t="shared" si="913"/>
        <v>89.473684210526315</v>
      </c>
      <c r="BZ204" s="54">
        <f t="shared" si="913"/>
        <v>0</v>
      </c>
      <c r="CA204" s="32">
        <f t="shared" si="913"/>
        <v>100</v>
      </c>
      <c r="CB204" s="32">
        <f t="shared" si="913"/>
        <v>100</v>
      </c>
      <c r="CC204" s="32">
        <f t="shared" si="913"/>
        <v>100</v>
      </c>
      <c r="CD204" s="30">
        <f t="shared" si="913"/>
        <v>100</v>
      </c>
      <c r="CE204" s="32">
        <f t="shared" si="913"/>
        <v>100.00000000000001</v>
      </c>
      <c r="CF204" s="32">
        <f t="shared" si="913"/>
        <v>99.999999999999986</v>
      </c>
      <c r="CG204" s="30">
        <f t="shared" si="913"/>
        <v>78.94736842105263</v>
      </c>
      <c r="CH204" s="32">
        <f t="shared" si="913"/>
        <v>100</v>
      </c>
      <c r="CI204" s="32">
        <f t="shared" si="913"/>
        <v>100</v>
      </c>
      <c r="CJ204" s="32">
        <f t="shared" si="913"/>
        <v>100</v>
      </c>
      <c r="CK204" s="32">
        <f t="shared" si="913"/>
        <v>100</v>
      </c>
      <c r="CL204" s="29">
        <f t="shared" si="913"/>
        <v>100.00000000000001</v>
      </c>
      <c r="CM204" s="54">
        <f t="shared" si="913"/>
        <v>100.00000000000001</v>
      </c>
      <c r="CN204" s="7"/>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row>
    <row r="205" spans="1:118" x14ac:dyDescent="0.25">
      <c r="B205" s="49" t="s">
        <v>13</v>
      </c>
      <c r="C205" s="2">
        <v>0</v>
      </c>
      <c r="D205" s="2">
        <v>0</v>
      </c>
      <c r="E205" s="2">
        <v>0</v>
      </c>
      <c r="F205" s="2">
        <v>0</v>
      </c>
      <c r="G205" s="2">
        <v>1</v>
      </c>
      <c r="H205" s="2">
        <v>0</v>
      </c>
      <c r="I205" s="2">
        <v>15</v>
      </c>
      <c r="J205" s="2">
        <v>20</v>
      </c>
      <c r="K205" s="2">
        <v>2</v>
      </c>
      <c r="L205" s="2">
        <v>0</v>
      </c>
      <c r="M205" s="3">
        <v>0</v>
      </c>
      <c r="N205" s="3">
        <v>0</v>
      </c>
      <c r="O205" s="3">
        <v>0</v>
      </c>
      <c r="P205" s="3">
        <v>0</v>
      </c>
      <c r="Q205" s="3">
        <v>0</v>
      </c>
      <c r="R205" s="3">
        <v>0</v>
      </c>
      <c r="S205" s="49">
        <v>38</v>
      </c>
      <c r="V205" s="49">
        <v>32</v>
      </c>
      <c r="W205" s="3">
        <f>N194</f>
        <v>12</v>
      </c>
      <c r="X205" s="3">
        <f>N195</f>
        <v>12</v>
      </c>
      <c r="Y205" s="3">
        <f>N196</f>
        <v>2</v>
      </c>
      <c r="Z205" s="3">
        <f>N197</f>
        <v>1</v>
      </c>
      <c r="AA205" s="3">
        <f>N198</f>
        <v>3</v>
      </c>
      <c r="AB205" s="3">
        <f>N199</f>
        <v>0</v>
      </c>
      <c r="AC205" s="3">
        <f>N200</f>
        <v>2</v>
      </c>
      <c r="AD205" s="49">
        <f>N201</f>
        <v>8</v>
      </c>
      <c r="AE205" s="3">
        <f>N202</f>
        <v>0</v>
      </c>
      <c r="AF205" s="3">
        <f>N203</f>
        <v>0</v>
      </c>
      <c r="AG205" s="3">
        <f>N204</f>
        <v>0</v>
      </c>
      <c r="AH205" s="3">
        <f>N205</f>
        <v>0</v>
      </c>
      <c r="AI205" s="3">
        <f>N206</f>
        <v>0</v>
      </c>
      <c r="AJ205" s="3">
        <f>N207</f>
        <v>0</v>
      </c>
      <c r="AK205" s="2">
        <f>N208</f>
        <v>6</v>
      </c>
      <c r="AL205" s="3">
        <f>N209</f>
        <v>0</v>
      </c>
      <c r="AM205" s="3">
        <f>N210</f>
        <v>0</v>
      </c>
      <c r="AN205" s="3">
        <f>N211</f>
        <v>0</v>
      </c>
      <c r="AO205" s="3">
        <f>N212</f>
        <v>0</v>
      </c>
      <c r="AP205" s="49">
        <f>N213</f>
        <v>0</v>
      </c>
      <c r="AQ205" s="53">
        <f>N214</f>
        <v>0</v>
      </c>
      <c r="AT205" s="49">
        <v>32</v>
      </c>
      <c r="AU205" s="32">
        <f t="shared" ref="AU205:BO205" si="914">PRODUCT(W205*100*1/W210)</f>
        <v>31.578947368421051</v>
      </c>
      <c r="AV205" s="32">
        <f t="shared" si="914"/>
        <v>31.578947368421051</v>
      </c>
      <c r="AW205" s="32">
        <f t="shared" si="914"/>
        <v>5.2631578947368425</v>
      </c>
      <c r="AX205" s="32">
        <f t="shared" si="914"/>
        <v>2.6315789473684212</v>
      </c>
      <c r="AY205" s="32">
        <f t="shared" si="914"/>
        <v>7.8947368421052628</v>
      </c>
      <c r="AZ205" s="32">
        <f t="shared" si="914"/>
        <v>0</v>
      </c>
      <c r="BA205" s="32">
        <f t="shared" si="914"/>
        <v>5.2631578947368425</v>
      </c>
      <c r="BB205" s="54">
        <f t="shared" si="914"/>
        <v>21.05263157894737</v>
      </c>
      <c r="BC205" s="32">
        <f t="shared" si="914"/>
        <v>0</v>
      </c>
      <c r="BD205" s="32">
        <f t="shared" si="914"/>
        <v>0</v>
      </c>
      <c r="BE205" s="32">
        <f t="shared" si="914"/>
        <v>0</v>
      </c>
      <c r="BF205" s="32">
        <f t="shared" si="914"/>
        <v>0</v>
      </c>
      <c r="BG205" s="32">
        <f t="shared" si="914"/>
        <v>0</v>
      </c>
      <c r="BH205" s="32">
        <f t="shared" si="914"/>
        <v>0</v>
      </c>
      <c r="BI205" s="30">
        <f t="shared" si="914"/>
        <v>15.789473684210526</v>
      </c>
      <c r="BJ205" s="32">
        <f t="shared" si="914"/>
        <v>0</v>
      </c>
      <c r="BK205" s="32">
        <f t="shared" si="914"/>
        <v>0</v>
      </c>
      <c r="BL205" s="32">
        <f t="shared" si="914"/>
        <v>0</v>
      </c>
      <c r="BM205" s="32">
        <f t="shared" si="914"/>
        <v>0</v>
      </c>
      <c r="BN205" s="29">
        <f t="shared" si="914"/>
        <v>0</v>
      </c>
      <c r="BO205" s="54">
        <f t="shared" si="914"/>
        <v>0</v>
      </c>
      <c r="BR205" s="49">
        <v>32</v>
      </c>
      <c r="BS205" s="32">
        <f t="shared" ref="BS205:CM205" si="915">AU194+AU195+AU196+AU197+AU198+AU199+AU200+AU201+AU202+AU203+AU204+AU205</f>
        <v>63.157894736842103</v>
      </c>
      <c r="BT205" s="32">
        <f t="shared" si="915"/>
        <v>86.84210526315789</v>
      </c>
      <c r="BU205" s="32">
        <f t="shared" si="915"/>
        <v>92.10526315789474</v>
      </c>
      <c r="BV205" s="32">
        <f t="shared" si="915"/>
        <v>94.73684210526315</v>
      </c>
      <c r="BW205" s="32">
        <f t="shared" si="915"/>
        <v>100</v>
      </c>
      <c r="BX205" s="32">
        <f t="shared" si="915"/>
        <v>100</v>
      </c>
      <c r="BY205" s="32">
        <f t="shared" si="915"/>
        <v>94.73684210526315</v>
      </c>
      <c r="BZ205" s="54">
        <f t="shared" si="915"/>
        <v>21.05263157894737</v>
      </c>
      <c r="CA205" s="32">
        <f t="shared" si="915"/>
        <v>100</v>
      </c>
      <c r="CB205" s="32">
        <f t="shared" si="915"/>
        <v>100</v>
      </c>
      <c r="CC205" s="32">
        <f t="shared" si="915"/>
        <v>100</v>
      </c>
      <c r="CD205" s="32">
        <f t="shared" si="915"/>
        <v>100</v>
      </c>
      <c r="CE205" s="32">
        <f t="shared" si="915"/>
        <v>100.00000000000001</v>
      </c>
      <c r="CF205" s="32">
        <f t="shared" si="915"/>
        <v>99.999999999999986</v>
      </c>
      <c r="CG205" s="30">
        <f t="shared" si="915"/>
        <v>94.73684210526315</v>
      </c>
      <c r="CH205" s="32">
        <f t="shared" si="915"/>
        <v>100</v>
      </c>
      <c r="CI205" s="32">
        <f t="shared" si="915"/>
        <v>100</v>
      </c>
      <c r="CJ205" s="32">
        <f t="shared" si="915"/>
        <v>100</v>
      </c>
      <c r="CK205" s="32">
        <f t="shared" si="915"/>
        <v>100</v>
      </c>
      <c r="CL205" s="29">
        <f t="shared" si="915"/>
        <v>100.00000000000001</v>
      </c>
      <c r="CM205" s="54">
        <f t="shared" si="915"/>
        <v>100.00000000000001</v>
      </c>
      <c r="CN205" s="7"/>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row>
    <row r="206" spans="1:118" x14ac:dyDescent="0.25">
      <c r="B206" s="49" t="s">
        <v>14</v>
      </c>
      <c r="C206" s="2">
        <v>0</v>
      </c>
      <c r="D206" s="2">
        <v>0</v>
      </c>
      <c r="E206" s="2">
        <v>0</v>
      </c>
      <c r="F206" s="2">
        <v>0</v>
      </c>
      <c r="G206" s="2">
        <v>19</v>
      </c>
      <c r="H206" s="2">
        <v>18</v>
      </c>
      <c r="I206" s="2">
        <v>0</v>
      </c>
      <c r="J206" s="2">
        <v>0</v>
      </c>
      <c r="K206" s="3">
        <v>1</v>
      </c>
      <c r="L206" s="3">
        <v>0</v>
      </c>
      <c r="M206" s="3">
        <v>0</v>
      </c>
      <c r="N206" s="3">
        <v>0</v>
      </c>
      <c r="O206" s="3">
        <v>0</v>
      </c>
      <c r="P206" s="3">
        <v>0</v>
      </c>
      <c r="Q206" s="3">
        <v>0</v>
      </c>
      <c r="R206" s="3">
        <v>0</v>
      </c>
      <c r="S206" s="49">
        <v>38</v>
      </c>
      <c r="V206" s="49">
        <v>64</v>
      </c>
      <c r="W206" s="3">
        <f>O194</f>
        <v>14</v>
      </c>
      <c r="X206" s="3">
        <f>O195</f>
        <v>5</v>
      </c>
      <c r="Y206" s="3">
        <f>O196</f>
        <v>2</v>
      </c>
      <c r="Z206" s="3">
        <f>O197</f>
        <v>1</v>
      </c>
      <c r="AA206" s="3">
        <f>O198</f>
        <v>0</v>
      </c>
      <c r="AB206" s="3">
        <f>O199</f>
        <v>0</v>
      </c>
      <c r="AC206" s="3">
        <f>O200</f>
        <v>2</v>
      </c>
      <c r="AD206" s="49">
        <f>O201</f>
        <v>30</v>
      </c>
      <c r="AE206" s="3">
        <f>O202</f>
        <v>0</v>
      </c>
      <c r="AF206" s="3">
        <f>O203</f>
        <v>0</v>
      </c>
      <c r="AG206" s="3">
        <f>O204</f>
        <v>0</v>
      </c>
      <c r="AH206" s="3">
        <f>O205</f>
        <v>0</v>
      </c>
      <c r="AI206" s="3">
        <f>O206</f>
        <v>0</v>
      </c>
      <c r="AJ206" s="3">
        <f>O207</f>
        <v>0</v>
      </c>
      <c r="AK206" s="3">
        <f>O208</f>
        <v>2</v>
      </c>
      <c r="AL206" s="3">
        <f>O209</f>
        <v>0</v>
      </c>
      <c r="AM206" s="3">
        <f>O210</f>
        <v>0</v>
      </c>
      <c r="AN206" s="3">
        <f>O211</f>
        <v>0</v>
      </c>
      <c r="AO206" s="3">
        <f>O212</f>
        <v>0</v>
      </c>
      <c r="AP206" s="49">
        <f>O213</f>
        <v>0</v>
      </c>
      <c r="AQ206" s="53">
        <f>O214</f>
        <v>0</v>
      </c>
      <c r="AT206" s="49">
        <v>64</v>
      </c>
      <c r="AU206" s="32">
        <f t="shared" ref="AU206:BO206" si="916">PRODUCT(W206*100*1/W210)</f>
        <v>36.842105263157897</v>
      </c>
      <c r="AV206" s="32">
        <f t="shared" si="916"/>
        <v>13.157894736842104</v>
      </c>
      <c r="AW206" s="32">
        <f t="shared" si="916"/>
        <v>5.2631578947368425</v>
      </c>
      <c r="AX206" s="32">
        <f t="shared" si="916"/>
        <v>2.6315789473684212</v>
      </c>
      <c r="AY206" s="32">
        <f t="shared" si="916"/>
        <v>0</v>
      </c>
      <c r="AZ206" s="32">
        <f t="shared" si="916"/>
        <v>0</v>
      </c>
      <c r="BA206" s="32">
        <f t="shared" si="916"/>
        <v>5.2631578947368425</v>
      </c>
      <c r="BB206" s="54">
        <f t="shared" si="916"/>
        <v>78.94736842105263</v>
      </c>
      <c r="BC206" s="32">
        <f t="shared" si="916"/>
        <v>0</v>
      </c>
      <c r="BD206" s="32">
        <f t="shared" si="916"/>
        <v>0</v>
      </c>
      <c r="BE206" s="32">
        <f t="shared" si="916"/>
        <v>0</v>
      </c>
      <c r="BF206" s="32">
        <f t="shared" si="916"/>
        <v>0</v>
      </c>
      <c r="BG206" s="32">
        <f t="shared" si="916"/>
        <v>0</v>
      </c>
      <c r="BH206" s="32">
        <f t="shared" si="916"/>
        <v>0</v>
      </c>
      <c r="BI206" s="32">
        <f t="shared" si="916"/>
        <v>5.2631578947368425</v>
      </c>
      <c r="BJ206" s="32">
        <f t="shared" si="916"/>
        <v>0</v>
      </c>
      <c r="BK206" s="32">
        <f t="shared" si="916"/>
        <v>0</v>
      </c>
      <c r="BL206" s="32">
        <f t="shared" si="916"/>
        <v>0</v>
      </c>
      <c r="BM206" s="32">
        <f t="shared" si="916"/>
        <v>0</v>
      </c>
      <c r="BN206" s="29">
        <f t="shared" si="916"/>
        <v>0</v>
      </c>
      <c r="BO206" s="54">
        <f t="shared" si="916"/>
        <v>0</v>
      </c>
      <c r="BR206" s="49">
        <v>64</v>
      </c>
      <c r="BS206" s="32">
        <f t="shared" ref="BS206:CM206" si="917">AU194+AU195+AU196+AU197+AU198+AU199+AU200+AU201+AU202+AU203+AU204+AU205+AU206</f>
        <v>100</v>
      </c>
      <c r="BT206" s="32">
        <f t="shared" si="917"/>
        <v>100</v>
      </c>
      <c r="BU206" s="32">
        <f t="shared" si="917"/>
        <v>97.368421052631589</v>
      </c>
      <c r="BV206" s="32">
        <f t="shared" si="917"/>
        <v>97.368421052631575</v>
      </c>
      <c r="BW206" s="32">
        <f t="shared" si="917"/>
        <v>100</v>
      </c>
      <c r="BX206" s="32">
        <f t="shared" si="917"/>
        <v>100</v>
      </c>
      <c r="BY206" s="32">
        <f t="shared" si="917"/>
        <v>100</v>
      </c>
      <c r="BZ206" s="54">
        <f t="shared" si="917"/>
        <v>100</v>
      </c>
      <c r="CA206" s="32">
        <f t="shared" si="917"/>
        <v>100</v>
      </c>
      <c r="CB206" s="32">
        <f t="shared" si="917"/>
        <v>100</v>
      </c>
      <c r="CC206" s="32">
        <f t="shared" si="917"/>
        <v>100</v>
      </c>
      <c r="CD206" s="32">
        <f t="shared" si="917"/>
        <v>100</v>
      </c>
      <c r="CE206" s="32">
        <f t="shared" si="917"/>
        <v>100.00000000000001</v>
      </c>
      <c r="CF206" s="32">
        <f t="shared" si="917"/>
        <v>99.999999999999986</v>
      </c>
      <c r="CG206" s="32">
        <f t="shared" si="917"/>
        <v>100</v>
      </c>
      <c r="CH206" s="32">
        <f t="shared" si="917"/>
        <v>100</v>
      </c>
      <c r="CI206" s="32">
        <f t="shared" si="917"/>
        <v>100</v>
      </c>
      <c r="CJ206" s="32">
        <f t="shared" si="917"/>
        <v>100</v>
      </c>
      <c r="CK206" s="32">
        <f t="shared" si="917"/>
        <v>100</v>
      </c>
      <c r="CL206" s="29">
        <f t="shared" si="917"/>
        <v>100.00000000000001</v>
      </c>
      <c r="CM206" s="54">
        <f t="shared" si="917"/>
        <v>100.00000000000001</v>
      </c>
      <c r="CN206" s="7"/>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row>
    <row r="207" spans="1:118" x14ac:dyDescent="0.25">
      <c r="B207" s="49" t="s">
        <v>15</v>
      </c>
      <c r="C207" s="2">
        <v>0</v>
      </c>
      <c r="D207" s="2">
        <v>0</v>
      </c>
      <c r="E207" s="2">
        <v>0</v>
      </c>
      <c r="F207" s="2">
        <v>0</v>
      </c>
      <c r="G207" s="2">
        <v>1</v>
      </c>
      <c r="H207" s="2">
        <v>17</v>
      </c>
      <c r="I207" s="2">
        <v>13</v>
      </c>
      <c r="J207" s="2">
        <v>7</v>
      </c>
      <c r="K207" s="3">
        <v>0</v>
      </c>
      <c r="L207" s="3">
        <v>0</v>
      </c>
      <c r="M207" s="3">
        <v>0</v>
      </c>
      <c r="N207" s="3">
        <v>0</v>
      </c>
      <c r="O207" s="3">
        <v>0</v>
      </c>
      <c r="P207" s="3">
        <v>0</v>
      </c>
      <c r="Q207" s="3">
        <v>0</v>
      </c>
      <c r="R207" s="3">
        <v>0</v>
      </c>
      <c r="S207" s="49">
        <v>38</v>
      </c>
      <c r="V207" s="49">
        <v>128</v>
      </c>
      <c r="W207" s="3">
        <f>P194</f>
        <v>0</v>
      </c>
      <c r="X207" s="3">
        <f>P195</f>
        <v>0</v>
      </c>
      <c r="Y207" s="3">
        <f>P196</f>
        <v>1</v>
      </c>
      <c r="Z207" s="3">
        <f>P197</f>
        <v>1</v>
      </c>
      <c r="AA207" s="3">
        <f>P198</f>
        <v>0</v>
      </c>
      <c r="AB207" s="3">
        <f>P199</f>
        <v>0</v>
      </c>
      <c r="AC207" s="3">
        <f>P200</f>
        <v>0</v>
      </c>
      <c r="AD207" s="49">
        <f>P201</f>
        <v>0</v>
      </c>
      <c r="AE207" s="3">
        <f>P202</f>
        <v>0</v>
      </c>
      <c r="AF207" s="3">
        <f>P203</f>
        <v>0</v>
      </c>
      <c r="AG207" s="3">
        <f>P204</f>
        <v>0</v>
      </c>
      <c r="AH207" s="3">
        <f>P205</f>
        <v>0</v>
      </c>
      <c r="AI207" s="3">
        <f>P206</f>
        <v>0</v>
      </c>
      <c r="AJ207" s="3">
        <f>P207</f>
        <v>0</v>
      </c>
      <c r="AK207" s="3">
        <f>P208</f>
        <v>0</v>
      </c>
      <c r="AL207" s="3">
        <f>P209</f>
        <v>0</v>
      </c>
      <c r="AM207" s="3">
        <f>P210</f>
        <v>0</v>
      </c>
      <c r="AN207" s="3">
        <f>P211</f>
        <v>0</v>
      </c>
      <c r="AO207" s="3">
        <f>P212</f>
        <v>0</v>
      </c>
      <c r="AP207" s="49">
        <f>P213</f>
        <v>0</v>
      </c>
      <c r="AQ207" s="53">
        <f>P214</f>
        <v>0</v>
      </c>
      <c r="AT207" s="49">
        <v>128</v>
      </c>
      <c r="AU207" s="32">
        <f t="shared" ref="AU207:BO207" si="918">PRODUCT(W207*100*1/W210)</f>
        <v>0</v>
      </c>
      <c r="AV207" s="32">
        <f t="shared" si="918"/>
        <v>0</v>
      </c>
      <c r="AW207" s="32">
        <f t="shared" si="918"/>
        <v>2.6315789473684212</v>
      </c>
      <c r="AX207" s="32">
        <f t="shared" si="918"/>
        <v>2.6315789473684212</v>
      </c>
      <c r="AY207" s="32">
        <f t="shared" si="918"/>
        <v>0</v>
      </c>
      <c r="AZ207" s="32">
        <f t="shared" si="918"/>
        <v>0</v>
      </c>
      <c r="BA207" s="32">
        <f t="shared" si="918"/>
        <v>0</v>
      </c>
      <c r="BB207" s="54">
        <f t="shared" si="918"/>
        <v>0</v>
      </c>
      <c r="BC207" s="32">
        <f t="shared" si="918"/>
        <v>0</v>
      </c>
      <c r="BD207" s="32">
        <f t="shared" si="918"/>
        <v>0</v>
      </c>
      <c r="BE207" s="32">
        <f t="shared" si="918"/>
        <v>0</v>
      </c>
      <c r="BF207" s="32">
        <f t="shared" si="918"/>
        <v>0</v>
      </c>
      <c r="BG207" s="32">
        <f t="shared" si="918"/>
        <v>0</v>
      </c>
      <c r="BH207" s="32">
        <f t="shared" si="918"/>
        <v>0</v>
      </c>
      <c r="BI207" s="32">
        <f t="shared" si="918"/>
        <v>0</v>
      </c>
      <c r="BJ207" s="32">
        <f t="shared" si="918"/>
        <v>0</v>
      </c>
      <c r="BK207" s="32">
        <f t="shared" si="918"/>
        <v>0</v>
      </c>
      <c r="BL207" s="32">
        <f t="shared" si="918"/>
        <v>0</v>
      </c>
      <c r="BM207" s="32">
        <f t="shared" si="918"/>
        <v>0</v>
      </c>
      <c r="BN207" s="29">
        <f t="shared" si="918"/>
        <v>0</v>
      </c>
      <c r="BO207" s="54">
        <f t="shared" si="918"/>
        <v>0</v>
      </c>
      <c r="BR207" s="49">
        <v>128</v>
      </c>
      <c r="BS207" s="32">
        <f t="shared" ref="BS207:CM207" si="919">AU194+AU195+AU196+AU197+AU198+AU199+AU200+AU201+AU202+AU203+AU204+AU205+AU206+AU207</f>
        <v>100</v>
      </c>
      <c r="BT207" s="32">
        <f t="shared" si="919"/>
        <v>100</v>
      </c>
      <c r="BU207" s="32">
        <f t="shared" si="919"/>
        <v>100.00000000000001</v>
      </c>
      <c r="BV207" s="32">
        <f t="shared" si="919"/>
        <v>100</v>
      </c>
      <c r="BW207" s="32">
        <f t="shared" si="919"/>
        <v>100</v>
      </c>
      <c r="BX207" s="32">
        <f t="shared" si="919"/>
        <v>100</v>
      </c>
      <c r="BY207" s="32">
        <f t="shared" si="919"/>
        <v>100</v>
      </c>
      <c r="BZ207" s="54">
        <f t="shared" si="919"/>
        <v>100</v>
      </c>
      <c r="CA207" s="32">
        <f t="shared" si="919"/>
        <v>100</v>
      </c>
      <c r="CB207" s="32">
        <f t="shared" si="919"/>
        <v>100</v>
      </c>
      <c r="CC207" s="32">
        <f t="shared" si="919"/>
        <v>100</v>
      </c>
      <c r="CD207" s="32">
        <f t="shared" si="919"/>
        <v>100</v>
      </c>
      <c r="CE207" s="32">
        <f t="shared" si="919"/>
        <v>100.00000000000001</v>
      </c>
      <c r="CF207" s="32">
        <f t="shared" si="919"/>
        <v>99.999999999999986</v>
      </c>
      <c r="CG207" s="32">
        <f t="shared" si="919"/>
        <v>100</v>
      </c>
      <c r="CH207" s="32">
        <f t="shared" si="919"/>
        <v>100</v>
      </c>
      <c r="CI207" s="32">
        <f t="shared" si="919"/>
        <v>100</v>
      </c>
      <c r="CJ207" s="32">
        <f t="shared" si="919"/>
        <v>100</v>
      </c>
      <c r="CK207" s="32">
        <f t="shared" si="919"/>
        <v>100</v>
      </c>
      <c r="CL207" s="29">
        <f t="shared" si="919"/>
        <v>100.00000000000001</v>
      </c>
      <c r="CM207" s="54">
        <f t="shared" si="919"/>
        <v>100.00000000000001</v>
      </c>
      <c r="CN207" s="7"/>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row>
    <row r="208" spans="1:118" x14ac:dyDescent="0.25">
      <c r="B208" s="49" t="s">
        <v>16</v>
      </c>
      <c r="C208" s="2">
        <v>0</v>
      </c>
      <c r="D208" s="2">
        <v>0</v>
      </c>
      <c r="E208" s="2">
        <v>0</v>
      </c>
      <c r="F208" s="2">
        <v>0</v>
      </c>
      <c r="G208" s="2">
        <v>0</v>
      </c>
      <c r="H208" s="2">
        <v>0</v>
      </c>
      <c r="I208" s="2">
        <v>0</v>
      </c>
      <c r="J208" s="2">
        <v>0</v>
      </c>
      <c r="K208" s="2">
        <v>8</v>
      </c>
      <c r="L208" s="2">
        <v>8</v>
      </c>
      <c r="M208" s="2">
        <v>14</v>
      </c>
      <c r="N208" s="2">
        <v>6</v>
      </c>
      <c r="O208" s="3">
        <v>2</v>
      </c>
      <c r="P208" s="3">
        <v>0</v>
      </c>
      <c r="Q208" s="3">
        <v>0</v>
      </c>
      <c r="R208" s="3">
        <v>0</v>
      </c>
      <c r="S208" s="49">
        <v>38</v>
      </c>
      <c r="V208" s="49">
        <v>256</v>
      </c>
      <c r="W208" s="3">
        <f>Q194</f>
        <v>0</v>
      </c>
      <c r="X208" s="3">
        <f>Q195</f>
        <v>0</v>
      </c>
      <c r="Y208" s="3">
        <f>Q196</f>
        <v>0</v>
      </c>
      <c r="Z208" s="3">
        <f>Q197</f>
        <v>0</v>
      </c>
      <c r="AA208" s="3">
        <f>Q198</f>
        <v>0</v>
      </c>
      <c r="AB208" s="3">
        <f>Q199</f>
        <v>0</v>
      </c>
      <c r="AC208" s="3">
        <f>Q200</f>
        <v>0</v>
      </c>
      <c r="AD208" s="49">
        <f>Q201</f>
        <v>0</v>
      </c>
      <c r="AE208" s="3">
        <f>Q202</f>
        <v>0</v>
      </c>
      <c r="AF208" s="3">
        <f>Q203</f>
        <v>0</v>
      </c>
      <c r="AG208" s="3">
        <f>Q204</f>
        <v>0</v>
      </c>
      <c r="AH208" s="3">
        <f>Q205</f>
        <v>0</v>
      </c>
      <c r="AI208" s="3">
        <f>Q206</f>
        <v>0</v>
      </c>
      <c r="AJ208" s="3">
        <f>Q207</f>
        <v>0</v>
      </c>
      <c r="AK208" s="3">
        <f>Q208</f>
        <v>0</v>
      </c>
      <c r="AL208" s="3">
        <f>Q209</f>
        <v>0</v>
      </c>
      <c r="AM208" s="3">
        <f>Q210</f>
        <v>0</v>
      </c>
      <c r="AN208" s="3">
        <f>Q211</f>
        <v>0</v>
      </c>
      <c r="AO208" s="3">
        <f>Q212</f>
        <v>0</v>
      </c>
      <c r="AP208" s="49">
        <f>Q213</f>
        <v>0</v>
      </c>
      <c r="AQ208" s="53">
        <f>Q214</f>
        <v>0</v>
      </c>
      <c r="AT208" s="49">
        <v>256</v>
      </c>
      <c r="AU208" s="32">
        <f t="shared" ref="AU208:BO208" si="920">PRODUCT(W208*100*1/W210)</f>
        <v>0</v>
      </c>
      <c r="AV208" s="32">
        <f t="shared" si="920"/>
        <v>0</v>
      </c>
      <c r="AW208" s="32">
        <f t="shared" si="920"/>
        <v>0</v>
      </c>
      <c r="AX208" s="32">
        <f t="shared" si="920"/>
        <v>0</v>
      </c>
      <c r="AY208" s="32">
        <f t="shared" si="920"/>
        <v>0</v>
      </c>
      <c r="AZ208" s="32">
        <f t="shared" si="920"/>
        <v>0</v>
      </c>
      <c r="BA208" s="32">
        <f t="shared" si="920"/>
        <v>0</v>
      </c>
      <c r="BB208" s="54">
        <f t="shared" si="920"/>
        <v>0</v>
      </c>
      <c r="BC208" s="32">
        <f t="shared" si="920"/>
        <v>0</v>
      </c>
      <c r="BD208" s="32">
        <f t="shared" si="920"/>
        <v>0</v>
      </c>
      <c r="BE208" s="32">
        <f t="shared" si="920"/>
        <v>0</v>
      </c>
      <c r="BF208" s="32">
        <f t="shared" si="920"/>
        <v>0</v>
      </c>
      <c r="BG208" s="32">
        <f t="shared" si="920"/>
        <v>0</v>
      </c>
      <c r="BH208" s="32">
        <f t="shared" si="920"/>
        <v>0</v>
      </c>
      <c r="BI208" s="32">
        <f t="shared" si="920"/>
        <v>0</v>
      </c>
      <c r="BJ208" s="32">
        <f t="shared" si="920"/>
        <v>0</v>
      </c>
      <c r="BK208" s="32">
        <f t="shared" si="920"/>
        <v>0</v>
      </c>
      <c r="BL208" s="32">
        <f t="shared" si="920"/>
        <v>0</v>
      </c>
      <c r="BM208" s="32">
        <f t="shared" si="920"/>
        <v>0</v>
      </c>
      <c r="BN208" s="29">
        <f t="shared" si="920"/>
        <v>0</v>
      </c>
      <c r="BO208" s="54">
        <f t="shared" si="920"/>
        <v>0</v>
      </c>
      <c r="BR208" s="49">
        <v>256</v>
      </c>
      <c r="BS208" s="32">
        <f t="shared" ref="BS208:CM208" si="921">AU194+AU195+AU196+AU197+AU198+AU199+AU200+AU201+AU202+AU203+AU204+AU205+AU206+AU207+AU208</f>
        <v>100</v>
      </c>
      <c r="BT208" s="32">
        <f t="shared" si="921"/>
        <v>100</v>
      </c>
      <c r="BU208" s="32">
        <f t="shared" si="921"/>
        <v>100.00000000000001</v>
      </c>
      <c r="BV208" s="32">
        <f t="shared" si="921"/>
        <v>100</v>
      </c>
      <c r="BW208" s="32">
        <f t="shared" si="921"/>
        <v>100</v>
      </c>
      <c r="BX208" s="32">
        <f t="shared" si="921"/>
        <v>100</v>
      </c>
      <c r="BY208" s="32">
        <f t="shared" si="921"/>
        <v>100</v>
      </c>
      <c r="BZ208" s="54">
        <f t="shared" si="921"/>
        <v>100</v>
      </c>
      <c r="CA208" s="32">
        <f t="shared" si="921"/>
        <v>100</v>
      </c>
      <c r="CB208" s="32">
        <f t="shared" si="921"/>
        <v>100</v>
      </c>
      <c r="CC208" s="32">
        <f t="shared" si="921"/>
        <v>100</v>
      </c>
      <c r="CD208" s="32">
        <f t="shared" si="921"/>
        <v>100</v>
      </c>
      <c r="CE208" s="32">
        <f t="shared" si="921"/>
        <v>100.00000000000001</v>
      </c>
      <c r="CF208" s="32">
        <f t="shared" si="921"/>
        <v>99.999999999999986</v>
      </c>
      <c r="CG208" s="32">
        <f t="shared" si="921"/>
        <v>100</v>
      </c>
      <c r="CH208" s="32">
        <f t="shared" si="921"/>
        <v>100</v>
      </c>
      <c r="CI208" s="32">
        <f t="shared" si="921"/>
        <v>100</v>
      </c>
      <c r="CJ208" s="32">
        <f t="shared" si="921"/>
        <v>100</v>
      </c>
      <c r="CK208" s="32">
        <f t="shared" si="921"/>
        <v>100</v>
      </c>
      <c r="CL208" s="29">
        <f t="shared" si="921"/>
        <v>100.00000000000001</v>
      </c>
      <c r="CM208" s="54">
        <f t="shared" si="921"/>
        <v>100.00000000000001</v>
      </c>
      <c r="CN208" s="7"/>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row>
    <row r="209" spans="2:118" x14ac:dyDescent="0.25">
      <c r="B209" s="49" t="s">
        <v>17</v>
      </c>
      <c r="C209" s="2">
        <v>0</v>
      </c>
      <c r="D209" s="2">
        <v>0</v>
      </c>
      <c r="E209" s="2">
        <v>16</v>
      </c>
      <c r="F209" s="2">
        <v>0</v>
      </c>
      <c r="G209" s="2">
        <v>20</v>
      </c>
      <c r="H209" s="2">
        <v>1</v>
      </c>
      <c r="I209" s="2">
        <v>1</v>
      </c>
      <c r="J209" s="2">
        <v>0</v>
      </c>
      <c r="K209" s="4">
        <v>0</v>
      </c>
      <c r="L209" s="3">
        <v>0</v>
      </c>
      <c r="M209" s="3">
        <v>0</v>
      </c>
      <c r="N209" s="3">
        <v>0</v>
      </c>
      <c r="O209" s="3">
        <v>0</v>
      </c>
      <c r="P209" s="3">
        <v>0</v>
      </c>
      <c r="Q209" s="3">
        <v>0</v>
      </c>
      <c r="R209" s="3">
        <v>0</v>
      </c>
      <c r="S209" s="49">
        <v>38</v>
      </c>
      <c r="V209" s="49">
        <v>512</v>
      </c>
      <c r="W209" s="3">
        <f>R194</f>
        <v>0</v>
      </c>
      <c r="X209" s="3">
        <f>R195</f>
        <v>0</v>
      </c>
      <c r="Y209" s="3">
        <f>R196</f>
        <v>0</v>
      </c>
      <c r="Z209" s="3">
        <f>R197</f>
        <v>0</v>
      </c>
      <c r="AA209" s="3">
        <f>R198</f>
        <v>0</v>
      </c>
      <c r="AB209" s="3">
        <f>R199</f>
        <v>0</v>
      </c>
      <c r="AC209" s="3">
        <f>R200</f>
        <v>0</v>
      </c>
      <c r="AD209" s="49">
        <f>R201</f>
        <v>0</v>
      </c>
      <c r="AE209" s="3">
        <f>R202</f>
        <v>0</v>
      </c>
      <c r="AF209" s="3">
        <f>R203</f>
        <v>0</v>
      </c>
      <c r="AG209" s="3">
        <f>R204</f>
        <v>0</v>
      </c>
      <c r="AH209" s="3">
        <f>R205</f>
        <v>0</v>
      </c>
      <c r="AI209" s="3">
        <f>R206</f>
        <v>0</v>
      </c>
      <c r="AJ209" s="3">
        <f>R207</f>
        <v>0</v>
      </c>
      <c r="AK209" s="3">
        <f>R208</f>
        <v>0</v>
      </c>
      <c r="AL209" s="3">
        <f>R209</f>
        <v>0</v>
      </c>
      <c r="AM209" s="3">
        <f>R210</f>
        <v>0</v>
      </c>
      <c r="AN209" s="3">
        <f>R211</f>
        <v>0</v>
      </c>
      <c r="AO209" s="3">
        <f>R212</f>
        <v>0</v>
      </c>
      <c r="AP209" s="49">
        <f>R213</f>
        <v>0</v>
      </c>
      <c r="AQ209" s="53">
        <f>R214</f>
        <v>0</v>
      </c>
      <c r="AT209" s="49">
        <v>512</v>
      </c>
      <c r="AU209" s="32">
        <f t="shared" ref="AU209:BO209" si="922">PRODUCT(W209*100*1/W210)</f>
        <v>0</v>
      </c>
      <c r="AV209" s="32">
        <f t="shared" si="922"/>
        <v>0</v>
      </c>
      <c r="AW209" s="32">
        <f t="shared" si="922"/>
        <v>0</v>
      </c>
      <c r="AX209" s="32">
        <f t="shared" si="922"/>
        <v>0</v>
      </c>
      <c r="AY209" s="32">
        <f t="shared" si="922"/>
        <v>0</v>
      </c>
      <c r="AZ209" s="32">
        <f t="shared" si="922"/>
        <v>0</v>
      </c>
      <c r="BA209" s="32">
        <f t="shared" si="922"/>
        <v>0</v>
      </c>
      <c r="BB209" s="54">
        <f t="shared" si="922"/>
        <v>0</v>
      </c>
      <c r="BC209" s="32">
        <f t="shared" si="922"/>
        <v>0</v>
      </c>
      <c r="BD209" s="32">
        <f t="shared" si="922"/>
        <v>0</v>
      </c>
      <c r="BE209" s="32">
        <f t="shared" si="922"/>
        <v>0</v>
      </c>
      <c r="BF209" s="32">
        <f t="shared" si="922"/>
        <v>0</v>
      </c>
      <c r="BG209" s="32">
        <f t="shared" si="922"/>
        <v>0</v>
      </c>
      <c r="BH209" s="32">
        <f t="shared" si="922"/>
        <v>0</v>
      </c>
      <c r="BI209" s="32">
        <f t="shared" si="922"/>
        <v>0</v>
      </c>
      <c r="BJ209" s="32">
        <f t="shared" si="922"/>
        <v>0</v>
      </c>
      <c r="BK209" s="32">
        <f t="shared" si="922"/>
        <v>0</v>
      </c>
      <c r="BL209" s="32">
        <f t="shared" si="922"/>
        <v>0</v>
      </c>
      <c r="BM209" s="32">
        <f t="shared" si="922"/>
        <v>0</v>
      </c>
      <c r="BN209" s="29">
        <f t="shared" si="922"/>
        <v>0</v>
      </c>
      <c r="BO209" s="54">
        <f t="shared" si="922"/>
        <v>0</v>
      </c>
      <c r="BR209" s="49">
        <v>512</v>
      </c>
      <c r="BS209" s="32">
        <f t="shared" ref="BS209:CM209" si="923">AU194+AU195+AU196+AU197+AU198+AU199+AU200+AU201+AU202+AU203+AU204+AU205+AU206+AU207+AU208+AU209</f>
        <v>100</v>
      </c>
      <c r="BT209" s="32">
        <f t="shared" si="923"/>
        <v>100</v>
      </c>
      <c r="BU209" s="32">
        <f t="shared" si="923"/>
        <v>100.00000000000001</v>
      </c>
      <c r="BV209" s="32">
        <f t="shared" si="923"/>
        <v>100</v>
      </c>
      <c r="BW209" s="32">
        <f t="shared" si="923"/>
        <v>100</v>
      </c>
      <c r="BX209" s="32">
        <f t="shared" si="923"/>
        <v>100</v>
      </c>
      <c r="BY209" s="32">
        <f t="shared" si="923"/>
        <v>100</v>
      </c>
      <c r="BZ209" s="54">
        <f t="shared" si="923"/>
        <v>100</v>
      </c>
      <c r="CA209" s="32">
        <f t="shared" si="923"/>
        <v>100</v>
      </c>
      <c r="CB209" s="32">
        <f t="shared" si="923"/>
        <v>100</v>
      </c>
      <c r="CC209" s="32">
        <f t="shared" si="923"/>
        <v>100</v>
      </c>
      <c r="CD209" s="32">
        <f t="shared" si="923"/>
        <v>100</v>
      </c>
      <c r="CE209" s="32">
        <f t="shared" si="923"/>
        <v>100.00000000000001</v>
      </c>
      <c r="CF209" s="32">
        <f t="shared" si="923"/>
        <v>99.999999999999986</v>
      </c>
      <c r="CG209" s="32">
        <f t="shared" si="923"/>
        <v>100</v>
      </c>
      <c r="CH209" s="32">
        <f t="shared" si="923"/>
        <v>100</v>
      </c>
      <c r="CI209" s="32">
        <f t="shared" si="923"/>
        <v>100</v>
      </c>
      <c r="CJ209" s="32">
        <f t="shared" si="923"/>
        <v>100</v>
      </c>
      <c r="CK209" s="32">
        <f t="shared" si="923"/>
        <v>100</v>
      </c>
      <c r="CL209" s="29">
        <f t="shared" si="923"/>
        <v>100.00000000000001</v>
      </c>
      <c r="CM209" s="54">
        <f t="shared" si="923"/>
        <v>100.00000000000001</v>
      </c>
      <c r="CN209" s="7"/>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row>
    <row r="210" spans="2:118" x14ac:dyDescent="0.25">
      <c r="B210" s="49" t="s">
        <v>18</v>
      </c>
      <c r="C210" s="2">
        <v>0</v>
      </c>
      <c r="D210" s="2">
        <v>6</v>
      </c>
      <c r="E210" s="2">
        <v>22</v>
      </c>
      <c r="F210" s="2">
        <v>9</v>
      </c>
      <c r="G210" s="2">
        <v>0</v>
      </c>
      <c r="H210" s="4">
        <v>1</v>
      </c>
      <c r="I210" s="3">
        <v>0</v>
      </c>
      <c r="J210" s="3">
        <v>0</v>
      </c>
      <c r="K210" s="3">
        <v>0</v>
      </c>
      <c r="L210" s="3">
        <v>0</v>
      </c>
      <c r="M210" s="3">
        <v>0</v>
      </c>
      <c r="N210" s="3">
        <v>0</v>
      </c>
      <c r="O210" s="3">
        <v>0</v>
      </c>
      <c r="P210" s="3">
        <v>0</v>
      </c>
      <c r="Q210" s="3">
        <v>0</v>
      </c>
      <c r="R210" s="3">
        <v>0</v>
      </c>
      <c r="S210" s="49">
        <v>38</v>
      </c>
      <c r="V210" s="49" t="s">
        <v>1</v>
      </c>
      <c r="W210" s="49">
        <f>S194</f>
        <v>38</v>
      </c>
      <c r="X210" s="49">
        <f>S195</f>
        <v>38</v>
      </c>
      <c r="Y210" s="49">
        <f>S196</f>
        <v>38</v>
      </c>
      <c r="Z210" s="49">
        <f>S197</f>
        <v>38</v>
      </c>
      <c r="AA210" s="49">
        <f>S198</f>
        <v>38</v>
      </c>
      <c r="AB210" s="49">
        <f>S199</f>
        <v>38</v>
      </c>
      <c r="AC210" s="49">
        <f>S200</f>
        <v>38</v>
      </c>
      <c r="AD210" s="49">
        <f>S201</f>
        <v>38</v>
      </c>
      <c r="AE210" s="49">
        <f>S202</f>
        <v>38</v>
      </c>
      <c r="AF210" s="49">
        <f>S203</f>
        <v>38</v>
      </c>
      <c r="AG210" s="49">
        <f>S204</f>
        <v>38</v>
      </c>
      <c r="AH210" s="49">
        <f>S205</f>
        <v>38</v>
      </c>
      <c r="AI210" s="49">
        <f>S206</f>
        <v>38</v>
      </c>
      <c r="AJ210" s="49">
        <f>S207</f>
        <v>38</v>
      </c>
      <c r="AK210" s="49">
        <f>S208</f>
        <v>38</v>
      </c>
      <c r="AL210" s="49">
        <f>S209</f>
        <v>38</v>
      </c>
      <c r="AM210" s="49">
        <f>S210</f>
        <v>38</v>
      </c>
      <c r="AN210" s="49">
        <f>S211</f>
        <v>38</v>
      </c>
      <c r="AO210" s="49">
        <f>S212</f>
        <v>38</v>
      </c>
      <c r="AP210" s="49">
        <f>S213</f>
        <v>38</v>
      </c>
      <c r="AQ210" s="49">
        <f>S214</f>
        <v>38</v>
      </c>
      <c r="AT210" s="49" t="s">
        <v>44</v>
      </c>
      <c r="AU210" s="29">
        <f t="shared" ref="AU210:BO210" si="924">SUM(AU194:AU209)</f>
        <v>100</v>
      </c>
      <c r="AV210" s="29">
        <f t="shared" si="924"/>
        <v>100</v>
      </c>
      <c r="AW210" s="29">
        <f t="shared" si="924"/>
        <v>100.00000000000001</v>
      </c>
      <c r="AX210" s="29">
        <f t="shared" si="924"/>
        <v>100</v>
      </c>
      <c r="AY210" s="29">
        <f t="shared" si="924"/>
        <v>100</v>
      </c>
      <c r="AZ210" s="29">
        <f t="shared" si="924"/>
        <v>100</v>
      </c>
      <c r="BA210" s="29">
        <f t="shared" si="924"/>
        <v>100</v>
      </c>
      <c r="BB210" s="29">
        <f t="shared" si="924"/>
        <v>100</v>
      </c>
      <c r="BC210" s="29">
        <f t="shared" si="924"/>
        <v>100</v>
      </c>
      <c r="BD210" s="29">
        <f t="shared" si="924"/>
        <v>100</v>
      </c>
      <c r="BE210" s="29">
        <f t="shared" si="924"/>
        <v>100</v>
      </c>
      <c r="BF210" s="29">
        <f t="shared" si="924"/>
        <v>100</v>
      </c>
      <c r="BG210" s="29">
        <f t="shared" si="924"/>
        <v>100.00000000000001</v>
      </c>
      <c r="BH210" s="29">
        <f t="shared" si="924"/>
        <v>99.999999999999986</v>
      </c>
      <c r="BI210" s="29">
        <f t="shared" si="924"/>
        <v>100</v>
      </c>
      <c r="BJ210" s="29">
        <f t="shared" si="924"/>
        <v>100</v>
      </c>
      <c r="BK210" s="29">
        <f t="shared" si="924"/>
        <v>100</v>
      </c>
      <c r="BL210" s="29">
        <f t="shared" si="924"/>
        <v>100</v>
      </c>
      <c r="BM210" s="29">
        <f t="shared" si="924"/>
        <v>100</v>
      </c>
      <c r="BN210" s="29">
        <f t="shared" si="924"/>
        <v>100.00000000000001</v>
      </c>
      <c r="BO210" s="29">
        <f t="shared" si="924"/>
        <v>100.00000000000001</v>
      </c>
      <c r="BS210" s="29"/>
      <c r="BT210" s="29"/>
      <c r="BU210" s="29"/>
      <c r="BV210" s="29"/>
      <c r="BW210" s="29"/>
      <c r="BX210" s="29"/>
      <c r="BY210" s="29"/>
      <c r="BZ210" s="29"/>
      <c r="CA210" s="29"/>
      <c r="CB210" s="29"/>
      <c r="CC210" s="29"/>
      <c r="CD210" s="29"/>
      <c r="CE210" s="29"/>
      <c r="CF210" s="29"/>
      <c r="CG210" s="29"/>
      <c r="CH210" s="29"/>
      <c r="CI210" s="29"/>
      <c r="CJ210" s="29"/>
      <c r="CK210" s="29"/>
      <c r="CL210" s="29"/>
      <c r="CM210" s="2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row>
    <row r="211" spans="2:118" x14ac:dyDescent="0.25">
      <c r="B211" s="49" t="s">
        <v>19</v>
      </c>
      <c r="C211" s="2">
        <v>0</v>
      </c>
      <c r="D211" s="2">
        <v>10</v>
      </c>
      <c r="E211" s="2">
        <v>0</v>
      </c>
      <c r="F211" s="2">
        <v>24</v>
      </c>
      <c r="G211" s="2">
        <v>3</v>
      </c>
      <c r="H211" s="2">
        <v>1</v>
      </c>
      <c r="I211" s="4">
        <v>0</v>
      </c>
      <c r="J211" s="3">
        <v>0</v>
      </c>
      <c r="K211" s="3">
        <v>0</v>
      </c>
      <c r="L211" s="3">
        <v>0</v>
      </c>
      <c r="M211" s="3">
        <v>0</v>
      </c>
      <c r="N211" s="3">
        <v>0</v>
      </c>
      <c r="O211" s="3">
        <v>0</v>
      </c>
      <c r="P211" s="3">
        <v>0</v>
      </c>
      <c r="Q211" s="3">
        <v>0</v>
      </c>
      <c r="R211" s="3">
        <v>0</v>
      </c>
      <c r="S211" s="49">
        <v>38</v>
      </c>
      <c r="AU211" s="29"/>
      <c r="AV211" s="29"/>
      <c r="AW211" s="29"/>
      <c r="AX211" s="29"/>
      <c r="AY211" s="29"/>
      <c r="AZ211" s="29"/>
      <c r="BA211" s="29"/>
      <c r="BB211" s="29"/>
      <c r="BC211" s="29"/>
      <c r="BD211" s="29"/>
      <c r="BE211" s="29"/>
      <c r="BF211" s="29"/>
      <c r="BG211" s="29"/>
      <c r="BH211" s="29"/>
      <c r="BI211" s="29"/>
      <c r="BJ211" s="29"/>
      <c r="BK211" s="29"/>
      <c r="BL211" s="29"/>
      <c r="BM211" s="29"/>
      <c r="BN211" s="29"/>
      <c r="BO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row>
    <row r="212" spans="2:118" x14ac:dyDescent="0.25">
      <c r="B212" s="49" t="s">
        <v>20</v>
      </c>
      <c r="C212" s="2">
        <v>0</v>
      </c>
      <c r="D212" s="2">
        <v>0</v>
      </c>
      <c r="E212" s="2">
        <v>0</v>
      </c>
      <c r="F212" s="2">
        <v>2</v>
      </c>
      <c r="G212" s="2">
        <v>26</v>
      </c>
      <c r="H212" s="3">
        <v>8</v>
      </c>
      <c r="I212" s="3">
        <v>1</v>
      </c>
      <c r="J212" s="3">
        <v>1</v>
      </c>
      <c r="K212" s="3">
        <v>0</v>
      </c>
      <c r="L212" s="3">
        <v>0</v>
      </c>
      <c r="M212" s="3">
        <v>0</v>
      </c>
      <c r="N212" s="3">
        <v>0</v>
      </c>
      <c r="O212" s="3">
        <v>0</v>
      </c>
      <c r="P212" s="3">
        <v>0</v>
      </c>
      <c r="Q212" s="3">
        <v>0</v>
      </c>
      <c r="R212" s="3">
        <v>0</v>
      </c>
      <c r="S212" s="49">
        <v>38</v>
      </c>
      <c r="AU212" s="29"/>
      <c r="AV212" s="29"/>
      <c r="AW212" s="29"/>
      <c r="AX212" s="29"/>
      <c r="AY212" s="29"/>
      <c r="AZ212" s="29"/>
      <c r="BA212" s="29"/>
      <c r="BB212" s="29"/>
      <c r="BC212" s="29"/>
      <c r="BD212" s="29"/>
      <c r="BE212" s="29"/>
      <c r="BF212" s="29"/>
      <c r="BG212" s="29"/>
      <c r="BH212" s="29"/>
      <c r="BI212" s="29"/>
      <c r="BJ212" s="29"/>
      <c r="BK212" s="29"/>
      <c r="BL212" s="29"/>
      <c r="BM212" s="29"/>
      <c r="BN212" s="29"/>
      <c r="BO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row>
    <row r="213" spans="2:118" x14ac:dyDescent="0.25">
      <c r="B213" s="49" t="s">
        <v>21</v>
      </c>
      <c r="C213" s="49">
        <v>0</v>
      </c>
      <c r="D213" s="49">
        <v>0</v>
      </c>
      <c r="E213" s="49">
        <v>0</v>
      </c>
      <c r="F213" s="49">
        <v>0</v>
      </c>
      <c r="G213" s="49">
        <v>0</v>
      </c>
      <c r="H213" s="49">
        <v>0</v>
      </c>
      <c r="I213" s="49">
        <v>2</v>
      </c>
      <c r="J213" s="49">
        <v>14</v>
      </c>
      <c r="K213" s="49">
        <v>13</v>
      </c>
      <c r="L213" s="49">
        <v>9</v>
      </c>
      <c r="M213" s="49">
        <v>0</v>
      </c>
      <c r="N213" s="49">
        <v>0</v>
      </c>
      <c r="O213" s="49">
        <v>0</v>
      </c>
      <c r="P213" s="49">
        <v>0</v>
      </c>
      <c r="Q213" s="49">
        <v>0</v>
      </c>
      <c r="R213" s="49">
        <v>0</v>
      </c>
      <c r="S213" s="49">
        <v>38</v>
      </c>
      <c r="AU213" s="29"/>
      <c r="AV213" s="29"/>
      <c r="AW213" s="29"/>
      <c r="AX213" s="29"/>
      <c r="AY213" s="29"/>
      <c r="AZ213" s="29"/>
      <c r="BA213" s="29"/>
      <c r="BB213" s="29"/>
      <c r="BC213" s="29"/>
      <c r="BD213" s="29"/>
      <c r="BE213" s="29"/>
      <c r="BF213" s="29"/>
      <c r="BG213" s="29"/>
      <c r="BH213" s="29"/>
      <c r="BI213" s="29"/>
      <c r="BJ213" s="29"/>
      <c r="BK213" s="29"/>
      <c r="BL213" s="29"/>
      <c r="BM213" s="29"/>
      <c r="BN213" s="29"/>
      <c r="BO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row>
    <row r="214" spans="2:118" x14ac:dyDescent="0.25">
      <c r="B214" s="49" t="s">
        <v>22</v>
      </c>
      <c r="C214" s="49">
        <v>0</v>
      </c>
      <c r="D214" s="49">
        <v>0</v>
      </c>
      <c r="E214" s="49">
        <v>0</v>
      </c>
      <c r="F214" s="49">
        <v>0</v>
      </c>
      <c r="G214" s="49">
        <v>14</v>
      </c>
      <c r="H214" s="49">
        <v>23</v>
      </c>
      <c r="I214" s="49">
        <v>1</v>
      </c>
      <c r="J214" s="49">
        <v>0</v>
      </c>
      <c r="K214" s="49">
        <v>0</v>
      </c>
      <c r="L214" s="49">
        <v>0</v>
      </c>
      <c r="M214" s="49">
        <v>0</v>
      </c>
      <c r="N214" s="49">
        <v>0</v>
      </c>
      <c r="O214" s="49">
        <v>0</v>
      </c>
      <c r="P214" s="49">
        <v>0</v>
      </c>
      <c r="Q214" s="49">
        <v>0</v>
      </c>
      <c r="R214" s="49">
        <v>0</v>
      </c>
      <c r="S214" s="49">
        <v>38</v>
      </c>
      <c r="AU214" s="29"/>
      <c r="AV214" s="29"/>
      <c r="AW214" s="29"/>
      <c r="AX214" s="29"/>
      <c r="AY214" s="29"/>
      <c r="AZ214" s="29"/>
      <c r="BA214" s="29"/>
      <c r="BB214" s="29"/>
      <c r="BC214" s="29"/>
      <c r="BD214" s="29"/>
      <c r="BE214" s="29"/>
      <c r="BF214" s="29"/>
      <c r="BG214" s="29"/>
      <c r="BH214" s="29"/>
      <c r="BI214" s="29"/>
      <c r="BJ214" s="29"/>
      <c r="BK214" s="29"/>
      <c r="BL214" s="29"/>
      <c r="BM214" s="29"/>
      <c r="BN214" s="29"/>
      <c r="BO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row>
    <row r="215" spans="2:118" x14ac:dyDescent="0.25">
      <c r="B215" s="49" t="s">
        <v>84</v>
      </c>
      <c r="C215" s="49">
        <v>0</v>
      </c>
      <c r="D215" s="49">
        <v>0</v>
      </c>
      <c r="E215" s="49">
        <v>0</v>
      </c>
      <c r="F215" s="49">
        <v>0</v>
      </c>
      <c r="G215" s="49">
        <v>0</v>
      </c>
      <c r="H215" s="49">
        <v>0</v>
      </c>
      <c r="I215" s="49">
        <v>0</v>
      </c>
      <c r="J215" s="49">
        <v>0</v>
      </c>
      <c r="K215" s="49">
        <v>2</v>
      </c>
      <c r="L215" s="49">
        <v>16</v>
      </c>
      <c r="M215" s="49">
        <v>20</v>
      </c>
      <c r="N215" s="49">
        <v>0</v>
      </c>
      <c r="O215" s="49">
        <v>0</v>
      </c>
      <c r="P215" s="49">
        <v>0</v>
      </c>
      <c r="Q215" s="49">
        <v>0</v>
      </c>
      <c r="R215" s="49">
        <v>0</v>
      </c>
      <c r="S215" s="49">
        <v>38</v>
      </c>
      <c r="AU215" s="29"/>
      <c r="AV215" s="29"/>
      <c r="AW215" s="29"/>
      <c r="AX215" s="29"/>
      <c r="AY215" s="29"/>
      <c r="AZ215" s="29"/>
      <c r="BA215" s="29"/>
      <c r="BB215" s="29"/>
      <c r="BC215" s="29"/>
      <c r="BD215" s="29"/>
      <c r="BE215" s="29"/>
      <c r="BF215" s="29"/>
      <c r="BG215" s="29"/>
      <c r="BH215" s="29"/>
      <c r="BI215" s="29"/>
      <c r="BJ215" s="29"/>
      <c r="BK215" s="29"/>
      <c r="BL215" s="29"/>
      <c r="BM215" s="29"/>
      <c r="BN215" s="29"/>
      <c r="BO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row>
    <row r="216" spans="2:118" x14ac:dyDescent="0.25">
      <c r="B216" s="49" t="s">
        <v>104</v>
      </c>
      <c r="C216" s="49">
        <v>0</v>
      </c>
      <c r="D216" s="49">
        <v>0</v>
      </c>
      <c r="E216" s="49">
        <v>0</v>
      </c>
      <c r="F216" s="49">
        <v>0</v>
      </c>
      <c r="G216" s="49">
        <v>0</v>
      </c>
      <c r="H216" s="49">
        <v>0</v>
      </c>
      <c r="I216" s="49">
        <v>0</v>
      </c>
      <c r="J216" s="49">
        <v>0</v>
      </c>
      <c r="K216" s="49">
        <v>0</v>
      </c>
      <c r="L216" s="49">
        <v>0</v>
      </c>
      <c r="M216" s="49">
        <v>26</v>
      </c>
      <c r="N216" s="49">
        <v>6</v>
      </c>
      <c r="O216" s="49">
        <v>0</v>
      </c>
      <c r="P216" s="49">
        <v>0</v>
      </c>
      <c r="Q216" s="49">
        <v>0</v>
      </c>
      <c r="R216" s="49">
        <v>0</v>
      </c>
      <c r="S216" s="49">
        <v>32</v>
      </c>
      <c r="AU216" s="29"/>
      <c r="AV216" s="29"/>
      <c r="AW216" s="29"/>
      <c r="AX216" s="29"/>
      <c r="AY216" s="29"/>
      <c r="AZ216" s="29"/>
      <c r="BA216" s="29"/>
      <c r="BB216" s="29"/>
      <c r="BC216" s="29"/>
      <c r="BD216" s="29"/>
      <c r="BE216" s="29"/>
      <c r="BF216" s="29"/>
      <c r="BG216" s="29"/>
      <c r="BH216" s="29"/>
      <c r="BI216" s="29"/>
      <c r="BJ216" s="29"/>
      <c r="BK216" s="29"/>
      <c r="BL216" s="29"/>
      <c r="BM216" s="29"/>
      <c r="BN216" s="29"/>
      <c r="BO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row>
    <row r="217" spans="2:118" x14ac:dyDescent="0.25">
      <c r="B217" s="49" t="s">
        <v>89</v>
      </c>
      <c r="C217" s="49">
        <v>0</v>
      </c>
      <c r="D217" s="49">
        <v>0</v>
      </c>
      <c r="E217" s="49">
        <v>0</v>
      </c>
      <c r="F217" s="49">
        <v>32</v>
      </c>
      <c r="G217" s="49">
        <v>0</v>
      </c>
      <c r="H217" s="49">
        <v>5</v>
      </c>
      <c r="I217" s="49">
        <v>0</v>
      </c>
      <c r="J217" s="49">
        <v>0</v>
      </c>
      <c r="K217" s="49">
        <v>1</v>
      </c>
      <c r="L217" s="49">
        <v>0</v>
      </c>
      <c r="M217" s="49">
        <v>0</v>
      </c>
      <c r="N217" s="49">
        <v>0</v>
      </c>
      <c r="O217" s="49">
        <v>0</v>
      </c>
      <c r="P217" s="49">
        <v>0</v>
      </c>
      <c r="Q217" s="49">
        <v>0</v>
      </c>
      <c r="R217" s="49">
        <v>0</v>
      </c>
      <c r="S217" s="49">
        <v>38</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C5" sqref="C5:S28"/>
    </sheetView>
  </sheetViews>
  <sheetFormatPr baseColWidth="10" defaultRowHeight="15" x14ac:dyDescent="0.25"/>
  <cols>
    <col min="1" max="1" width="11.42578125" style="49"/>
    <col min="2" max="2" width="14.42578125" style="49" customWidth="1"/>
    <col min="3" max="18" width="8.28515625" style="49" customWidth="1"/>
    <col min="19" max="22" width="11.42578125" style="49"/>
    <col min="23" max="44" width="8.28515625" style="49" customWidth="1"/>
    <col min="45" max="47" width="11.42578125" style="49"/>
    <col min="48" max="68" width="8.28515625" style="49" customWidth="1"/>
    <col min="69" max="71" width="11.42578125" style="49"/>
    <col min="72" max="91" width="8.28515625" style="49" customWidth="1"/>
    <col min="92" max="94" width="11.42578125" style="49"/>
    <col min="95" max="95" width="9" style="49" bestFit="1" customWidth="1"/>
    <col min="96" max="96" width="10" style="49" customWidth="1"/>
    <col min="97" max="115" width="9" style="49" bestFit="1" customWidth="1"/>
    <col min="116" max="16384" width="11.42578125" style="49"/>
  </cols>
  <sheetData>
    <row r="3" spans="1:120" x14ac:dyDescent="0.25">
      <c r="A3" s="49" t="s">
        <v>41</v>
      </c>
      <c r="V3" s="49" t="str">
        <f>A3</f>
        <v>Pseudomonas aeruginosa</v>
      </c>
      <c r="AU3" s="49"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Ampicillin</v>
      </c>
      <c r="X4" s="49" t="str">
        <f>B6</f>
        <v>Ampicillin/ Sulbactam</v>
      </c>
      <c r="Y4" s="49" t="str">
        <f>B7</f>
        <v>Piperacillin</v>
      </c>
      <c r="Z4" s="49" t="str">
        <f>B8</f>
        <v>Piperacillin/ Tazobactam</v>
      </c>
      <c r="AA4" s="49" t="str">
        <f>B9</f>
        <v>Aztreonam</v>
      </c>
      <c r="AB4" s="49" t="str">
        <f>B10</f>
        <v>Cefotaxim</v>
      </c>
      <c r="AC4" s="49" t="str">
        <f>B11</f>
        <v>Ceftazidim</v>
      </c>
      <c r="AD4" s="49" t="str">
        <f>B12</f>
        <v>Cefuroxim</v>
      </c>
      <c r="AE4" s="49" t="str">
        <f>B13</f>
        <v>Imipenem</v>
      </c>
      <c r="AF4" s="49" t="str">
        <f>B14</f>
        <v>Meropenem</v>
      </c>
      <c r="AG4" s="49" t="str">
        <f>B15</f>
        <v>Colistin</v>
      </c>
      <c r="AH4" s="49" t="str">
        <f>B16</f>
        <v>Amikacin</v>
      </c>
      <c r="AI4" s="49" t="str">
        <f>B17</f>
        <v>Gentamicin</v>
      </c>
      <c r="AJ4" s="49" t="str">
        <f>B18</f>
        <v>Tobramycin</v>
      </c>
      <c r="AK4" s="49" t="str">
        <f>B19</f>
        <v>Fosfomycin</v>
      </c>
      <c r="AL4" s="49" t="str">
        <f>B20</f>
        <v>Cotrimoxazol</v>
      </c>
      <c r="AM4" s="49" t="str">
        <f>B21</f>
        <v>Ciprofloxacin</v>
      </c>
      <c r="AN4" s="49" t="str">
        <f>B22</f>
        <v>Levofloxacin</v>
      </c>
      <c r="AO4" s="49" t="str">
        <f>B23</f>
        <v>Moxifloxacin</v>
      </c>
      <c r="AP4" s="49" t="str">
        <f>B24</f>
        <v>Doxycyclin</v>
      </c>
      <c r="AQ4" s="49" t="str">
        <f>B25</f>
        <v>Tigecyclin</v>
      </c>
      <c r="AR4" s="49" t="s">
        <v>88</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9" t="s">
        <v>88</v>
      </c>
      <c r="BT4" s="49"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45</v>
      </c>
      <c r="CV4" s="11" t="s">
        <v>50</v>
      </c>
      <c r="CW4" s="11" t="s">
        <v>51</v>
      </c>
      <c r="CX4" s="11" t="s">
        <v>52</v>
      </c>
      <c r="CY4" s="11" t="s">
        <v>53</v>
      </c>
      <c r="CZ4" s="11" t="s">
        <v>54</v>
      </c>
      <c r="DA4" s="11" t="s">
        <v>55</v>
      </c>
      <c r="DB4" s="11" t="s">
        <v>68</v>
      </c>
      <c r="DC4" s="11" t="s">
        <v>56</v>
      </c>
      <c r="DD4" s="11" t="s">
        <v>57</v>
      </c>
      <c r="DE4" s="11" t="s">
        <v>58</v>
      </c>
      <c r="DF4" s="11" t="s">
        <v>59</v>
      </c>
      <c r="DG4" s="11" t="s">
        <v>60</v>
      </c>
      <c r="DH4" s="11" t="s">
        <v>61</v>
      </c>
      <c r="DI4" s="11" t="s">
        <v>62</v>
      </c>
      <c r="DJ4" s="11" t="s">
        <v>63</v>
      </c>
      <c r="DK4" s="11" t="s">
        <v>64</v>
      </c>
      <c r="DL4" s="11" t="s">
        <v>65</v>
      </c>
      <c r="DM4" s="11" t="s">
        <v>66</v>
      </c>
      <c r="DN4" s="11" t="s">
        <v>67</v>
      </c>
      <c r="DO4" s="11" t="s">
        <v>69</v>
      </c>
      <c r="DP4" s="11" t="s">
        <v>88</v>
      </c>
    </row>
    <row r="5" spans="1:120" ht="18.75" x14ac:dyDescent="0.25">
      <c r="B5" s="49" t="s">
        <v>2</v>
      </c>
      <c r="C5" s="49">
        <v>0</v>
      </c>
      <c r="D5" s="49">
        <v>0</v>
      </c>
      <c r="E5" s="49">
        <v>0</v>
      </c>
      <c r="F5" s="49">
        <v>0</v>
      </c>
      <c r="G5" s="49">
        <v>0</v>
      </c>
      <c r="H5" s="49">
        <v>1</v>
      </c>
      <c r="I5" s="49">
        <v>0</v>
      </c>
      <c r="J5" s="49">
        <v>0</v>
      </c>
      <c r="K5" s="49">
        <v>1</v>
      </c>
      <c r="L5" s="49">
        <v>0</v>
      </c>
      <c r="M5" s="49">
        <v>0</v>
      </c>
      <c r="N5" s="49">
        <v>5</v>
      </c>
      <c r="O5" s="49">
        <v>164</v>
      </c>
      <c r="P5" s="49">
        <v>0</v>
      </c>
      <c r="Q5" s="49">
        <v>0</v>
      </c>
      <c r="R5" s="49">
        <v>0</v>
      </c>
      <c r="S5" s="49">
        <v>171</v>
      </c>
      <c r="V5" s="49">
        <v>1.5625E-2</v>
      </c>
      <c r="W5" s="49">
        <f>C5</f>
        <v>0</v>
      </c>
      <c r="X5" s="49">
        <f>C6</f>
        <v>0</v>
      </c>
      <c r="Y5" s="4">
        <f>C7</f>
        <v>0</v>
      </c>
      <c r="Z5" s="4">
        <f>C8</f>
        <v>0</v>
      </c>
      <c r="AA5" s="4">
        <f>C9</f>
        <v>0</v>
      </c>
      <c r="AB5" s="49">
        <f>C10</f>
        <v>0</v>
      </c>
      <c r="AC5" s="4">
        <f>C11</f>
        <v>0</v>
      </c>
      <c r="AD5" s="49">
        <f>C12</f>
        <v>0</v>
      </c>
      <c r="AE5" s="4">
        <f>C13</f>
        <v>0</v>
      </c>
      <c r="AF5" s="2">
        <f>C14</f>
        <v>0</v>
      </c>
      <c r="AG5" s="2">
        <f>C15</f>
        <v>0</v>
      </c>
      <c r="AH5" s="2">
        <f>C16</f>
        <v>0</v>
      </c>
      <c r="AI5" s="49">
        <f>C17</f>
        <v>0</v>
      </c>
      <c r="AJ5" s="2">
        <f>C18</f>
        <v>0</v>
      </c>
      <c r="AK5" s="49">
        <f>C19</f>
        <v>0</v>
      </c>
      <c r="AL5" s="49">
        <f>C20</f>
        <v>0</v>
      </c>
      <c r="AM5" s="4">
        <f>C21</f>
        <v>0</v>
      </c>
      <c r="AN5" s="4">
        <f>C22</f>
        <v>0</v>
      </c>
      <c r="AO5" s="49">
        <f>C23</f>
        <v>0</v>
      </c>
      <c r="AP5" s="49">
        <f>C24</f>
        <v>0</v>
      </c>
      <c r="AQ5" s="49">
        <f>C25</f>
        <v>0</v>
      </c>
      <c r="AR5" s="2">
        <f>C28</f>
        <v>0</v>
      </c>
      <c r="AU5" s="49">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52">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9">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52">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46</v>
      </c>
      <c r="CU5" s="15">
        <f>S5</f>
        <v>171</v>
      </c>
      <c r="CV5" s="15">
        <f>S6</f>
        <v>171</v>
      </c>
      <c r="CW5" s="15">
        <f>S7</f>
        <v>171</v>
      </c>
      <c r="CX5" s="15">
        <f>S8</f>
        <v>172</v>
      </c>
      <c r="CY5" s="15">
        <f>S9</f>
        <v>171</v>
      </c>
      <c r="CZ5" s="15">
        <f>S10</f>
        <v>171</v>
      </c>
      <c r="DA5" s="15">
        <f>S11</f>
        <v>172</v>
      </c>
      <c r="DB5" s="15">
        <f>S12</f>
        <v>171</v>
      </c>
      <c r="DC5" s="15">
        <f>S13</f>
        <v>172</v>
      </c>
      <c r="DD5" s="15">
        <f>S14</f>
        <v>172</v>
      </c>
      <c r="DE5" s="15">
        <f>S15</f>
        <v>172</v>
      </c>
      <c r="DF5" s="15">
        <f>S16</f>
        <v>172</v>
      </c>
      <c r="DG5" s="15">
        <f>S17</f>
        <v>171</v>
      </c>
      <c r="DH5" s="15">
        <f>S18</f>
        <v>171</v>
      </c>
      <c r="DI5" s="15">
        <f>S19</f>
        <v>171</v>
      </c>
      <c r="DJ5" s="15">
        <f>S20</f>
        <v>171</v>
      </c>
      <c r="DK5" s="15">
        <f>S21</f>
        <v>172</v>
      </c>
      <c r="DL5" s="15">
        <f>S22</f>
        <v>172</v>
      </c>
      <c r="DM5" s="15">
        <f>S23</f>
        <v>171</v>
      </c>
      <c r="DN5" s="15">
        <f>S24</f>
        <v>171</v>
      </c>
      <c r="DO5" s="15">
        <f>S25</f>
        <v>171</v>
      </c>
      <c r="DP5" s="15">
        <f>S28</f>
        <v>172</v>
      </c>
    </row>
    <row r="6" spans="1:120" ht="18.75" x14ac:dyDescent="0.25">
      <c r="B6" s="49" t="s">
        <v>3</v>
      </c>
      <c r="C6" s="49">
        <v>0</v>
      </c>
      <c r="D6" s="49">
        <v>0</v>
      </c>
      <c r="E6" s="49">
        <v>0</v>
      </c>
      <c r="F6" s="49">
        <v>0</v>
      </c>
      <c r="G6" s="49">
        <v>0</v>
      </c>
      <c r="H6" s="49">
        <v>1</v>
      </c>
      <c r="I6" s="49">
        <v>0</v>
      </c>
      <c r="J6" s="49">
        <v>0</v>
      </c>
      <c r="K6" s="49">
        <v>2</v>
      </c>
      <c r="L6" s="49">
        <v>0</v>
      </c>
      <c r="M6" s="49">
        <v>5</v>
      </c>
      <c r="N6" s="49">
        <v>5</v>
      </c>
      <c r="O6" s="49">
        <v>158</v>
      </c>
      <c r="P6" s="49">
        <v>0</v>
      </c>
      <c r="Q6" s="49">
        <v>0</v>
      </c>
      <c r="R6" s="49">
        <v>0</v>
      </c>
      <c r="S6" s="49">
        <v>171</v>
      </c>
      <c r="V6" s="49">
        <v>3.125E-2</v>
      </c>
      <c r="W6" s="49">
        <f>D5</f>
        <v>0</v>
      </c>
      <c r="X6" s="49">
        <f>D6</f>
        <v>0</v>
      </c>
      <c r="Y6" s="4">
        <f>D7</f>
        <v>0</v>
      </c>
      <c r="Z6" s="4">
        <f>D8</f>
        <v>0</v>
      </c>
      <c r="AA6" s="4">
        <f>D9</f>
        <v>0</v>
      </c>
      <c r="AB6" s="49">
        <f>D10</f>
        <v>1</v>
      </c>
      <c r="AC6" s="4">
        <f>D11</f>
        <v>0</v>
      </c>
      <c r="AD6" s="49">
        <f>D12</f>
        <v>0</v>
      </c>
      <c r="AE6" s="4">
        <f>D13</f>
        <v>0</v>
      </c>
      <c r="AF6" s="2">
        <f>D14</f>
        <v>0</v>
      </c>
      <c r="AG6" s="2">
        <f>D15</f>
        <v>0</v>
      </c>
      <c r="AH6" s="2">
        <f>D16</f>
        <v>0</v>
      </c>
      <c r="AI6" s="49">
        <f>D17</f>
        <v>0</v>
      </c>
      <c r="AJ6" s="2">
        <f>D18</f>
        <v>0</v>
      </c>
      <c r="AK6" s="49">
        <f>D19</f>
        <v>0</v>
      </c>
      <c r="AL6" s="49">
        <f>D20</f>
        <v>0</v>
      </c>
      <c r="AM6" s="4">
        <f>D21</f>
        <v>10</v>
      </c>
      <c r="AN6" s="4">
        <f>D22</f>
        <v>5</v>
      </c>
      <c r="AO6" s="49">
        <f>D23</f>
        <v>1</v>
      </c>
      <c r="AP6" s="49">
        <f>D24</f>
        <v>0</v>
      </c>
      <c r="AQ6" s="49">
        <f>D25</f>
        <v>2</v>
      </c>
      <c r="AR6" s="2">
        <f>D28</f>
        <v>0</v>
      </c>
      <c r="AU6" s="49">
        <v>3.1E-2</v>
      </c>
      <c r="AV6" s="29">
        <f t="shared" ref="AV6:BQ6" si="4">PRODUCT(W6*100*1/W21)</f>
        <v>0</v>
      </c>
      <c r="AW6" s="29">
        <f t="shared" si="4"/>
        <v>0</v>
      </c>
      <c r="AX6" s="31">
        <f t="shared" si="4"/>
        <v>0</v>
      </c>
      <c r="AY6" s="31">
        <f t="shared" si="4"/>
        <v>0</v>
      </c>
      <c r="AZ6" s="31">
        <f t="shared" si="4"/>
        <v>0</v>
      </c>
      <c r="BA6" s="29">
        <f t="shared" si="4"/>
        <v>0.58479532163742687</v>
      </c>
      <c r="BB6" s="31">
        <f t="shared" si="4"/>
        <v>0</v>
      </c>
      <c r="BC6" s="29">
        <f t="shared" si="4"/>
        <v>0</v>
      </c>
      <c r="BD6" s="31">
        <f t="shared" si="4"/>
        <v>0</v>
      </c>
      <c r="BE6" s="30">
        <f t="shared" si="4"/>
        <v>0</v>
      </c>
      <c r="BF6" s="30">
        <f t="shared" si="4"/>
        <v>0</v>
      </c>
      <c r="BG6" s="30">
        <f t="shared" si="4"/>
        <v>0</v>
      </c>
      <c r="BH6" s="52">
        <f t="shared" si="4"/>
        <v>0</v>
      </c>
      <c r="BI6" s="30">
        <f t="shared" si="4"/>
        <v>0</v>
      </c>
      <c r="BJ6" s="29">
        <f t="shared" si="4"/>
        <v>0</v>
      </c>
      <c r="BK6" s="29">
        <f t="shared" si="4"/>
        <v>0</v>
      </c>
      <c r="BL6" s="31">
        <f t="shared" si="4"/>
        <v>5.8139534883720927</v>
      </c>
      <c r="BM6" s="31">
        <f t="shared" si="4"/>
        <v>2.9069767441860463</v>
      </c>
      <c r="BN6" s="29">
        <f t="shared" si="4"/>
        <v>0.58479532163742687</v>
      </c>
      <c r="BO6" s="29">
        <f t="shared" si="4"/>
        <v>0</v>
      </c>
      <c r="BP6" s="29">
        <f t="shared" si="4"/>
        <v>1.1695906432748537</v>
      </c>
      <c r="BQ6" s="30">
        <f t="shared" si="4"/>
        <v>0</v>
      </c>
      <c r="BT6" s="49">
        <v>3.1E-2</v>
      </c>
      <c r="BU6" s="29">
        <f t="shared" ref="BU6:CP6" si="5">AV5+AV6</f>
        <v>0</v>
      </c>
      <c r="BV6" s="29">
        <f t="shared" si="5"/>
        <v>0</v>
      </c>
      <c r="BW6" s="31">
        <f t="shared" si="5"/>
        <v>0</v>
      </c>
      <c r="BX6" s="31">
        <f t="shared" si="5"/>
        <v>0</v>
      </c>
      <c r="BY6" s="31">
        <f t="shared" si="5"/>
        <v>0</v>
      </c>
      <c r="BZ6" s="29">
        <f t="shared" si="5"/>
        <v>0.58479532163742687</v>
      </c>
      <c r="CA6" s="31">
        <f t="shared" si="5"/>
        <v>0</v>
      </c>
      <c r="CB6" s="29">
        <f t="shared" si="5"/>
        <v>0</v>
      </c>
      <c r="CC6" s="31">
        <f t="shared" si="5"/>
        <v>0</v>
      </c>
      <c r="CD6" s="30">
        <f t="shared" si="5"/>
        <v>0</v>
      </c>
      <c r="CE6" s="30">
        <f t="shared" si="5"/>
        <v>0</v>
      </c>
      <c r="CF6" s="30">
        <f t="shared" si="5"/>
        <v>0</v>
      </c>
      <c r="CG6" s="52">
        <f t="shared" si="5"/>
        <v>0</v>
      </c>
      <c r="CH6" s="30">
        <f t="shared" si="5"/>
        <v>0</v>
      </c>
      <c r="CI6" s="29">
        <f t="shared" si="5"/>
        <v>0</v>
      </c>
      <c r="CJ6" s="29">
        <f t="shared" si="5"/>
        <v>0</v>
      </c>
      <c r="CK6" s="31">
        <f t="shared" si="5"/>
        <v>5.8139534883720927</v>
      </c>
      <c r="CL6" s="31">
        <f t="shared" si="5"/>
        <v>2.9069767441860463</v>
      </c>
      <c r="CM6" s="29">
        <f t="shared" si="5"/>
        <v>0.58479532163742687</v>
      </c>
      <c r="CN6" s="29">
        <f t="shared" si="5"/>
        <v>0</v>
      </c>
      <c r="CO6" s="29">
        <f t="shared" si="5"/>
        <v>1.1695906432748537</v>
      </c>
      <c r="CP6" s="30">
        <f t="shared" si="5"/>
        <v>0</v>
      </c>
      <c r="CT6" s="11" t="s">
        <v>47</v>
      </c>
      <c r="CU6" s="16"/>
      <c r="CV6" s="16"/>
      <c r="CW6" s="16"/>
      <c r="CX6" s="16"/>
      <c r="CY6" s="16"/>
      <c r="CZ6" s="16"/>
      <c r="DA6" s="16"/>
      <c r="DB6" s="16"/>
      <c r="DC6" s="16"/>
      <c r="DD6" s="16">
        <f>CD12</f>
        <v>89.534883720930239</v>
      </c>
      <c r="DE6" s="16">
        <f>CE12</f>
        <v>98.255813953488371</v>
      </c>
      <c r="DF6" s="16">
        <f>CF15</f>
        <v>98.255813953488371</v>
      </c>
      <c r="DG6" s="16"/>
      <c r="DH6" s="16">
        <f>CH12</f>
        <v>97.660818713450283</v>
      </c>
      <c r="DI6" s="16"/>
      <c r="DJ6" s="16"/>
      <c r="DK6" s="16"/>
      <c r="DL6" s="16"/>
      <c r="DM6" s="16"/>
      <c r="DN6" s="16"/>
      <c r="DO6" s="16"/>
      <c r="DP6" s="16">
        <f>CP14</f>
        <v>99.418604651162795</v>
      </c>
    </row>
    <row r="7" spans="1:120" ht="18.75" x14ac:dyDescent="0.25">
      <c r="B7" s="49" t="s">
        <v>4</v>
      </c>
      <c r="C7" s="4">
        <v>0</v>
      </c>
      <c r="D7" s="4">
        <v>0</v>
      </c>
      <c r="E7" s="4">
        <v>0</v>
      </c>
      <c r="F7" s="4">
        <v>0</v>
      </c>
      <c r="G7" s="4">
        <v>4</v>
      </c>
      <c r="H7" s="4">
        <v>0</v>
      </c>
      <c r="I7" s="4">
        <v>4</v>
      </c>
      <c r="J7" s="4">
        <v>18</v>
      </c>
      <c r="K7" s="4">
        <v>92</v>
      </c>
      <c r="L7" s="4">
        <v>17</v>
      </c>
      <c r="M7" s="4">
        <v>8</v>
      </c>
      <c r="N7" s="3">
        <v>9</v>
      </c>
      <c r="O7" s="3">
        <v>5</v>
      </c>
      <c r="P7" s="3">
        <v>14</v>
      </c>
      <c r="Q7" s="3">
        <v>0</v>
      </c>
      <c r="R7" s="3">
        <v>0</v>
      </c>
      <c r="S7" s="49">
        <v>171</v>
      </c>
      <c r="V7" s="49">
        <v>6.25E-2</v>
      </c>
      <c r="W7" s="49">
        <f>E5</f>
        <v>0</v>
      </c>
      <c r="X7" s="49">
        <f>E6</f>
        <v>0</v>
      </c>
      <c r="Y7" s="4">
        <f>E7</f>
        <v>0</v>
      </c>
      <c r="Z7" s="4">
        <f>E8</f>
        <v>0</v>
      </c>
      <c r="AA7" s="4">
        <f>E9</f>
        <v>0</v>
      </c>
      <c r="AB7" s="49">
        <f>E10</f>
        <v>0</v>
      </c>
      <c r="AC7" s="4">
        <f>E11</f>
        <v>0</v>
      </c>
      <c r="AD7" s="49">
        <f>E12</f>
        <v>0</v>
      </c>
      <c r="AE7" s="4">
        <f>E13</f>
        <v>5</v>
      </c>
      <c r="AF7" s="2">
        <f>E14</f>
        <v>63</v>
      </c>
      <c r="AG7" s="2">
        <f>E15</f>
        <v>0</v>
      </c>
      <c r="AH7" s="2">
        <f>E16</f>
        <v>0</v>
      </c>
      <c r="AI7" s="49">
        <f>E17</f>
        <v>4</v>
      </c>
      <c r="AJ7" s="2">
        <f>E18</f>
        <v>8</v>
      </c>
      <c r="AK7" s="49">
        <f>E19</f>
        <v>0</v>
      </c>
      <c r="AL7" s="49">
        <f>E20</f>
        <v>8</v>
      </c>
      <c r="AM7" s="4">
        <f>E21</f>
        <v>18</v>
      </c>
      <c r="AN7" s="4">
        <f>E22</f>
        <v>0</v>
      </c>
      <c r="AO7" s="49">
        <f>E23</f>
        <v>1</v>
      </c>
      <c r="AP7" s="49">
        <f>E24</f>
        <v>0</v>
      </c>
      <c r="AQ7" s="49">
        <f>E25</f>
        <v>0</v>
      </c>
      <c r="AR7" s="2">
        <f>E28</f>
        <v>0</v>
      </c>
      <c r="AU7" s="49">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2.9069767441860463</v>
      </c>
      <c r="BE7" s="30">
        <f t="shared" si="6"/>
        <v>36.627906976744185</v>
      </c>
      <c r="BF7" s="30">
        <f t="shared" si="6"/>
        <v>0</v>
      </c>
      <c r="BG7" s="30">
        <f t="shared" si="6"/>
        <v>0</v>
      </c>
      <c r="BH7" s="52">
        <f t="shared" si="6"/>
        <v>2.3391812865497075</v>
      </c>
      <c r="BI7" s="30">
        <f t="shared" si="6"/>
        <v>4.6783625730994149</v>
      </c>
      <c r="BJ7" s="29">
        <f t="shared" si="6"/>
        <v>0</v>
      </c>
      <c r="BK7" s="29">
        <f t="shared" si="6"/>
        <v>4.6783625730994149</v>
      </c>
      <c r="BL7" s="31">
        <f t="shared" si="6"/>
        <v>10.465116279069768</v>
      </c>
      <c r="BM7" s="31">
        <f t="shared" si="6"/>
        <v>0</v>
      </c>
      <c r="BN7" s="29">
        <f t="shared" si="6"/>
        <v>0.58479532163742687</v>
      </c>
      <c r="BO7" s="29">
        <f t="shared" si="6"/>
        <v>0</v>
      </c>
      <c r="BP7" s="29">
        <f t="shared" si="6"/>
        <v>0</v>
      </c>
      <c r="BQ7" s="30">
        <f t="shared" si="6"/>
        <v>0</v>
      </c>
      <c r="BT7" s="49">
        <v>6.2E-2</v>
      </c>
      <c r="BU7" s="29">
        <f t="shared" ref="BU7:CP7" si="7">AV5+AV6+AV7</f>
        <v>0</v>
      </c>
      <c r="BV7" s="29">
        <f t="shared" si="7"/>
        <v>0</v>
      </c>
      <c r="BW7" s="31">
        <f t="shared" si="7"/>
        <v>0</v>
      </c>
      <c r="BX7" s="31">
        <f t="shared" si="7"/>
        <v>0</v>
      </c>
      <c r="BY7" s="31">
        <f t="shared" si="7"/>
        <v>0</v>
      </c>
      <c r="BZ7" s="29">
        <f t="shared" si="7"/>
        <v>0.58479532163742687</v>
      </c>
      <c r="CA7" s="31">
        <f t="shared" si="7"/>
        <v>0</v>
      </c>
      <c r="CB7" s="29">
        <f t="shared" si="7"/>
        <v>0</v>
      </c>
      <c r="CC7" s="31">
        <f t="shared" si="7"/>
        <v>2.9069767441860463</v>
      </c>
      <c r="CD7" s="30">
        <f t="shared" si="7"/>
        <v>36.627906976744185</v>
      </c>
      <c r="CE7" s="30">
        <f t="shared" si="7"/>
        <v>0</v>
      </c>
      <c r="CF7" s="30">
        <f t="shared" si="7"/>
        <v>0</v>
      </c>
      <c r="CG7" s="52">
        <f t="shared" si="7"/>
        <v>2.3391812865497075</v>
      </c>
      <c r="CH7" s="30">
        <f t="shared" si="7"/>
        <v>4.6783625730994149</v>
      </c>
      <c r="CI7" s="29">
        <f t="shared" si="7"/>
        <v>0</v>
      </c>
      <c r="CJ7" s="29">
        <f t="shared" si="7"/>
        <v>4.6783625730994149</v>
      </c>
      <c r="CK7" s="31">
        <f t="shared" si="7"/>
        <v>16.279069767441861</v>
      </c>
      <c r="CL7" s="31">
        <f t="shared" si="7"/>
        <v>2.9069767441860463</v>
      </c>
      <c r="CM7" s="29">
        <f t="shared" si="7"/>
        <v>1.1695906432748537</v>
      </c>
      <c r="CN7" s="29">
        <f t="shared" si="7"/>
        <v>0</v>
      </c>
      <c r="CO7" s="29">
        <f t="shared" si="7"/>
        <v>1.1695906432748537</v>
      </c>
      <c r="CP7" s="30">
        <f t="shared" si="7"/>
        <v>0</v>
      </c>
      <c r="CT7" s="11" t="s">
        <v>48</v>
      </c>
      <c r="CU7" s="16"/>
      <c r="CV7" s="16"/>
      <c r="CW7" s="16">
        <f>BW15</f>
        <v>83.62573099415205</v>
      </c>
      <c r="CX7" s="16">
        <f>BX15</f>
        <v>89.534883720930239</v>
      </c>
      <c r="CY7" s="16">
        <f>BY15</f>
        <v>91.228070175438603</v>
      </c>
      <c r="CZ7" s="16"/>
      <c r="DA7" s="17">
        <f>CA14</f>
        <v>90.11627906976743</v>
      </c>
      <c r="DB7" s="16"/>
      <c r="DC7" s="16">
        <f>CC13</f>
        <v>90.116279069767444</v>
      </c>
      <c r="DD7" s="16">
        <f>CD14-CD12</f>
        <v>7.5581395348837219</v>
      </c>
      <c r="DE7" s="16"/>
      <c r="DF7" s="16">
        <f>CF15-CF14</f>
        <v>1.1627906976744242</v>
      </c>
      <c r="DG7" s="16"/>
      <c r="DH7" s="16"/>
      <c r="DI7" s="16"/>
      <c r="DJ7" s="16"/>
      <c r="DK7" s="16">
        <f>CK10</f>
        <v>86.627906976744185</v>
      </c>
      <c r="DL7" s="16">
        <f>CL11</f>
        <v>81.976744186046517</v>
      </c>
      <c r="DM7" s="16"/>
      <c r="DN7" s="16"/>
      <c r="DO7" s="16"/>
      <c r="DP7" s="16"/>
    </row>
    <row r="8" spans="1:120" ht="18.75" x14ac:dyDescent="0.25">
      <c r="B8" s="49" t="s">
        <v>5</v>
      </c>
      <c r="C8" s="4">
        <v>0</v>
      </c>
      <c r="D8" s="4">
        <v>0</v>
      </c>
      <c r="E8" s="4">
        <v>0</v>
      </c>
      <c r="F8" s="4">
        <v>0</v>
      </c>
      <c r="G8" s="4">
        <v>10</v>
      </c>
      <c r="H8" s="4">
        <v>0</v>
      </c>
      <c r="I8" s="4">
        <v>4</v>
      </c>
      <c r="J8" s="4">
        <v>37</v>
      </c>
      <c r="K8" s="4">
        <v>73</v>
      </c>
      <c r="L8" s="4">
        <v>22</v>
      </c>
      <c r="M8" s="4">
        <v>8</v>
      </c>
      <c r="N8" s="3">
        <v>5</v>
      </c>
      <c r="O8" s="3">
        <v>5</v>
      </c>
      <c r="P8" s="3">
        <v>7</v>
      </c>
      <c r="Q8" s="3">
        <v>0</v>
      </c>
      <c r="R8" s="3">
        <v>1</v>
      </c>
      <c r="S8" s="49">
        <v>172</v>
      </c>
      <c r="V8" s="49">
        <v>0.125</v>
      </c>
      <c r="W8" s="49">
        <f>F5</f>
        <v>0</v>
      </c>
      <c r="X8" s="49">
        <f>F6</f>
        <v>0</v>
      </c>
      <c r="Y8" s="4">
        <f>F7</f>
        <v>0</v>
      </c>
      <c r="Z8" s="4">
        <f>F8</f>
        <v>0</v>
      </c>
      <c r="AA8" s="4">
        <f>F9</f>
        <v>6</v>
      </c>
      <c r="AB8" s="49">
        <f>F10</f>
        <v>0</v>
      </c>
      <c r="AC8" s="4">
        <f>F11</f>
        <v>6</v>
      </c>
      <c r="AD8" s="49">
        <f>F12</f>
        <v>0</v>
      </c>
      <c r="AE8" s="4">
        <f>F13</f>
        <v>0</v>
      </c>
      <c r="AF8" s="2">
        <f>F14</f>
        <v>0</v>
      </c>
      <c r="AG8" s="2">
        <f>F15</f>
        <v>1</v>
      </c>
      <c r="AH8" s="2">
        <f>F16</f>
        <v>0</v>
      </c>
      <c r="AI8" s="49">
        <f>F17</f>
        <v>0</v>
      </c>
      <c r="AJ8" s="2">
        <f>F18</f>
        <v>0</v>
      </c>
      <c r="AK8" s="49">
        <f>F19</f>
        <v>0</v>
      </c>
      <c r="AL8" s="49">
        <f>F20</f>
        <v>0</v>
      </c>
      <c r="AM8" s="4">
        <f>F21</f>
        <v>75</v>
      </c>
      <c r="AN8" s="4">
        <f>F22</f>
        <v>7</v>
      </c>
      <c r="AO8" s="49">
        <f>F23</f>
        <v>4</v>
      </c>
      <c r="AP8" s="49">
        <f>F24</f>
        <v>0</v>
      </c>
      <c r="AQ8" s="49">
        <f>F25</f>
        <v>3</v>
      </c>
      <c r="AR8" s="2">
        <f>F28</f>
        <v>4</v>
      </c>
      <c r="AU8" s="49">
        <v>0.125</v>
      </c>
      <c r="AV8" s="29">
        <f t="shared" ref="AV8:BQ8" si="8">PRODUCT(W8*100*1/W21)</f>
        <v>0</v>
      </c>
      <c r="AW8" s="29">
        <f t="shared" si="8"/>
        <v>0</v>
      </c>
      <c r="AX8" s="31">
        <f t="shared" si="8"/>
        <v>0</v>
      </c>
      <c r="AY8" s="31">
        <f t="shared" si="8"/>
        <v>0</v>
      </c>
      <c r="AZ8" s="31">
        <f t="shared" si="8"/>
        <v>3.5087719298245612</v>
      </c>
      <c r="BA8" s="29">
        <f t="shared" si="8"/>
        <v>0</v>
      </c>
      <c r="BB8" s="31">
        <f t="shared" si="8"/>
        <v>3.4883720930232558</v>
      </c>
      <c r="BC8" s="29">
        <f t="shared" si="8"/>
        <v>0</v>
      </c>
      <c r="BD8" s="31">
        <f t="shared" si="8"/>
        <v>0</v>
      </c>
      <c r="BE8" s="30">
        <f t="shared" si="8"/>
        <v>0</v>
      </c>
      <c r="BF8" s="30">
        <f t="shared" si="8"/>
        <v>0.58139534883720934</v>
      </c>
      <c r="BG8" s="30">
        <f t="shared" si="8"/>
        <v>0</v>
      </c>
      <c r="BH8" s="52">
        <f t="shared" si="8"/>
        <v>0</v>
      </c>
      <c r="BI8" s="30">
        <f t="shared" si="8"/>
        <v>0</v>
      </c>
      <c r="BJ8" s="29">
        <f t="shared" si="8"/>
        <v>0</v>
      </c>
      <c r="BK8" s="29">
        <f t="shared" si="8"/>
        <v>0</v>
      </c>
      <c r="BL8" s="31">
        <f t="shared" si="8"/>
        <v>43.604651162790695</v>
      </c>
      <c r="BM8" s="31">
        <f t="shared" si="8"/>
        <v>4.0697674418604652</v>
      </c>
      <c r="BN8" s="29">
        <f t="shared" si="8"/>
        <v>2.3391812865497075</v>
      </c>
      <c r="BO8" s="29">
        <f t="shared" si="8"/>
        <v>0</v>
      </c>
      <c r="BP8" s="29">
        <f t="shared" si="8"/>
        <v>1.7543859649122806</v>
      </c>
      <c r="BQ8" s="30">
        <f t="shared" si="8"/>
        <v>2.3255813953488373</v>
      </c>
      <c r="BT8" s="49">
        <v>0.125</v>
      </c>
      <c r="BU8" s="29">
        <f t="shared" ref="BU8:CP8" si="9">AV5+AV6+AV7+AV8</f>
        <v>0</v>
      </c>
      <c r="BV8" s="29">
        <f t="shared" si="9"/>
        <v>0</v>
      </c>
      <c r="BW8" s="31">
        <f t="shared" si="9"/>
        <v>0</v>
      </c>
      <c r="BX8" s="31">
        <f t="shared" si="9"/>
        <v>0</v>
      </c>
      <c r="BY8" s="31">
        <f t="shared" si="9"/>
        <v>3.5087719298245612</v>
      </c>
      <c r="BZ8" s="29">
        <f t="shared" si="9"/>
        <v>0.58479532163742687</v>
      </c>
      <c r="CA8" s="31">
        <f t="shared" si="9"/>
        <v>3.4883720930232558</v>
      </c>
      <c r="CB8" s="29">
        <f t="shared" si="9"/>
        <v>0</v>
      </c>
      <c r="CC8" s="31">
        <f t="shared" si="9"/>
        <v>2.9069767441860463</v>
      </c>
      <c r="CD8" s="30">
        <f t="shared" si="9"/>
        <v>36.627906976744185</v>
      </c>
      <c r="CE8" s="30">
        <f t="shared" si="9"/>
        <v>0.58139534883720934</v>
      </c>
      <c r="CF8" s="30">
        <f t="shared" si="9"/>
        <v>0</v>
      </c>
      <c r="CG8" s="52">
        <f t="shared" si="9"/>
        <v>2.3391812865497075</v>
      </c>
      <c r="CH8" s="30">
        <f t="shared" si="9"/>
        <v>4.6783625730994149</v>
      </c>
      <c r="CI8" s="29">
        <f t="shared" si="9"/>
        <v>0</v>
      </c>
      <c r="CJ8" s="29">
        <f t="shared" si="9"/>
        <v>4.6783625730994149</v>
      </c>
      <c r="CK8" s="31">
        <f t="shared" si="9"/>
        <v>59.883720930232556</v>
      </c>
      <c r="CL8" s="31">
        <f t="shared" si="9"/>
        <v>6.9767441860465116</v>
      </c>
      <c r="CM8" s="29">
        <f t="shared" si="9"/>
        <v>3.5087719298245612</v>
      </c>
      <c r="CN8" s="29">
        <f t="shared" si="9"/>
        <v>0</v>
      </c>
      <c r="CO8" s="29">
        <f t="shared" si="9"/>
        <v>2.9239766081871341</v>
      </c>
      <c r="CP8" s="30">
        <f t="shared" si="9"/>
        <v>2.3255813953488373</v>
      </c>
      <c r="CT8" s="11" t="s">
        <v>49</v>
      </c>
      <c r="CU8" s="16"/>
      <c r="CV8" s="16"/>
      <c r="CW8" s="16">
        <f>BW20-BW15</f>
        <v>16.37426900584795</v>
      </c>
      <c r="CX8" s="16">
        <f>BX20-BX15</f>
        <v>10.465116279069761</v>
      </c>
      <c r="CY8" s="16">
        <f>BY20-BY15</f>
        <v>8.771929824561397</v>
      </c>
      <c r="CZ8" s="16"/>
      <c r="DA8" s="16">
        <f>CA20-CA14</f>
        <v>9.8837209302325562</v>
      </c>
      <c r="DB8" s="16"/>
      <c r="DC8" s="16">
        <f>CC20-CC13</f>
        <v>9.8837209302325562</v>
      </c>
      <c r="DD8" s="16">
        <f>CD20-CD14</f>
        <v>2.9069767441860392</v>
      </c>
      <c r="DE8" s="16">
        <f>CE20-CE12</f>
        <v>1.7441860465116292</v>
      </c>
      <c r="DF8" s="16">
        <f>CF20-CF15</f>
        <v>1.7441860465116292</v>
      </c>
      <c r="DG8" s="16"/>
      <c r="DH8" s="16">
        <f>CH20-CH12</f>
        <v>2.3391812865497172</v>
      </c>
      <c r="DI8" s="16"/>
      <c r="DJ8" s="16"/>
      <c r="DK8" s="16">
        <f>CK20-CK10</f>
        <v>13.372093023255815</v>
      </c>
      <c r="DL8" s="16">
        <f>CL20-CL11</f>
        <v>18.023255813953483</v>
      </c>
      <c r="DM8" s="16"/>
      <c r="DN8" s="16"/>
      <c r="DO8" s="16"/>
      <c r="DP8" s="16">
        <f>CP20-CP14</f>
        <v>0.58139534883720501</v>
      </c>
    </row>
    <row r="9" spans="1:120" x14ac:dyDescent="0.25">
      <c r="B9" s="49" t="s">
        <v>6</v>
      </c>
      <c r="C9" s="4">
        <v>0</v>
      </c>
      <c r="D9" s="4">
        <v>0</v>
      </c>
      <c r="E9" s="4">
        <v>0</v>
      </c>
      <c r="F9" s="4">
        <v>6</v>
      </c>
      <c r="G9" s="4">
        <v>0</v>
      </c>
      <c r="H9" s="4">
        <v>3</v>
      </c>
      <c r="I9" s="4">
        <v>7</v>
      </c>
      <c r="J9" s="4">
        <v>19</v>
      </c>
      <c r="K9" s="4">
        <v>83</v>
      </c>
      <c r="L9" s="4">
        <v>25</v>
      </c>
      <c r="M9" s="4">
        <v>13</v>
      </c>
      <c r="N9" s="3">
        <v>15</v>
      </c>
      <c r="O9" s="3">
        <v>0</v>
      </c>
      <c r="P9" s="3">
        <v>0</v>
      </c>
      <c r="Q9" s="3">
        <v>0</v>
      </c>
      <c r="R9" s="3">
        <v>0</v>
      </c>
      <c r="S9" s="49">
        <v>171</v>
      </c>
      <c r="V9" s="49">
        <v>0.25</v>
      </c>
      <c r="W9" s="49">
        <f>G5</f>
        <v>0</v>
      </c>
      <c r="X9" s="49">
        <f>G6</f>
        <v>0</v>
      </c>
      <c r="Y9" s="4">
        <f>G7</f>
        <v>4</v>
      </c>
      <c r="Z9" s="4">
        <f>G8</f>
        <v>10</v>
      </c>
      <c r="AA9" s="4">
        <f>G9</f>
        <v>0</v>
      </c>
      <c r="AB9" s="49">
        <f>G10</f>
        <v>0</v>
      </c>
      <c r="AC9" s="4">
        <f>G11</f>
        <v>0</v>
      </c>
      <c r="AD9" s="49">
        <f>G12</f>
        <v>0</v>
      </c>
      <c r="AE9" s="4">
        <f>G13</f>
        <v>5</v>
      </c>
      <c r="AF9" s="2">
        <f>G14</f>
        <v>29</v>
      </c>
      <c r="AG9" s="2">
        <f>G15</f>
        <v>8</v>
      </c>
      <c r="AH9" s="2">
        <f>G16</f>
        <v>8</v>
      </c>
      <c r="AI9" s="49">
        <f>G17</f>
        <v>7</v>
      </c>
      <c r="AJ9" s="2">
        <f>G18</f>
        <v>64</v>
      </c>
      <c r="AK9" s="49">
        <f>G19</f>
        <v>0</v>
      </c>
      <c r="AL9" s="49">
        <f>G20</f>
        <v>0</v>
      </c>
      <c r="AM9" s="4">
        <f>G21</f>
        <v>35</v>
      </c>
      <c r="AN9" s="4">
        <f>G22</f>
        <v>28</v>
      </c>
      <c r="AO9" s="49">
        <f>G23</f>
        <v>6</v>
      </c>
      <c r="AP9" s="49">
        <f>G24</f>
        <v>1</v>
      </c>
      <c r="AQ9" s="49">
        <f>G25</f>
        <v>2</v>
      </c>
      <c r="AR9" s="2">
        <f>G28</f>
        <v>0</v>
      </c>
      <c r="AU9" s="49">
        <v>0.25</v>
      </c>
      <c r="AV9" s="29">
        <f t="shared" ref="AV9:BQ9" si="10">PRODUCT(W9*100*1/W21)</f>
        <v>0</v>
      </c>
      <c r="AW9" s="29">
        <f t="shared" si="10"/>
        <v>0</v>
      </c>
      <c r="AX9" s="31">
        <f t="shared" si="10"/>
        <v>2.3391812865497075</v>
      </c>
      <c r="AY9" s="31">
        <f t="shared" si="10"/>
        <v>5.8139534883720927</v>
      </c>
      <c r="AZ9" s="31">
        <f t="shared" si="10"/>
        <v>0</v>
      </c>
      <c r="BA9" s="29">
        <f t="shared" si="10"/>
        <v>0</v>
      </c>
      <c r="BB9" s="31">
        <f t="shared" si="10"/>
        <v>0</v>
      </c>
      <c r="BC9" s="29">
        <f t="shared" si="10"/>
        <v>0</v>
      </c>
      <c r="BD9" s="31">
        <f t="shared" si="10"/>
        <v>2.9069767441860463</v>
      </c>
      <c r="BE9" s="30">
        <f t="shared" si="10"/>
        <v>16.86046511627907</v>
      </c>
      <c r="BF9" s="30">
        <f t="shared" si="10"/>
        <v>4.6511627906976747</v>
      </c>
      <c r="BG9" s="30">
        <f t="shared" si="10"/>
        <v>4.6511627906976747</v>
      </c>
      <c r="BH9" s="52">
        <f t="shared" si="10"/>
        <v>4.0935672514619883</v>
      </c>
      <c r="BI9" s="30">
        <f t="shared" si="10"/>
        <v>37.42690058479532</v>
      </c>
      <c r="BJ9" s="29">
        <f t="shared" si="10"/>
        <v>0</v>
      </c>
      <c r="BK9" s="29">
        <f t="shared" si="10"/>
        <v>0</v>
      </c>
      <c r="BL9" s="31">
        <f t="shared" si="10"/>
        <v>20.348837209302324</v>
      </c>
      <c r="BM9" s="31">
        <f t="shared" si="10"/>
        <v>16.279069767441861</v>
      </c>
      <c r="BN9" s="29">
        <f t="shared" si="10"/>
        <v>3.5087719298245612</v>
      </c>
      <c r="BO9" s="29">
        <f t="shared" si="10"/>
        <v>0.58479532163742687</v>
      </c>
      <c r="BP9" s="29">
        <f t="shared" si="10"/>
        <v>1.1695906432748537</v>
      </c>
      <c r="BQ9" s="30">
        <f t="shared" si="10"/>
        <v>0</v>
      </c>
      <c r="BT9" s="49">
        <v>0.25</v>
      </c>
      <c r="BU9" s="29">
        <f t="shared" ref="BU9:CP9" si="11">AV5+AV6+AV7+AV8+AV9</f>
        <v>0</v>
      </c>
      <c r="BV9" s="29">
        <f t="shared" si="11"/>
        <v>0</v>
      </c>
      <c r="BW9" s="31">
        <f t="shared" si="11"/>
        <v>2.3391812865497075</v>
      </c>
      <c r="BX9" s="31">
        <f t="shared" si="11"/>
        <v>5.8139534883720927</v>
      </c>
      <c r="BY9" s="31">
        <f t="shared" si="11"/>
        <v>3.5087719298245612</v>
      </c>
      <c r="BZ9" s="29">
        <f t="shared" si="11"/>
        <v>0.58479532163742687</v>
      </c>
      <c r="CA9" s="31">
        <f t="shared" si="11"/>
        <v>3.4883720930232558</v>
      </c>
      <c r="CB9" s="29">
        <f t="shared" si="11"/>
        <v>0</v>
      </c>
      <c r="CC9" s="31">
        <f t="shared" si="11"/>
        <v>5.8139534883720927</v>
      </c>
      <c r="CD9" s="30">
        <f t="shared" si="11"/>
        <v>53.488372093023258</v>
      </c>
      <c r="CE9" s="30">
        <f t="shared" si="11"/>
        <v>5.2325581395348841</v>
      </c>
      <c r="CF9" s="30">
        <f t="shared" si="11"/>
        <v>4.6511627906976747</v>
      </c>
      <c r="CG9" s="52">
        <f t="shared" si="11"/>
        <v>6.4327485380116958</v>
      </c>
      <c r="CH9" s="30">
        <f t="shared" si="11"/>
        <v>42.105263157894733</v>
      </c>
      <c r="CI9" s="29">
        <f t="shared" si="11"/>
        <v>0</v>
      </c>
      <c r="CJ9" s="29">
        <f t="shared" si="11"/>
        <v>4.6783625730994149</v>
      </c>
      <c r="CK9" s="31">
        <f t="shared" si="11"/>
        <v>80.232558139534888</v>
      </c>
      <c r="CL9" s="31">
        <f t="shared" si="11"/>
        <v>23.255813953488371</v>
      </c>
      <c r="CM9" s="29">
        <f t="shared" si="11"/>
        <v>7.0175438596491224</v>
      </c>
      <c r="CN9" s="29">
        <f t="shared" si="11"/>
        <v>0.58479532163742687</v>
      </c>
      <c r="CO9" s="29">
        <f t="shared" si="11"/>
        <v>4.0935672514619874</v>
      </c>
      <c r="CP9" s="30">
        <f t="shared" si="11"/>
        <v>2.3255813953488373</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9" t="s">
        <v>7</v>
      </c>
      <c r="C10" s="49">
        <v>0</v>
      </c>
      <c r="D10" s="49">
        <v>1</v>
      </c>
      <c r="E10" s="49">
        <v>0</v>
      </c>
      <c r="F10" s="49">
        <v>0</v>
      </c>
      <c r="G10" s="49">
        <v>0</v>
      </c>
      <c r="H10" s="49">
        <v>0</v>
      </c>
      <c r="I10" s="49">
        <v>1</v>
      </c>
      <c r="J10" s="49">
        <v>4</v>
      </c>
      <c r="K10" s="49">
        <v>5</v>
      </c>
      <c r="L10" s="49">
        <v>34</v>
      </c>
      <c r="M10" s="49">
        <v>126</v>
      </c>
      <c r="N10" s="49">
        <v>0</v>
      </c>
      <c r="O10" s="49">
        <v>0</v>
      </c>
      <c r="P10" s="49">
        <v>0</v>
      </c>
      <c r="Q10" s="49">
        <v>0</v>
      </c>
      <c r="R10" s="49">
        <v>0</v>
      </c>
      <c r="S10" s="49">
        <v>171</v>
      </c>
      <c r="V10" s="49">
        <v>0.5</v>
      </c>
      <c r="W10" s="49">
        <f>H5</f>
        <v>1</v>
      </c>
      <c r="X10" s="49">
        <f>H6</f>
        <v>1</v>
      </c>
      <c r="Y10" s="4">
        <f>H7</f>
        <v>0</v>
      </c>
      <c r="Z10" s="4">
        <f>H8</f>
        <v>0</v>
      </c>
      <c r="AA10" s="4">
        <f>H9</f>
        <v>3</v>
      </c>
      <c r="AB10" s="49">
        <f>H10</f>
        <v>0</v>
      </c>
      <c r="AC10" s="4">
        <f>H11</f>
        <v>4</v>
      </c>
      <c r="AD10" s="49">
        <f>H12</f>
        <v>1</v>
      </c>
      <c r="AE10" s="4">
        <f>H13</f>
        <v>40</v>
      </c>
      <c r="AF10" s="2">
        <f>H14</f>
        <v>27</v>
      </c>
      <c r="AG10" s="2">
        <f>H15</f>
        <v>14</v>
      </c>
      <c r="AH10" s="2">
        <f>H16</f>
        <v>0</v>
      </c>
      <c r="AI10" s="49">
        <f>H17</f>
        <v>30</v>
      </c>
      <c r="AJ10" s="2">
        <f>H18</f>
        <v>86</v>
      </c>
      <c r="AK10" s="49">
        <f>H19</f>
        <v>2</v>
      </c>
      <c r="AL10" s="49">
        <f>H20</f>
        <v>2</v>
      </c>
      <c r="AM10" s="4">
        <f>H21</f>
        <v>11</v>
      </c>
      <c r="AN10" s="4">
        <f>H22</f>
        <v>86</v>
      </c>
      <c r="AO10" s="49">
        <f>H23</f>
        <v>27</v>
      </c>
      <c r="AP10" s="49">
        <f>H24</f>
        <v>2</v>
      </c>
      <c r="AQ10" s="49">
        <f>H25</f>
        <v>3</v>
      </c>
      <c r="AR10" s="2">
        <f>H28</f>
        <v>9</v>
      </c>
      <c r="AU10" s="49">
        <v>0.5</v>
      </c>
      <c r="AV10" s="29">
        <f t="shared" ref="AV10:BQ10" si="12">PRODUCT(W10*100*1/W21)</f>
        <v>0.58479532163742687</v>
      </c>
      <c r="AW10" s="29">
        <f t="shared" si="12"/>
        <v>0.58479532163742687</v>
      </c>
      <c r="AX10" s="31">
        <f t="shared" si="12"/>
        <v>0</v>
      </c>
      <c r="AY10" s="31">
        <f t="shared" si="12"/>
        <v>0</v>
      </c>
      <c r="AZ10" s="31">
        <f t="shared" si="12"/>
        <v>1.7543859649122806</v>
      </c>
      <c r="BA10" s="29">
        <f t="shared" si="12"/>
        <v>0</v>
      </c>
      <c r="BB10" s="31">
        <f t="shared" si="12"/>
        <v>2.3255813953488373</v>
      </c>
      <c r="BC10" s="29">
        <f t="shared" si="12"/>
        <v>0.58479532163742687</v>
      </c>
      <c r="BD10" s="31">
        <f t="shared" si="12"/>
        <v>23.255813953488371</v>
      </c>
      <c r="BE10" s="30">
        <f t="shared" si="12"/>
        <v>15.697674418604651</v>
      </c>
      <c r="BF10" s="30">
        <f t="shared" si="12"/>
        <v>8.1395348837209305</v>
      </c>
      <c r="BG10" s="30">
        <f t="shared" si="12"/>
        <v>0</v>
      </c>
      <c r="BH10" s="52">
        <f t="shared" si="12"/>
        <v>17.543859649122808</v>
      </c>
      <c r="BI10" s="30">
        <f t="shared" si="12"/>
        <v>50.292397660818715</v>
      </c>
      <c r="BJ10" s="29">
        <f t="shared" si="12"/>
        <v>1.1695906432748537</v>
      </c>
      <c r="BK10" s="29">
        <f t="shared" si="12"/>
        <v>1.1695906432748537</v>
      </c>
      <c r="BL10" s="31">
        <f t="shared" si="12"/>
        <v>6.3953488372093021</v>
      </c>
      <c r="BM10" s="31">
        <f t="shared" si="12"/>
        <v>50</v>
      </c>
      <c r="BN10" s="29">
        <f t="shared" si="12"/>
        <v>15.789473684210526</v>
      </c>
      <c r="BO10" s="29">
        <f t="shared" si="12"/>
        <v>1.1695906432748537</v>
      </c>
      <c r="BP10" s="29">
        <f t="shared" si="12"/>
        <v>1.7543859649122806</v>
      </c>
      <c r="BQ10" s="30">
        <f t="shared" si="12"/>
        <v>5.2325581395348841</v>
      </c>
      <c r="BT10" s="49">
        <v>0.5</v>
      </c>
      <c r="BU10" s="29">
        <f t="shared" ref="BU10:CP10" si="13">AV5+AV6+AV7+AV8+AV9+AV10</f>
        <v>0.58479532163742687</v>
      </c>
      <c r="BV10" s="29">
        <f t="shared" si="13"/>
        <v>0.58479532163742687</v>
      </c>
      <c r="BW10" s="31">
        <f t="shared" si="13"/>
        <v>2.3391812865497075</v>
      </c>
      <c r="BX10" s="31">
        <f t="shared" si="13"/>
        <v>5.8139534883720927</v>
      </c>
      <c r="BY10" s="31">
        <f t="shared" si="13"/>
        <v>5.2631578947368416</v>
      </c>
      <c r="BZ10" s="29">
        <f t="shared" si="13"/>
        <v>0.58479532163742687</v>
      </c>
      <c r="CA10" s="31">
        <f t="shared" si="13"/>
        <v>5.8139534883720927</v>
      </c>
      <c r="CB10" s="29">
        <f t="shared" si="13"/>
        <v>0.58479532163742687</v>
      </c>
      <c r="CC10" s="31">
        <f t="shared" si="13"/>
        <v>29.069767441860463</v>
      </c>
      <c r="CD10" s="30">
        <f t="shared" si="13"/>
        <v>69.186046511627907</v>
      </c>
      <c r="CE10" s="30">
        <f t="shared" si="13"/>
        <v>13.372093023255815</v>
      </c>
      <c r="CF10" s="30">
        <f t="shared" si="13"/>
        <v>4.6511627906976747</v>
      </c>
      <c r="CG10" s="52">
        <f t="shared" si="13"/>
        <v>23.976608187134502</v>
      </c>
      <c r="CH10" s="30">
        <f t="shared" si="13"/>
        <v>92.397660818713447</v>
      </c>
      <c r="CI10" s="29">
        <f t="shared" si="13"/>
        <v>1.1695906432748537</v>
      </c>
      <c r="CJ10" s="29">
        <f t="shared" si="13"/>
        <v>5.8479532163742682</v>
      </c>
      <c r="CK10" s="31">
        <f t="shared" si="13"/>
        <v>86.627906976744185</v>
      </c>
      <c r="CL10" s="31">
        <f t="shared" si="13"/>
        <v>73.255813953488371</v>
      </c>
      <c r="CM10" s="29">
        <f t="shared" si="13"/>
        <v>22.807017543859647</v>
      </c>
      <c r="CN10" s="29">
        <f t="shared" si="13"/>
        <v>1.7543859649122806</v>
      </c>
      <c r="CO10" s="29">
        <f t="shared" si="13"/>
        <v>5.8479532163742682</v>
      </c>
      <c r="CP10" s="30">
        <f t="shared" si="13"/>
        <v>7.5581395348837219</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9" t="s">
        <v>8</v>
      </c>
      <c r="C11" s="4">
        <v>0</v>
      </c>
      <c r="D11" s="4">
        <v>0</v>
      </c>
      <c r="E11" s="4">
        <v>0</v>
      </c>
      <c r="F11" s="4">
        <v>6</v>
      </c>
      <c r="G11" s="4">
        <v>0</v>
      </c>
      <c r="H11" s="4">
        <v>4</v>
      </c>
      <c r="I11" s="4">
        <v>50</v>
      </c>
      <c r="J11" s="4">
        <v>70</v>
      </c>
      <c r="K11" s="4">
        <v>15</v>
      </c>
      <c r="L11" s="4">
        <v>10</v>
      </c>
      <c r="M11" s="3">
        <v>7</v>
      </c>
      <c r="N11" s="3">
        <v>3</v>
      </c>
      <c r="O11" s="3">
        <v>7</v>
      </c>
      <c r="P11" s="3">
        <v>0</v>
      </c>
      <c r="Q11" s="3">
        <v>0</v>
      </c>
      <c r="R11" s="3">
        <v>0</v>
      </c>
      <c r="S11" s="49">
        <v>172</v>
      </c>
      <c r="V11" s="49">
        <v>1</v>
      </c>
      <c r="W11" s="49">
        <f>I5</f>
        <v>0</v>
      </c>
      <c r="X11" s="49">
        <f>I6</f>
        <v>0</v>
      </c>
      <c r="Y11" s="4">
        <f>I7</f>
        <v>4</v>
      </c>
      <c r="Z11" s="4">
        <f>I8</f>
        <v>4</v>
      </c>
      <c r="AA11" s="4">
        <f>I9</f>
        <v>7</v>
      </c>
      <c r="AB11" s="49">
        <f>I10</f>
        <v>1</v>
      </c>
      <c r="AC11" s="4">
        <f>I11</f>
        <v>50</v>
      </c>
      <c r="AD11" s="49">
        <f>I12</f>
        <v>0</v>
      </c>
      <c r="AE11" s="4">
        <f>I13</f>
        <v>69</v>
      </c>
      <c r="AF11" s="2">
        <f>I14</f>
        <v>19</v>
      </c>
      <c r="AG11" s="2">
        <f>I15</f>
        <v>116</v>
      </c>
      <c r="AH11" s="2">
        <f>I16</f>
        <v>20</v>
      </c>
      <c r="AI11" s="49">
        <f>I17</f>
        <v>89</v>
      </c>
      <c r="AJ11" s="2">
        <f>I18</f>
        <v>9</v>
      </c>
      <c r="AK11" s="49">
        <f>I19</f>
        <v>0</v>
      </c>
      <c r="AL11" s="49">
        <f>I20</f>
        <v>5</v>
      </c>
      <c r="AM11" s="3">
        <f>I21</f>
        <v>6</v>
      </c>
      <c r="AN11" s="4">
        <f>I22</f>
        <v>15</v>
      </c>
      <c r="AO11" s="49">
        <f>I23</f>
        <v>77</v>
      </c>
      <c r="AP11" s="49">
        <f>I24</f>
        <v>3</v>
      </c>
      <c r="AQ11" s="49">
        <f>I25</f>
        <v>2</v>
      </c>
      <c r="AR11" s="2">
        <f>I28</f>
        <v>73</v>
      </c>
      <c r="AU11" s="49">
        <v>1</v>
      </c>
      <c r="AV11" s="29">
        <f t="shared" ref="AV11:BQ11" si="14">PRODUCT(W11*100*1/W21)</f>
        <v>0</v>
      </c>
      <c r="AW11" s="29">
        <f t="shared" si="14"/>
        <v>0</v>
      </c>
      <c r="AX11" s="31">
        <f t="shared" si="14"/>
        <v>2.3391812865497075</v>
      </c>
      <c r="AY11" s="31">
        <f t="shared" si="14"/>
        <v>2.3255813953488373</v>
      </c>
      <c r="AZ11" s="31">
        <f t="shared" si="14"/>
        <v>4.0935672514619883</v>
      </c>
      <c r="BA11" s="29">
        <f t="shared" si="14"/>
        <v>0.58479532163742687</v>
      </c>
      <c r="BB11" s="31">
        <f t="shared" si="14"/>
        <v>29.069767441860463</v>
      </c>
      <c r="BC11" s="29">
        <f t="shared" si="14"/>
        <v>0</v>
      </c>
      <c r="BD11" s="31">
        <f t="shared" si="14"/>
        <v>40.116279069767444</v>
      </c>
      <c r="BE11" s="30">
        <f t="shared" si="14"/>
        <v>11.046511627906977</v>
      </c>
      <c r="BF11" s="30">
        <f t="shared" si="14"/>
        <v>67.441860465116278</v>
      </c>
      <c r="BG11" s="30">
        <f t="shared" si="14"/>
        <v>11.627906976744185</v>
      </c>
      <c r="BH11" s="52">
        <f t="shared" si="14"/>
        <v>52.046783625730995</v>
      </c>
      <c r="BI11" s="30">
        <f t="shared" si="14"/>
        <v>5.2631578947368425</v>
      </c>
      <c r="BJ11" s="29">
        <f t="shared" si="14"/>
        <v>0</v>
      </c>
      <c r="BK11" s="29">
        <f t="shared" si="14"/>
        <v>2.9239766081871346</v>
      </c>
      <c r="BL11" s="32">
        <f t="shared" si="14"/>
        <v>3.4883720930232558</v>
      </c>
      <c r="BM11" s="31">
        <f t="shared" si="14"/>
        <v>8.720930232558139</v>
      </c>
      <c r="BN11" s="29">
        <f t="shared" si="14"/>
        <v>45.029239766081872</v>
      </c>
      <c r="BO11" s="29">
        <f t="shared" si="14"/>
        <v>1.7543859649122806</v>
      </c>
      <c r="BP11" s="29">
        <f t="shared" si="14"/>
        <v>1.1695906432748537</v>
      </c>
      <c r="BQ11" s="30">
        <f t="shared" si="14"/>
        <v>42.441860465116278</v>
      </c>
      <c r="BT11" s="49">
        <v>1</v>
      </c>
      <c r="BU11" s="29">
        <f t="shared" ref="BU11:CP11" si="15">AV5+AV6+AV7+AV8+AV9+AV10+AV11</f>
        <v>0.58479532163742687</v>
      </c>
      <c r="BV11" s="29">
        <f t="shared" si="15"/>
        <v>0.58479532163742687</v>
      </c>
      <c r="BW11" s="31">
        <f t="shared" si="15"/>
        <v>4.6783625730994149</v>
      </c>
      <c r="BX11" s="31">
        <f t="shared" si="15"/>
        <v>8.1395348837209305</v>
      </c>
      <c r="BY11" s="31">
        <f t="shared" si="15"/>
        <v>9.3567251461988299</v>
      </c>
      <c r="BZ11" s="29">
        <f t="shared" si="15"/>
        <v>1.1695906432748537</v>
      </c>
      <c r="CA11" s="31">
        <f t="shared" si="15"/>
        <v>34.883720930232556</v>
      </c>
      <c r="CB11" s="29">
        <f t="shared" si="15"/>
        <v>0.58479532163742687</v>
      </c>
      <c r="CC11" s="31">
        <f t="shared" si="15"/>
        <v>69.186046511627907</v>
      </c>
      <c r="CD11" s="30">
        <f t="shared" si="15"/>
        <v>80.232558139534888</v>
      </c>
      <c r="CE11" s="30">
        <f t="shared" si="15"/>
        <v>80.813953488372093</v>
      </c>
      <c r="CF11" s="30">
        <f t="shared" si="15"/>
        <v>16.279069767441861</v>
      </c>
      <c r="CG11" s="52">
        <f t="shared" si="15"/>
        <v>76.023391812865498</v>
      </c>
      <c r="CH11" s="30">
        <f t="shared" si="15"/>
        <v>97.660818713450283</v>
      </c>
      <c r="CI11" s="29">
        <f t="shared" si="15"/>
        <v>1.1695906432748537</v>
      </c>
      <c r="CJ11" s="29">
        <f t="shared" si="15"/>
        <v>8.7719298245614024</v>
      </c>
      <c r="CK11" s="32">
        <f t="shared" si="15"/>
        <v>90.116279069767444</v>
      </c>
      <c r="CL11" s="31">
        <f t="shared" si="15"/>
        <v>81.976744186046517</v>
      </c>
      <c r="CM11" s="29">
        <f t="shared" si="15"/>
        <v>67.836257309941516</v>
      </c>
      <c r="CN11" s="29">
        <f t="shared" si="15"/>
        <v>3.5087719298245612</v>
      </c>
      <c r="CO11" s="29">
        <f t="shared" si="15"/>
        <v>7.0175438596491215</v>
      </c>
      <c r="CP11" s="30">
        <f t="shared" si="15"/>
        <v>50</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9" t="s">
        <v>9</v>
      </c>
      <c r="C12" s="49">
        <v>0</v>
      </c>
      <c r="D12" s="49">
        <v>0</v>
      </c>
      <c r="E12" s="49">
        <v>0</v>
      </c>
      <c r="F12" s="49">
        <v>0</v>
      </c>
      <c r="G12" s="49">
        <v>0</v>
      </c>
      <c r="H12" s="49">
        <v>1</v>
      </c>
      <c r="I12" s="49">
        <v>0</v>
      </c>
      <c r="J12" s="49">
        <v>0</v>
      </c>
      <c r="K12" s="49">
        <v>0</v>
      </c>
      <c r="L12" s="49">
        <v>1</v>
      </c>
      <c r="M12" s="49">
        <v>2</v>
      </c>
      <c r="N12" s="49">
        <v>1</v>
      </c>
      <c r="O12" s="49">
        <v>166</v>
      </c>
      <c r="P12" s="49">
        <v>0</v>
      </c>
      <c r="Q12" s="49">
        <v>0</v>
      </c>
      <c r="R12" s="49">
        <v>0</v>
      </c>
      <c r="S12" s="49">
        <v>171</v>
      </c>
      <c r="V12" s="49">
        <v>2</v>
      </c>
      <c r="W12" s="49">
        <f>J5</f>
        <v>0</v>
      </c>
      <c r="X12" s="49">
        <f>J6</f>
        <v>0</v>
      </c>
      <c r="Y12" s="4">
        <f>J7</f>
        <v>18</v>
      </c>
      <c r="Z12" s="4">
        <f>J8</f>
        <v>37</v>
      </c>
      <c r="AA12" s="4">
        <f>J9</f>
        <v>19</v>
      </c>
      <c r="AB12" s="49">
        <f>J10</f>
        <v>4</v>
      </c>
      <c r="AC12" s="4">
        <f>J11</f>
        <v>70</v>
      </c>
      <c r="AD12" s="49">
        <f>J12</f>
        <v>0</v>
      </c>
      <c r="AE12" s="4">
        <f>J13</f>
        <v>25</v>
      </c>
      <c r="AF12" s="2">
        <f>J14</f>
        <v>16</v>
      </c>
      <c r="AG12" s="2">
        <f>J15</f>
        <v>30</v>
      </c>
      <c r="AH12" s="2">
        <f>J16</f>
        <v>92</v>
      </c>
      <c r="AI12" s="49">
        <f>J17</f>
        <v>29</v>
      </c>
      <c r="AJ12" s="2">
        <f>J18</f>
        <v>0</v>
      </c>
      <c r="AK12" s="49">
        <f>J19</f>
        <v>2</v>
      </c>
      <c r="AL12" s="49">
        <f>J20</f>
        <v>10</v>
      </c>
      <c r="AM12" s="3">
        <f>J21</f>
        <v>7</v>
      </c>
      <c r="AN12" s="3">
        <f>J22</f>
        <v>10</v>
      </c>
      <c r="AO12" s="49">
        <f>J23</f>
        <v>25</v>
      </c>
      <c r="AP12" s="49">
        <f>J24</f>
        <v>4</v>
      </c>
      <c r="AQ12" s="49">
        <f>J25</f>
        <v>12</v>
      </c>
      <c r="AR12" s="2">
        <f>J28</f>
        <v>63</v>
      </c>
      <c r="AU12" s="49">
        <v>2</v>
      </c>
      <c r="AV12" s="29">
        <f t="shared" ref="AV12:BQ12" si="16">PRODUCT(W12*100*1/W21)</f>
        <v>0</v>
      </c>
      <c r="AW12" s="29">
        <f t="shared" si="16"/>
        <v>0</v>
      </c>
      <c r="AX12" s="31">
        <f t="shared" si="16"/>
        <v>10.526315789473685</v>
      </c>
      <c r="AY12" s="31">
        <f t="shared" si="16"/>
        <v>21.511627906976745</v>
      </c>
      <c r="AZ12" s="31">
        <f t="shared" si="16"/>
        <v>11.111111111111111</v>
      </c>
      <c r="BA12" s="29">
        <f t="shared" si="16"/>
        <v>2.3391812865497075</v>
      </c>
      <c r="BB12" s="31">
        <f t="shared" si="16"/>
        <v>40.697674418604649</v>
      </c>
      <c r="BC12" s="29">
        <f t="shared" si="16"/>
        <v>0</v>
      </c>
      <c r="BD12" s="31">
        <f t="shared" si="16"/>
        <v>14.534883720930232</v>
      </c>
      <c r="BE12" s="30">
        <f t="shared" si="16"/>
        <v>9.3023255813953494</v>
      </c>
      <c r="BF12" s="30">
        <f t="shared" si="16"/>
        <v>17.441860465116278</v>
      </c>
      <c r="BG12" s="30">
        <f t="shared" si="16"/>
        <v>53.488372093023258</v>
      </c>
      <c r="BH12" s="52">
        <f t="shared" si="16"/>
        <v>16.959064327485379</v>
      </c>
      <c r="BI12" s="30">
        <f t="shared" si="16"/>
        <v>0</v>
      </c>
      <c r="BJ12" s="29">
        <f t="shared" si="16"/>
        <v>1.1695906432748537</v>
      </c>
      <c r="BK12" s="29">
        <f t="shared" si="16"/>
        <v>5.8479532163742691</v>
      </c>
      <c r="BL12" s="32">
        <f t="shared" si="16"/>
        <v>4.0697674418604652</v>
      </c>
      <c r="BM12" s="32">
        <f t="shared" si="16"/>
        <v>5.8139534883720927</v>
      </c>
      <c r="BN12" s="29">
        <f t="shared" si="16"/>
        <v>14.619883040935672</v>
      </c>
      <c r="BO12" s="29">
        <f t="shared" si="16"/>
        <v>2.3391812865497075</v>
      </c>
      <c r="BP12" s="29">
        <f t="shared" si="16"/>
        <v>7.0175438596491224</v>
      </c>
      <c r="BQ12" s="30">
        <f t="shared" si="16"/>
        <v>36.627906976744185</v>
      </c>
      <c r="BT12" s="49">
        <v>2</v>
      </c>
      <c r="BU12" s="29">
        <f t="shared" ref="BU12:CP12" si="17">AV5+AV6+AV7+AV8+AV9+AV10+AV11+AV12</f>
        <v>0.58479532163742687</v>
      </c>
      <c r="BV12" s="29">
        <f t="shared" si="17"/>
        <v>0.58479532163742687</v>
      </c>
      <c r="BW12" s="31">
        <f t="shared" si="17"/>
        <v>15.2046783625731</v>
      </c>
      <c r="BX12" s="31">
        <f t="shared" si="17"/>
        <v>29.651162790697676</v>
      </c>
      <c r="BY12" s="31">
        <f t="shared" si="17"/>
        <v>20.467836257309941</v>
      </c>
      <c r="BZ12" s="29">
        <f t="shared" si="17"/>
        <v>3.5087719298245612</v>
      </c>
      <c r="CA12" s="31">
        <f t="shared" si="17"/>
        <v>75.581395348837205</v>
      </c>
      <c r="CB12" s="29">
        <f t="shared" si="17"/>
        <v>0.58479532163742687</v>
      </c>
      <c r="CC12" s="31">
        <f t="shared" si="17"/>
        <v>83.720930232558146</v>
      </c>
      <c r="CD12" s="30">
        <f t="shared" si="17"/>
        <v>89.534883720930239</v>
      </c>
      <c r="CE12" s="30">
        <f t="shared" si="17"/>
        <v>98.255813953488371</v>
      </c>
      <c r="CF12" s="30">
        <f t="shared" si="17"/>
        <v>69.767441860465112</v>
      </c>
      <c r="CG12" s="52">
        <f t="shared" si="17"/>
        <v>92.982456140350877</v>
      </c>
      <c r="CH12" s="30">
        <f t="shared" si="17"/>
        <v>97.660818713450283</v>
      </c>
      <c r="CI12" s="29">
        <f t="shared" si="17"/>
        <v>2.3391812865497075</v>
      </c>
      <c r="CJ12" s="29">
        <f t="shared" si="17"/>
        <v>14.619883040935672</v>
      </c>
      <c r="CK12" s="32">
        <f t="shared" si="17"/>
        <v>94.186046511627907</v>
      </c>
      <c r="CL12" s="32">
        <f t="shared" si="17"/>
        <v>87.79069767441861</v>
      </c>
      <c r="CM12" s="29">
        <f t="shared" si="17"/>
        <v>82.456140350877192</v>
      </c>
      <c r="CN12" s="29">
        <f t="shared" si="17"/>
        <v>5.8479532163742682</v>
      </c>
      <c r="CO12" s="29">
        <f t="shared" si="17"/>
        <v>14.035087719298243</v>
      </c>
      <c r="CP12" s="30">
        <f t="shared" si="17"/>
        <v>86.627906976744185</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9" t="s">
        <v>10</v>
      </c>
      <c r="C13" s="4">
        <v>0</v>
      </c>
      <c r="D13" s="4">
        <v>0</v>
      </c>
      <c r="E13" s="4">
        <v>5</v>
      </c>
      <c r="F13" s="4">
        <v>0</v>
      </c>
      <c r="G13" s="4">
        <v>5</v>
      </c>
      <c r="H13" s="4">
        <v>40</v>
      </c>
      <c r="I13" s="4">
        <v>69</v>
      </c>
      <c r="J13" s="4">
        <v>25</v>
      </c>
      <c r="K13" s="4">
        <v>11</v>
      </c>
      <c r="L13" s="3">
        <v>9</v>
      </c>
      <c r="M13" s="3">
        <v>6</v>
      </c>
      <c r="N13" s="3">
        <v>1</v>
      </c>
      <c r="O13" s="3">
        <v>1</v>
      </c>
      <c r="P13" s="3">
        <v>0</v>
      </c>
      <c r="Q13" s="3">
        <v>0</v>
      </c>
      <c r="R13" s="3">
        <v>0</v>
      </c>
      <c r="S13" s="49">
        <v>172</v>
      </c>
      <c r="V13" s="49">
        <v>4</v>
      </c>
      <c r="W13" s="49">
        <f>K5</f>
        <v>1</v>
      </c>
      <c r="X13" s="49">
        <f>K6</f>
        <v>2</v>
      </c>
      <c r="Y13" s="4">
        <f>K7</f>
        <v>92</v>
      </c>
      <c r="Z13" s="4">
        <f>K8</f>
        <v>73</v>
      </c>
      <c r="AA13" s="4">
        <f>K9</f>
        <v>83</v>
      </c>
      <c r="AB13" s="49">
        <f>K10</f>
        <v>5</v>
      </c>
      <c r="AC13" s="4">
        <f>K11</f>
        <v>15</v>
      </c>
      <c r="AD13" s="49">
        <f>K12</f>
        <v>0</v>
      </c>
      <c r="AE13" s="4">
        <f>K13</f>
        <v>11</v>
      </c>
      <c r="AF13" s="4">
        <f>K14</f>
        <v>8</v>
      </c>
      <c r="AG13" s="3">
        <f>K15</f>
        <v>1</v>
      </c>
      <c r="AH13" s="2">
        <f>K16</f>
        <v>39</v>
      </c>
      <c r="AI13" s="49">
        <f>K17</f>
        <v>7</v>
      </c>
      <c r="AJ13" s="3">
        <f>K18</f>
        <v>0</v>
      </c>
      <c r="AK13" s="49">
        <f>K19</f>
        <v>8</v>
      </c>
      <c r="AL13" s="49">
        <f>K20</f>
        <v>66</v>
      </c>
      <c r="AM13" s="3">
        <f>K21</f>
        <v>2</v>
      </c>
      <c r="AN13" s="3">
        <f>K22</f>
        <v>8</v>
      </c>
      <c r="AO13" s="49">
        <f>K23</f>
        <v>12</v>
      </c>
      <c r="AP13" s="49">
        <f>K24</f>
        <v>1</v>
      </c>
      <c r="AQ13" s="49">
        <f>K25</f>
        <v>71</v>
      </c>
      <c r="AR13" s="2">
        <f>K28</f>
        <v>18</v>
      </c>
      <c r="AU13" s="49">
        <v>4</v>
      </c>
      <c r="AV13" s="29">
        <f t="shared" ref="AV13:BQ13" si="18">PRODUCT(W13*100*1/W21)</f>
        <v>0.58479532163742687</v>
      </c>
      <c r="AW13" s="29">
        <f t="shared" si="18"/>
        <v>1.1695906432748537</v>
      </c>
      <c r="AX13" s="31">
        <f t="shared" si="18"/>
        <v>53.801169590643276</v>
      </c>
      <c r="AY13" s="31">
        <f t="shared" si="18"/>
        <v>42.441860465116278</v>
      </c>
      <c r="AZ13" s="31">
        <f t="shared" si="18"/>
        <v>48.538011695906434</v>
      </c>
      <c r="BA13" s="29">
        <f t="shared" si="18"/>
        <v>2.9239766081871346</v>
      </c>
      <c r="BB13" s="31">
        <f t="shared" si="18"/>
        <v>8.720930232558139</v>
      </c>
      <c r="BC13" s="29">
        <f t="shared" si="18"/>
        <v>0</v>
      </c>
      <c r="BD13" s="31">
        <f t="shared" si="18"/>
        <v>6.3953488372093021</v>
      </c>
      <c r="BE13" s="31">
        <f t="shared" si="18"/>
        <v>4.6511627906976747</v>
      </c>
      <c r="BF13" s="32">
        <f t="shared" si="18"/>
        <v>0.58139534883720934</v>
      </c>
      <c r="BG13" s="30">
        <f t="shared" si="18"/>
        <v>22.674418604651162</v>
      </c>
      <c r="BH13" s="52">
        <f t="shared" si="18"/>
        <v>4.0935672514619883</v>
      </c>
      <c r="BI13" s="32">
        <f t="shared" si="18"/>
        <v>0</v>
      </c>
      <c r="BJ13" s="29">
        <f t="shared" si="18"/>
        <v>4.6783625730994149</v>
      </c>
      <c r="BK13" s="29">
        <f t="shared" si="18"/>
        <v>38.596491228070178</v>
      </c>
      <c r="BL13" s="32">
        <f t="shared" si="18"/>
        <v>1.1627906976744187</v>
      </c>
      <c r="BM13" s="32">
        <f t="shared" si="18"/>
        <v>4.6511627906976747</v>
      </c>
      <c r="BN13" s="29">
        <f t="shared" si="18"/>
        <v>7.0175438596491224</v>
      </c>
      <c r="BO13" s="29">
        <f t="shared" si="18"/>
        <v>0.58479532163742687</v>
      </c>
      <c r="BP13" s="29">
        <f t="shared" si="18"/>
        <v>41.520467836257311</v>
      </c>
      <c r="BQ13" s="30">
        <f t="shared" si="18"/>
        <v>10.465116279069768</v>
      </c>
      <c r="BT13" s="49">
        <v>4</v>
      </c>
      <c r="BU13" s="29">
        <f t="shared" ref="BU13:CP13" si="19">AV5+AV6+AV7+AV8+AV9+AV10+AV11+AV12+AV13</f>
        <v>1.1695906432748537</v>
      </c>
      <c r="BV13" s="29">
        <f t="shared" si="19"/>
        <v>1.7543859649122806</v>
      </c>
      <c r="BW13" s="31">
        <f t="shared" si="19"/>
        <v>69.005847953216374</v>
      </c>
      <c r="BX13" s="31">
        <f t="shared" si="19"/>
        <v>72.093023255813961</v>
      </c>
      <c r="BY13" s="31">
        <f t="shared" si="19"/>
        <v>69.005847953216374</v>
      </c>
      <c r="BZ13" s="29">
        <f t="shared" si="19"/>
        <v>6.4327485380116958</v>
      </c>
      <c r="CA13" s="31">
        <f t="shared" si="19"/>
        <v>84.302325581395337</v>
      </c>
      <c r="CB13" s="29">
        <f t="shared" si="19"/>
        <v>0.58479532163742687</v>
      </c>
      <c r="CC13" s="31">
        <f t="shared" si="19"/>
        <v>90.116279069767444</v>
      </c>
      <c r="CD13" s="31">
        <f t="shared" si="19"/>
        <v>94.186046511627907</v>
      </c>
      <c r="CE13" s="32">
        <f t="shared" si="19"/>
        <v>98.837209302325576</v>
      </c>
      <c r="CF13" s="30">
        <f t="shared" si="19"/>
        <v>92.441860465116278</v>
      </c>
      <c r="CG13" s="52">
        <f t="shared" si="19"/>
        <v>97.076023391812868</v>
      </c>
      <c r="CH13" s="32">
        <f t="shared" si="19"/>
        <v>97.660818713450283</v>
      </c>
      <c r="CI13" s="29">
        <f t="shared" si="19"/>
        <v>7.0175438596491224</v>
      </c>
      <c r="CJ13" s="29">
        <f t="shared" si="19"/>
        <v>53.216374269005854</v>
      </c>
      <c r="CK13" s="32">
        <f t="shared" si="19"/>
        <v>95.348837209302332</v>
      </c>
      <c r="CL13" s="32">
        <f t="shared" si="19"/>
        <v>92.441860465116278</v>
      </c>
      <c r="CM13" s="29">
        <f t="shared" si="19"/>
        <v>89.473684210526315</v>
      </c>
      <c r="CN13" s="29">
        <f t="shared" si="19"/>
        <v>6.4327485380116949</v>
      </c>
      <c r="CO13" s="29">
        <f t="shared" si="19"/>
        <v>55.555555555555557</v>
      </c>
      <c r="CP13" s="30">
        <f t="shared" si="19"/>
        <v>97.093023255813961</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9" t="s">
        <v>11</v>
      </c>
      <c r="C14" s="2">
        <v>0</v>
      </c>
      <c r="D14" s="2">
        <v>0</v>
      </c>
      <c r="E14" s="2">
        <v>63</v>
      </c>
      <c r="F14" s="2">
        <v>0</v>
      </c>
      <c r="G14" s="2">
        <v>29</v>
      </c>
      <c r="H14" s="2">
        <v>27</v>
      </c>
      <c r="I14" s="2">
        <v>19</v>
      </c>
      <c r="J14" s="2">
        <v>16</v>
      </c>
      <c r="K14" s="4">
        <v>8</v>
      </c>
      <c r="L14" s="4">
        <v>5</v>
      </c>
      <c r="M14" s="3">
        <v>3</v>
      </c>
      <c r="N14" s="3">
        <v>1</v>
      </c>
      <c r="O14" s="3">
        <v>1</v>
      </c>
      <c r="P14" s="3">
        <v>0</v>
      </c>
      <c r="Q14" s="3">
        <v>0</v>
      </c>
      <c r="R14" s="3">
        <v>0</v>
      </c>
      <c r="S14" s="49">
        <v>172</v>
      </c>
      <c r="V14" s="49">
        <v>8</v>
      </c>
      <c r="W14" s="49">
        <f>L5</f>
        <v>0</v>
      </c>
      <c r="X14" s="49">
        <f>L6</f>
        <v>0</v>
      </c>
      <c r="Y14" s="4">
        <f>L7</f>
        <v>17</v>
      </c>
      <c r="Z14" s="4">
        <f>L8</f>
        <v>22</v>
      </c>
      <c r="AA14" s="4">
        <f>L9</f>
        <v>25</v>
      </c>
      <c r="AB14" s="49">
        <f>L10</f>
        <v>34</v>
      </c>
      <c r="AC14" s="4">
        <f>L11</f>
        <v>10</v>
      </c>
      <c r="AD14" s="49">
        <f>L12</f>
        <v>1</v>
      </c>
      <c r="AE14" s="3">
        <f>L13</f>
        <v>9</v>
      </c>
      <c r="AF14" s="4">
        <f>L14</f>
        <v>5</v>
      </c>
      <c r="AG14" s="3">
        <f>L15</f>
        <v>0</v>
      </c>
      <c r="AH14" s="2">
        <f>L16</f>
        <v>8</v>
      </c>
      <c r="AI14" s="49">
        <f>L17</f>
        <v>1</v>
      </c>
      <c r="AJ14" s="3">
        <f>L18</f>
        <v>1</v>
      </c>
      <c r="AK14" s="49">
        <f>L19</f>
        <v>2</v>
      </c>
      <c r="AL14" s="49">
        <f>L20</f>
        <v>46</v>
      </c>
      <c r="AM14" s="3">
        <f>L21</f>
        <v>8</v>
      </c>
      <c r="AN14" s="3">
        <f>L22</f>
        <v>7</v>
      </c>
      <c r="AO14" s="49">
        <f>L23</f>
        <v>18</v>
      </c>
      <c r="AP14" s="49">
        <f>L24</f>
        <v>15</v>
      </c>
      <c r="AQ14" s="49">
        <f>L25</f>
        <v>57</v>
      </c>
      <c r="AR14" s="2">
        <f>L28</f>
        <v>4</v>
      </c>
      <c r="AU14" s="49">
        <v>8</v>
      </c>
      <c r="AV14" s="29">
        <f t="shared" ref="AV14:BQ14" si="20">PRODUCT(W14*100*1/W21)</f>
        <v>0</v>
      </c>
      <c r="AW14" s="29">
        <f t="shared" si="20"/>
        <v>0</v>
      </c>
      <c r="AX14" s="31">
        <f t="shared" si="20"/>
        <v>9.9415204678362574</v>
      </c>
      <c r="AY14" s="31">
        <f t="shared" si="20"/>
        <v>12.790697674418604</v>
      </c>
      <c r="AZ14" s="31">
        <f t="shared" si="20"/>
        <v>14.619883040935672</v>
      </c>
      <c r="BA14" s="29">
        <f t="shared" si="20"/>
        <v>19.883040935672515</v>
      </c>
      <c r="BB14" s="31">
        <f t="shared" si="20"/>
        <v>5.8139534883720927</v>
      </c>
      <c r="BC14" s="29">
        <f t="shared" si="20"/>
        <v>0.58479532163742687</v>
      </c>
      <c r="BD14" s="32">
        <f t="shared" si="20"/>
        <v>5.2325581395348841</v>
      </c>
      <c r="BE14" s="31">
        <f t="shared" si="20"/>
        <v>2.9069767441860463</v>
      </c>
      <c r="BF14" s="32">
        <f t="shared" si="20"/>
        <v>0</v>
      </c>
      <c r="BG14" s="30">
        <f t="shared" si="20"/>
        <v>4.6511627906976747</v>
      </c>
      <c r="BH14" s="54">
        <f t="shared" si="20"/>
        <v>0.58479532163742687</v>
      </c>
      <c r="BI14" s="32">
        <f t="shared" si="20"/>
        <v>0.58479532163742687</v>
      </c>
      <c r="BJ14" s="29">
        <f t="shared" si="20"/>
        <v>1.1695906432748537</v>
      </c>
      <c r="BK14" s="29">
        <f t="shared" si="20"/>
        <v>26.900584795321638</v>
      </c>
      <c r="BL14" s="32">
        <f t="shared" si="20"/>
        <v>4.6511627906976747</v>
      </c>
      <c r="BM14" s="32">
        <f t="shared" si="20"/>
        <v>4.0697674418604652</v>
      </c>
      <c r="BN14" s="29">
        <f t="shared" si="20"/>
        <v>10.526315789473685</v>
      </c>
      <c r="BO14" s="29">
        <f t="shared" si="20"/>
        <v>8.7719298245614041</v>
      </c>
      <c r="BP14" s="29">
        <f t="shared" si="20"/>
        <v>33.333333333333336</v>
      </c>
      <c r="BQ14" s="30">
        <f t="shared" si="20"/>
        <v>2.3255813953488373</v>
      </c>
      <c r="BT14" s="49">
        <v>8</v>
      </c>
      <c r="BU14" s="29">
        <f t="shared" ref="BU14:CP14" si="21">AV5+AV6+AV7+AV8+AV9+AV10+AV11+AV12+AV13+AV14</f>
        <v>1.1695906432748537</v>
      </c>
      <c r="BV14" s="29">
        <f t="shared" si="21"/>
        <v>1.7543859649122806</v>
      </c>
      <c r="BW14" s="31">
        <f t="shared" si="21"/>
        <v>78.94736842105263</v>
      </c>
      <c r="BX14" s="31">
        <f t="shared" si="21"/>
        <v>84.88372093023257</v>
      </c>
      <c r="BY14" s="31">
        <f t="shared" si="21"/>
        <v>83.62573099415205</v>
      </c>
      <c r="BZ14" s="29">
        <f t="shared" si="21"/>
        <v>26.315789473684212</v>
      </c>
      <c r="CA14" s="31">
        <f t="shared" si="21"/>
        <v>90.11627906976743</v>
      </c>
      <c r="CB14" s="29">
        <f t="shared" si="21"/>
        <v>1.1695906432748537</v>
      </c>
      <c r="CC14" s="32">
        <f t="shared" si="21"/>
        <v>95.348837209302332</v>
      </c>
      <c r="CD14" s="31">
        <f t="shared" si="21"/>
        <v>97.093023255813961</v>
      </c>
      <c r="CE14" s="32">
        <f t="shared" si="21"/>
        <v>98.837209302325576</v>
      </c>
      <c r="CF14" s="30">
        <f t="shared" si="21"/>
        <v>97.093023255813947</v>
      </c>
      <c r="CG14" s="54">
        <f t="shared" si="21"/>
        <v>97.660818713450297</v>
      </c>
      <c r="CH14" s="32">
        <f t="shared" si="21"/>
        <v>98.245614035087712</v>
      </c>
      <c r="CI14" s="29">
        <f t="shared" si="21"/>
        <v>8.1871345029239766</v>
      </c>
      <c r="CJ14" s="29">
        <f t="shared" si="21"/>
        <v>80.116959064327489</v>
      </c>
      <c r="CK14" s="32">
        <f t="shared" si="21"/>
        <v>100</v>
      </c>
      <c r="CL14" s="32">
        <f t="shared" si="21"/>
        <v>96.511627906976742</v>
      </c>
      <c r="CM14" s="29">
        <f t="shared" si="21"/>
        <v>100</v>
      </c>
      <c r="CN14" s="29">
        <f t="shared" si="21"/>
        <v>15.204678362573098</v>
      </c>
      <c r="CO14" s="29">
        <f t="shared" si="21"/>
        <v>88.888888888888886</v>
      </c>
      <c r="CP14" s="30">
        <f t="shared" si="21"/>
        <v>99.418604651162795</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9" t="s">
        <v>12</v>
      </c>
      <c r="C15" s="2">
        <v>0</v>
      </c>
      <c r="D15" s="2">
        <v>0</v>
      </c>
      <c r="E15" s="2">
        <v>0</v>
      </c>
      <c r="F15" s="2">
        <v>1</v>
      </c>
      <c r="G15" s="2">
        <v>8</v>
      </c>
      <c r="H15" s="2">
        <v>14</v>
      </c>
      <c r="I15" s="2">
        <v>116</v>
      </c>
      <c r="J15" s="2">
        <v>30</v>
      </c>
      <c r="K15" s="3">
        <v>1</v>
      </c>
      <c r="L15" s="3">
        <v>0</v>
      </c>
      <c r="M15" s="3">
        <v>2</v>
      </c>
      <c r="N15" s="3">
        <v>0</v>
      </c>
      <c r="O15" s="3">
        <v>0</v>
      </c>
      <c r="P15" s="3">
        <v>0</v>
      </c>
      <c r="Q15" s="3">
        <v>0</v>
      </c>
      <c r="R15" s="3">
        <v>0</v>
      </c>
      <c r="S15" s="49">
        <v>172</v>
      </c>
      <c r="V15" s="49">
        <v>16</v>
      </c>
      <c r="W15" s="49">
        <f>M5</f>
        <v>0</v>
      </c>
      <c r="X15" s="49">
        <f>M6</f>
        <v>5</v>
      </c>
      <c r="Y15" s="4">
        <f>M7</f>
        <v>8</v>
      </c>
      <c r="Z15" s="4">
        <f>M8</f>
        <v>8</v>
      </c>
      <c r="AA15" s="4">
        <f>M9</f>
        <v>13</v>
      </c>
      <c r="AB15" s="49">
        <f>M10</f>
        <v>126</v>
      </c>
      <c r="AC15" s="3">
        <f>M11</f>
        <v>7</v>
      </c>
      <c r="AD15" s="49">
        <f>M12</f>
        <v>2</v>
      </c>
      <c r="AE15" s="3">
        <f>M13</f>
        <v>6</v>
      </c>
      <c r="AF15" s="3">
        <f>M14</f>
        <v>3</v>
      </c>
      <c r="AG15" s="3">
        <f>M15</f>
        <v>2</v>
      </c>
      <c r="AH15" s="2">
        <f>M16</f>
        <v>2</v>
      </c>
      <c r="AI15" s="49">
        <f>M17</f>
        <v>4</v>
      </c>
      <c r="AJ15" s="3">
        <f>M18</f>
        <v>1</v>
      </c>
      <c r="AK15" s="49">
        <f>M19</f>
        <v>5</v>
      </c>
      <c r="AL15" s="49">
        <f>M20</f>
        <v>23</v>
      </c>
      <c r="AM15" s="3">
        <f>M21</f>
        <v>0</v>
      </c>
      <c r="AN15" s="3">
        <f>M22</f>
        <v>6</v>
      </c>
      <c r="AO15" s="49">
        <f>M23</f>
        <v>0</v>
      </c>
      <c r="AP15" s="49">
        <f>M24</f>
        <v>145</v>
      </c>
      <c r="AQ15" s="49">
        <f>M25</f>
        <v>19</v>
      </c>
      <c r="AR15" s="3">
        <f>M28</f>
        <v>1</v>
      </c>
      <c r="AU15" s="49">
        <v>16</v>
      </c>
      <c r="AV15" s="29">
        <f t="shared" ref="AV15:BQ15" si="22">PRODUCT(W15*100*1/W21)</f>
        <v>0</v>
      </c>
      <c r="AW15" s="29">
        <f t="shared" si="22"/>
        <v>2.9239766081871346</v>
      </c>
      <c r="AX15" s="31">
        <f t="shared" si="22"/>
        <v>4.6783625730994149</v>
      </c>
      <c r="AY15" s="31">
        <f t="shared" si="22"/>
        <v>4.6511627906976747</v>
      </c>
      <c r="AZ15" s="31">
        <f t="shared" si="22"/>
        <v>7.60233918128655</v>
      </c>
      <c r="BA15" s="29">
        <f t="shared" si="22"/>
        <v>73.684210526315795</v>
      </c>
      <c r="BB15" s="32">
        <f t="shared" si="22"/>
        <v>4.0697674418604652</v>
      </c>
      <c r="BC15" s="29">
        <f t="shared" si="22"/>
        <v>1.1695906432748537</v>
      </c>
      <c r="BD15" s="32">
        <f t="shared" si="22"/>
        <v>3.4883720930232558</v>
      </c>
      <c r="BE15" s="32">
        <f t="shared" si="22"/>
        <v>1.7441860465116279</v>
      </c>
      <c r="BF15" s="32">
        <f t="shared" si="22"/>
        <v>1.1627906976744187</v>
      </c>
      <c r="BG15" s="30">
        <f t="shared" si="22"/>
        <v>1.1627906976744187</v>
      </c>
      <c r="BH15" s="54">
        <f t="shared" si="22"/>
        <v>2.3391812865497075</v>
      </c>
      <c r="BI15" s="32">
        <f t="shared" si="22"/>
        <v>0.58479532163742687</v>
      </c>
      <c r="BJ15" s="29">
        <f t="shared" si="22"/>
        <v>2.9239766081871346</v>
      </c>
      <c r="BK15" s="29">
        <f t="shared" si="22"/>
        <v>13.450292397660819</v>
      </c>
      <c r="BL15" s="32">
        <f t="shared" si="22"/>
        <v>0</v>
      </c>
      <c r="BM15" s="32">
        <f t="shared" si="22"/>
        <v>3.4883720930232558</v>
      </c>
      <c r="BN15" s="29">
        <f t="shared" si="22"/>
        <v>0</v>
      </c>
      <c r="BO15" s="29">
        <f t="shared" si="22"/>
        <v>84.795321637426895</v>
      </c>
      <c r="BP15" s="29">
        <f t="shared" si="22"/>
        <v>11.111111111111111</v>
      </c>
      <c r="BQ15" s="32">
        <f t="shared" si="22"/>
        <v>0.58139534883720934</v>
      </c>
      <c r="BT15" s="49">
        <v>16</v>
      </c>
      <c r="BU15" s="29">
        <f t="shared" ref="BU15:CP15" si="23">AV5+AV6+AV7+AV8+AV9+AV10+AV11+AV12+AV13+AV14+AV15</f>
        <v>1.1695906432748537</v>
      </c>
      <c r="BV15" s="29">
        <f t="shared" si="23"/>
        <v>4.6783625730994149</v>
      </c>
      <c r="BW15" s="31">
        <f t="shared" si="23"/>
        <v>83.62573099415205</v>
      </c>
      <c r="BX15" s="31">
        <f t="shared" si="23"/>
        <v>89.534883720930239</v>
      </c>
      <c r="BY15" s="31">
        <f t="shared" si="23"/>
        <v>91.228070175438603</v>
      </c>
      <c r="BZ15" s="29">
        <f t="shared" si="23"/>
        <v>100</v>
      </c>
      <c r="CA15" s="32">
        <f t="shared" si="23"/>
        <v>94.186046511627893</v>
      </c>
      <c r="CB15" s="29">
        <f t="shared" si="23"/>
        <v>2.3391812865497075</v>
      </c>
      <c r="CC15" s="32">
        <f t="shared" si="23"/>
        <v>98.83720930232559</v>
      </c>
      <c r="CD15" s="32">
        <f t="shared" si="23"/>
        <v>98.83720930232559</v>
      </c>
      <c r="CE15" s="32">
        <f t="shared" si="23"/>
        <v>100</v>
      </c>
      <c r="CF15" s="30">
        <f t="shared" si="23"/>
        <v>98.255813953488371</v>
      </c>
      <c r="CG15" s="54">
        <f t="shared" si="23"/>
        <v>100</v>
      </c>
      <c r="CH15" s="32">
        <f t="shared" si="23"/>
        <v>98.830409356725141</v>
      </c>
      <c r="CI15" s="29">
        <f t="shared" si="23"/>
        <v>11.111111111111111</v>
      </c>
      <c r="CJ15" s="29">
        <f t="shared" si="23"/>
        <v>93.567251461988306</v>
      </c>
      <c r="CK15" s="32">
        <f t="shared" si="23"/>
        <v>100</v>
      </c>
      <c r="CL15" s="32">
        <f t="shared" si="23"/>
        <v>100</v>
      </c>
      <c r="CM15" s="29">
        <f t="shared" si="23"/>
        <v>100</v>
      </c>
      <c r="CN15" s="29">
        <f t="shared" si="23"/>
        <v>100</v>
      </c>
      <c r="CO15" s="29">
        <f t="shared" si="23"/>
        <v>100</v>
      </c>
      <c r="CP15" s="32">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9" t="s">
        <v>13</v>
      </c>
      <c r="C16" s="2">
        <v>0</v>
      </c>
      <c r="D16" s="2">
        <v>0</v>
      </c>
      <c r="E16" s="2">
        <v>0</v>
      </c>
      <c r="F16" s="2">
        <v>0</v>
      </c>
      <c r="G16" s="2">
        <v>8</v>
      </c>
      <c r="H16" s="2">
        <v>0</v>
      </c>
      <c r="I16" s="2">
        <v>20</v>
      </c>
      <c r="J16" s="2">
        <v>92</v>
      </c>
      <c r="K16" s="2">
        <v>39</v>
      </c>
      <c r="L16" s="2">
        <v>8</v>
      </c>
      <c r="M16" s="2">
        <v>2</v>
      </c>
      <c r="N16" s="3">
        <v>1</v>
      </c>
      <c r="O16" s="3">
        <v>2</v>
      </c>
      <c r="P16" s="3">
        <v>0</v>
      </c>
      <c r="Q16" s="3">
        <v>0</v>
      </c>
      <c r="R16" s="3">
        <v>0</v>
      </c>
      <c r="S16" s="49">
        <v>172</v>
      </c>
      <c r="V16" s="49">
        <v>32</v>
      </c>
      <c r="W16" s="49">
        <f>N5</f>
        <v>5</v>
      </c>
      <c r="X16" s="49">
        <f>N6</f>
        <v>5</v>
      </c>
      <c r="Y16" s="3">
        <f>N7</f>
        <v>9</v>
      </c>
      <c r="Z16" s="3">
        <f>N8</f>
        <v>5</v>
      </c>
      <c r="AA16" s="3">
        <f>N9</f>
        <v>15</v>
      </c>
      <c r="AB16" s="49">
        <f>N10</f>
        <v>0</v>
      </c>
      <c r="AC16" s="3">
        <f>N11</f>
        <v>3</v>
      </c>
      <c r="AD16" s="49">
        <f>N12</f>
        <v>1</v>
      </c>
      <c r="AE16" s="3">
        <f>N13</f>
        <v>1</v>
      </c>
      <c r="AF16" s="3">
        <f>N14</f>
        <v>1</v>
      </c>
      <c r="AG16" s="3">
        <f>N15</f>
        <v>0</v>
      </c>
      <c r="AH16" s="3">
        <f>N16</f>
        <v>1</v>
      </c>
      <c r="AI16" s="49">
        <f>N17</f>
        <v>0</v>
      </c>
      <c r="AJ16" s="3">
        <f>N18</f>
        <v>2</v>
      </c>
      <c r="AK16" s="49">
        <f>N19</f>
        <v>22</v>
      </c>
      <c r="AL16" s="49">
        <f>N20</f>
        <v>11</v>
      </c>
      <c r="AM16" s="3">
        <f>N21</f>
        <v>0</v>
      </c>
      <c r="AN16" s="3">
        <f>N22</f>
        <v>0</v>
      </c>
      <c r="AO16" s="49">
        <f>N23</f>
        <v>0</v>
      </c>
      <c r="AP16" s="49">
        <f>N24</f>
        <v>0</v>
      </c>
      <c r="AQ16" s="49">
        <f>N25</f>
        <v>0</v>
      </c>
      <c r="AR16" s="3">
        <f>N28</f>
        <v>0</v>
      </c>
      <c r="AU16" s="49">
        <v>32</v>
      </c>
      <c r="AV16" s="29">
        <f t="shared" ref="AV16:BQ16" si="24">PRODUCT(W16*100*1/W21)</f>
        <v>2.9239766081871346</v>
      </c>
      <c r="AW16" s="29">
        <f t="shared" si="24"/>
        <v>2.9239766081871346</v>
      </c>
      <c r="AX16" s="32">
        <f t="shared" si="24"/>
        <v>5.2631578947368425</v>
      </c>
      <c r="AY16" s="32">
        <f t="shared" si="24"/>
        <v>2.9069767441860463</v>
      </c>
      <c r="AZ16" s="32">
        <f t="shared" si="24"/>
        <v>8.7719298245614041</v>
      </c>
      <c r="BA16" s="29">
        <f t="shared" si="24"/>
        <v>0</v>
      </c>
      <c r="BB16" s="32">
        <f t="shared" si="24"/>
        <v>1.7441860465116279</v>
      </c>
      <c r="BC16" s="29">
        <f t="shared" si="24"/>
        <v>0.58479532163742687</v>
      </c>
      <c r="BD16" s="32">
        <f t="shared" si="24"/>
        <v>0.58139534883720934</v>
      </c>
      <c r="BE16" s="32">
        <f t="shared" si="24"/>
        <v>0.58139534883720934</v>
      </c>
      <c r="BF16" s="32">
        <f t="shared" si="24"/>
        <v>0</v>
      </c>
      <c r="BG16" s="32">
        <f t="shared" si="24"/>
        <v>0.58139534883720934</v>
      </c>
      <c r="BH16" s="54">
        <f t="shared" si="24"/>
        <v>0</v>
      </c>
      <c r="BI16" s="32">
        <f t="shared" si="24"/>
        <v>1.1695906432748537</v>
      </c>
      <c r="BJ16" s="29">
        <f t="shared" si="24"/>
        <v>12.865497076023392</v>
      </c>
      <c r="BK16" s="29">
        <f t="shared" si="24"/>
        <v>6.4327485380116958</v>
      </c>
      <c r="BL16" s="32">
        <f t="shared" si="24"/>
        <v>0</v>
      </c>
      <c r="BM16" s="32">
        <f t="shared" si="24"/>
        <v>0</v>
      </c>
      <c r="BN16" s="29">
        <f t="shared" si="24"/>
        <v>0</v>
      </c>
      <c r="BO16" s="29">
        <f t="shared" si="24"/>
        <v>0</v>
      </c>
      <c r="BP16" s="29">
        <f t="shared" si="24"/>
        <v>0</v>
      </c>
      <c r="BQ16" s="32">
        <f t="shared" si="24"/>
        <v>0</v>
      </c>
      <c r="BT16" s="49">
        <v>32</v>
      </c>
      <c r="BU16" s="29">
        <f t="shared" ref="BU16:CP16" si="25">AV5+AV6+AV7+AV8+AV9+AV10+AV11+AV12+AV13+AV14+AV15+AV16</f>
        <v>4.0935672514619883</v>
      </c>
      <c r="BV16" s="29">
        <f t="shared" si="25"/>
        <v>7.6023391812865491</v>
      </c>
      <c r="BW16" s="32">
        <f t="shared" si="25"/>
        <v>88.888888888888886</v>
      </c>
      <c r="BX16" s="32">
        <f t="shared" si="25"/>
        <v>92.441860465116292</v>
      </c>
      <c r="BY16" s="32">
        <f t="shared" si="25"/>
        <v>100</v>
      </c>
      <c r="BZ16" s="29">
        <f t="shared" si="25"/>
        <v>100</v>
      </c>
      <c r="CA16" s="32">
        <f t="shared" si="25"/>
        <v>95.930232558139522</v>
      </c>
      <c r="CB16" s="29">
        <f t="shared" si="25"/>
        <v>2.9239766081871341</v>
      </c>
      <c r="CC16" s="32">
        <f t="shared" si="25"/>
        <v>99.418604651162795</v>
      </c>
      <c r="CD16" s="32">
        <f t="shared" si="25"/>
        <v>99.418604651162795</v>
      </c>
      <c r="CE16" s="32">
        <f t="shared" si="25"/>
        <v>100</v>
      </c>
      <c r="CF16" s="32">
        <f t="shared" si="25"/>
        <v>98.837209302325576</v>
      </c>
      <c r="CG16" s="54">
        <f t="shared" si="25"/>
        <v>100</v>
      </c>
      <c r="CH16" s="32">
        <f t="shared" si="25"/>
        <v>100</v>
      </c>
      <c r="CI16" s="29">
        <f t="shared" si="25"/>
        <v>23.976608187134502</v>
      </c>
      <c r="CJ16" s="29">
        <f t="shared" si="25"/>
        <v>100</v>
      </c>
      <c r="CK16" s="32">
        <f t="shared" si="25"/>
        <v>100</v>
      </c>
      <c r="CL16" s="32">
        <f t="shared" si="25"/>
        <v>100</v>
      </c>
      <c r="CM16" s="29">
        <f t="shared" si="25"/>
        <v>100</v>
      </c>
      <c r="CN16" s="29">
        <f t="shared" si="25"/>
        <v>100</v>
      </c>
      <c r="CO16" s="29">
        <f t="shared" si="25"/>
        <v>100</v>
      </c>
      <c r="CP16" s="32">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9" t="s">
        <v>14</v>
      </c>
      <c r="C17" s="49">
        <v>0</v>
      </c>
      <c r="D17" s="49">
        <v>0</v>
      </c>
      <c r="E17" s="49">
        <v>4</v>
      </c>
      <c r="F17" s="49">
        <v>0</v>
      </c>
      <c r="G17" s="49">
        <v>7</v>
      </c>
      <c r="H17" s="49">
        <v>30</v>
      </c>
      <c r="I17" s="49">
        <v>89</v>
      </c>
      <c r="J17" s="49">
        <v>29</v>
      </c>
      <c r="K17" s="49">
        <v>7</v>
      </c>
      <c r="L17" s="49">
        <v>1</v>
      </c>
      <c r="M17" s="49">
        <v>4</v>
      </c>
      <c r="N17" s="49">
        <v>0</v>
      </c>
      <c r="O17" s="49">
        <v>0</v>
      </c>
      <c r="P17" s="49">
        <v>0</v>
      </c>
      <c r="Q17" s="49">
        <v>0</v>
      </c>
      <c r="R17" s="49">
        <v>0</v>
      </c>
      <c r="S17" s="49">
        <v>171</v>
      </c>
      <c r="V17" s="49">
        <v>64</v>
      </c>
      <c r="W17" s="49">
        <f>O5</f>
        <v>164</v>
      </c>
      <c r="X17" s="49">
        <f>O6</f>
        <v>158</v>
      </c>
      <c r="Y17" s="3">
        <f>O7</f>
        <v>5</v>
      </c>
      <c r="Z17" s="3">
        <f>O8</f>
        <v>5</v>
      </c>
      <c r="AA17" s="3">
        <f>O9</f>
        <v>0</v>
      </c>
      <c r="AB17" s="49">
        <f>O10</f>
        <v>0</v>
      </c>
      <c r="AC17" s="3">
        <f>O11</f>
        <v>7</v>
      </c>
      <c r="AD17" s="49">
        <f>O12</f>
        <v>166</v>
      </c>
      <c r="AE17" s="3">
        <f>O13</f>
        <v>1</v>
      </c>
      <c r="AF17" s="3">
        <f>O14</f>
        <v>1</v>
      </c>
      <c r="AG17" s="3">
        <f>O15</f>
        <v>0</v>
      </c>
      <c r="AH17" s="3">
        <f>O16</f>
        <v>2</v>
      </c>
      <c r="AI17" s="49">
        <f>O17</f>
        <v>0</v>
      </c>
      <c r="AJ17" s="3">
        <f>O18</f>
        <v>0</v>
      </c>
      <c r="AK17" s="49">
        <f>O19</f>
        <v>54</v>
      </c>
      <c r="AL17" s="49">
        <f>O20</f>
        <v>0</v>
      </c>
      <c r="AM17" s="3">
        <f>O21</f>
        <v>0</v>
      </c>
      <c r="AN17" s="3">
        <f>O22</f>
        <v>0</v>
      </c>
      <c r="AO17" s="49">
        <f>O23</f>
        <v>0</v>
      </c>
      <c r="AP17" s="49">
        <f>O24</f>
        <v>0</v>
      </c>
      <c r="AQ17" s="49">
        <f>O25</f>
        <v>0</v>
      </c>
      <c r="AR17" s="3">
        <f>O28</f>
        <v>0</v>
      </c>
      <c r="AU17" s="49">
        <v>64</v>
      </c>
      <c r="AV17" s="29">
        <f t="shared" ref="AV17:BQ17" si="26">PRODUCT(W17*100*1/W21)</f>
        <v>95.906432748538009</v>
      </c>
      <c r="AW17" s="29">
        <f t="shared" si="26"/>
        <v>92.397660818713447</v>
      </c>
      <c r="AX17" s="32">
        <f t="shared" si="26"/>
        <v>2.9239766081871346</v>
      </c>
      <c r="AY17" s="32">
        <f t="shared" si="26"/>
        <v>2.9069767441860463</v>
      </c>
      <c r="AZ17" s="32">
        <f t="shared" si="26"/>
        <v>0</v>
      </c>
      <c r="BA17" s="29">
        <f t="shared" si="26"/>
        <v>0</v>
      </c>
      <c r="BB17" s="32">
        <f t="shared" si="26"/>
        <v>4.0697674418604652</v>
      </c>
      <c r="BC17" s="29">
        <f t="shared" si="26"/>
        <v>97.076023391812868</v>
      </c>
      <c r="BD17" s="32">
        <f t="shared" si="26"/>
        <v>0.58139534883720934</v>
      </c>
      <c r="BE17" s="32">
        <f t="shared" si="26"/>
        <v>0.58139534883720934</v>
      </c>
      <c r="BF17" s="32">
        <f t="shared" si="26"/>
        <v>0</v>
      </c>
      <c r="BG17" s="32">
        <f t="shared" si="26"/>
        <v>1.1627906976744187</v>
      </c>
      <c r="BH17" s="54">
        <f t="shared" si="26"/>
        <v>0</v>
      </c>
      <c r="BI17" s="32">
        <f t="shared" si="26"/>
        <v>0</v>
      </c>
      <c r="BJ17" s="29">
        <f t="shared" si="26"/>
        <v>31.578947368421051</v>
      </c>
      <c r="BK17" s="29">
        <f t="shared" si="26"/>
        <v>0</v>
      </c>
      <c r="BL17" s="32">
        <f t="shared" si="26"/>
        <v>0</v>
      </c>
      <c r="BM17" s="32">
        <f t="shared" si="26"/>
        <v>0</v>
      </c>
      <c r="BN17" s="29">
        <f t="shared" si="26"/>
        <v>0</v>
      </c>
      <c r="BO17" s="29">
        <f t="shared" si="26"/>
        <v>0</v>
      </c>
      <c r="BP17" s="29">
        <f t="shared" si="26"/>
        <v>0</v>
      </c>
      <c r="BQ17" s="32">
        <f t="shared" si="26"/>
        <v>0</v>
      </c>
      <c r="BT17" s="49">
        <v>64</v>
      </c>
      <c r="BU17" s="29">
        <f t="shared" ref="BU17:CP17" si="27">AV5+AV6+AV7+AV8+AV9+AV10+AV11+AV12+AV13+AV14+AV15+AV16+AV17</f>
        <v>100</v>
      </c>
      <c r="BV17" s="29">
        <f t="shared" si="27"/>
        <v>100</v>
      </c>
      <c r="BW17" s="32">
        <f t="shared" si="27"/>
        <v>91.812865497076018</v>
      </c>
      <c r="BX17" s="32">
        <f t="shared" si="27"/>
        <v>95.348837209302332</v>
      </c>
      <c r="BY17" s="32">
        <f t="shared" si="27"/>
        <v>100</v>
      </c>
      <c r="BZ17" s="29">
        <f t="shared" si="27"/>
        <v>100</v>
      </c>
      <c r="CA17" s="32">
        <f t="shared" si="27"/>
        <v>99.999999999999986</v>
      </c>
      <c r="CB17" s="29">
        <f t="shared" si="27"/>
        <v>100</v>
      </c>
      <c r="CC17" s="32">
        <f t="shared" si="27"/>
        <v>100</v>
      </c>
      <c r="CD17" s="32">
        <f t="shared" si="27"/>
        <v>100</v>
      </c>
      <c r="CE17" s="32">
        <f t="shared" si="27"/>
        <v>100</v>
      </c>
      <c r="CF17" s="32">
        <f t="shared" si="27"/>
        <v>100</v>
      </c>
      <c r="CG17" s="54">
        <f t="shared" si="27"/>
        <v>100</v>
      </c>
      <c r="CH17" s="32">
        <f t="shared" si="27"/>
        <v>100</v>
      </c>
      <c r="CI17" s="29">
        <f t="shared" si="27"/>
        <v>55.555555555555557</v>
      </c>
      <c r="CJ17" s="29">
        <f t="shared" si="27"/>
        <v>100</v>
      </c>
      <c r="CK17" s="32">
        <f t="shared" si="27"/>
        <v>100</v>
      </c>
      <c r="CL17" s="32">
        <f t="shared" si="27"/>
        <v>100</v>
      </c>
      <c r="CM17" s="29">
        <f t="shared" si="27"/>
        <v>100</v>
      </c>
      <c r="CN17" s="29">
        <f t="shared" si="27"/>
        <v>100</v>
      </c>
      <c r="CO17" s="29">
        <f t="shared" si="27"/>
        <v>100</v>
      </c>
      <c r="CP17" s="32">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9" t="s">
        <v>15</v>
      </c>
      <c r="C18" s="2">
        <v>0</v>
      </c>
      <c r="D18" s="2">
        <v>0</v>
      </c>
      <c r="E18" s="2">
        <v>8</v>
      </c>
      <c r="F18" s="2">
        <v>0</v>
      </c>
      <c r="G18" s="2">
        <v>64</v>
      </c>
      <c r="H18" s="2">
        <v>86</v>
      </c>
      <c r="I18" s="2">
        <v>9</v>
      </c>
      <c r="J18" s="2">
        <v>0</v>
      </c>
      <c r="K18" s="3">
        <v>0</v>
      </c>
      <c r="L18" s="3">
        <v>1</v>
      </c>
      <c r="M18" s="3">
        <v>1</v>
      </c>
      <c r="N18" s="3">
        <v>2</v>
      </c>
      <c r="O18" s="3">
        <v>0</v>
      </c>
      <c r="P18" s="3">
        <v>0</v>
      </c>
      <c r="Q18" s="3">
        <v>0</v>
      </c>
      <c r="R18" s="3">
        <v>0</v>
      </c>
      <c r="S18" s="49">
        <v>171</v>
      </c>
      <c r="V18" s="49">
        <v>128</v>
      </c>
      <c r="W18" s="49">
        <f>P5</f>
        <v>0</v>
      </c>
      <c r="X18" s="49">
        <f>P6</f>
        <v>0</v>
      </c>
      <c r="Y18" s="3">
        <f>P7</f>
        <v>14</v>
      </c>
      <c r="Z18" s="3">
        <f>P8</f>
        <v>7</v>
      </c>
      <c r="AA18" s="3">
        <f>P9</f>
        <v>0</v>
      </c>
      <c r="AB18" s="49">
        <f>P10</f>
        <v>0</v>
      </c>
      <c r="AC18" s="3">
        <f>P11</f>
        <v>0</v>
      </c>
      <c r="AD18" s="49">
        <f>P12</f>
        <v>0</v>
      </c>
      <c r="AE18" s="3">
        <f>P13</f>
        <v>0</v>
      </c>
      <c r="AF18" s="3">
        <f>P14</f>
        <v>0</v>
      </c>
      <c r="AG18" s="3">
        <f>P15</f>
        <v>0</v>
      </c>
      <c r="AH18" s="3">
        <f>P16</f>
        <v>0</v>
      </c>
      <c r="AI18" s="49">
        <f>P17</f>
        <v>0</v>
      </c>
      <c r="AJ18" s="3">
        <f>P18</f>
        <v>0</v>
      </c>
      <c r="AK18" s="49">
        <f>P19</f>
        <v>53</v>
      </c>
      <c r="AL18" s="49">
        <f>P20</f>
        <v>0</v>
      </c>
      <c r="AM18" s="3">
        <f>P21</f>
        <v>0</v>
      </c>
      <c r="AN18" s="3">
        <f>P22</f>
        <v>0</v>
      </c>
      <c r="AO18" s="49">
        <f>P23</f>
        <v>0</v>
      </c>
      <c r="AP18" s="49">
        <f>P24</f>
        <v>0</v>
      </c>
      <c r="AQ18" s="49">
        <f>P25</f>
        <v>0</v>
      </c>
      <c r="AR18" s="3">
        <f>P28</f>
        <v>0</v>
      </c>
      <c r="AU18" s="49">
        <v>128</v>
      </c>
      <c r="AV18" s="29">
        <f t="shared" ref="AV18:BQ18" si="28">PRODUCT(W18*100*1/W21)</f>
        <v>0</v>
      </c>
      <c r="AW18" s="29">
        <f t="shared" si="28"/>
        <v>0</v>
      </c>
      <c r="AX18" s="32">
        <f t="shared" si="28"/>
        <v>8.1871345029239766</v>
      </c>
      <c r="AY18" s="32">
        <f t="shared" si="28"/>
        <v>4.0697674418604652</v>
      </c>
      <c r="AZ18" s="32">
        <f t="shared" si="28"/>
        <v>0</v>
      </c>
      <c r="BA18" s="29">
        <f t="shared" si="28"/>
        <v>0</v>
      </c>
      <c r="BB18" s="32">
        <f t="shared" si="28"/>
        <v>0</v>
      </c>
      <c r="BC18" s="29">
        <f t="shared" si="28"/>
        <v>0</v>
      </c>
      <c r="BD18" s="32">
        <f t="shared" si="28"/>
        <v>0</v>
      </c>
      <c r="BE18" s="32">
        <f t="shared" si="28"/>
        <v>0</v>
      </c>
      <c r="BF18" s="32">
        <f t="shared" si="28"/>
        <v>0</v>
      </c>
      <c r="BG18" s="32">
        <f t="shared" si="28"/>
        <v>0</v>
      </c>
      <c r="BH18" s="54">
        <f t="shared" si="28"/>
        <v>0</v>
      </c>
      <c r="BI18" s="32">
        <f t="shared" si="28"/>
        <v>0</v>
      </c>
      <c r="BJ18" s="29">
        <f t="shared" si="28"/>
        <v>30.994152046783626</v>
      </c>
      <c r="BK18" s="29">
        <f t="shared" si="28"/>
        <v>0</v>
      </c>
      <c r="BL18" s="32">
        <f t="shared" si="28"/>
        <v>0</v>
      </c>
      <c r="BM18" s="32">
        <f t="shared" si="28"/>
        <v>0</v>
      </c>
      <c r="BN18" s="29">
        <f t="shared" si="28"/>
        <v>0</v>
      </c>
      <c r="BO18" s="29">
        <f t="shared" si="28"/>
        <v>0</v>
      </c>
      <c r="BP18" s="29">
        <f t="shared" si="28"/>
        <v>0</v>
      </c>
      <c r="BQ18" s="32">
        <f t="shared" si="28"/>
        <v>0</v>
      </c>
      <c r="BT18" s="49">
        <v>128</v>
      </c>
      <c r="BU18" s="29">
        <f t="shared" ref="BU18:CP18" si="29">AV5+AV6+AV7+AV8+AV9+AV10+AV11+AV12+AV13+AV14+AV15+AV16+AV17+AV18</f>
        <v>100</v>
      </c>
      <c r="BV18" s="29">
        <f t="shared" si="29"/>
        <v>100</v>
      </c>
      <c r="BW18" s="32">
        <f t="shared" si="29"/>
        <v>100</v>
      </c>
      <c r="BX18" s="32">
        <f t="shared" si="29"/>
        <v>99.418604651162795</v>
      </c>
      <c r="BY18" s="32">
        <f t="shared" si="29"/>
        <v>100</v>
      </c>
      <c r="BZ18" s="29">
        <f t="shared" si="29"/>
        <v>100</v>
      </c>
      <c r="CA18" s="32">
        <f t="shared" si="29"/>
        <v>99.999999999999986</v>
      </c>
      <c r="CB18" s="29">
        <f t="shared" si="29"/>
        <v>100</v>
      </c>
      <c r="CC18" s="32">
        <f t="shared" si="29"/>
        <v>100</v>
      </c>
      <c r="CD18" s="32">
        <f t="shared" si="29"/>
        <v>100</v>
      </c>
      <c r="CE18" s="32">
        <f t="shared" si="29"/>
        <v>100</v>
      </c>
      <c r="CF18" s="32">
        <f t="shared" si="29"/>
        <v>100</v>
      </c>
      <c r="CG18" s="54">
        <f t="shared" si="29"/>
        <v>100</v>
      </c>
      <c r="CH18" s="32">
        <f t="shared" si="29"/>
        <v>100</v>
      </c>
      <c r="CI18" s="29">
        <f t="shared" si="29"/>
        <v>86.549707602339183</v>
      </c>
      <c r="CJ18" s="29">
        <f t="shared" si="29"/>
        <v>100</v>
      </c>
      <c r="CK18" s="32">
        <f t="shared" si="29"/>
        <v>100</v>
      </c>
      <c r="CL18" s="32">
        <f t="shared" si="29"/>
        <v>100</v>
      </c>
      <c r="CM18" s="29">
        <f t="shared" si="29"/>
        <v>100</v>
      </c>
      <c r="CN18" s="29">
        <f t="shared" si="29"/>
        <v>100</v>
      </c>
      <c r="CO18" s="29">
        <f t="shared" si="29"/>
        <v>100</v>
      </c>
      <c r="CP18" s="32">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9" t="s">
        <v>16</v>
      </c>
      <c r="C19" s="49">
        <v>0</v>
      </c>
      <c r="D19" s="49">
        <v>0</v>
      </c>
      <c r="E19" s="49">
        <v>0</v>
      </c>
      <c r="F19" s="49">
        <v>0</v>
      </c>
      <c r="G19" s="49">
        <v>0</v>
      </c>
      <c r="H19" s="49">
        <v>2</v>
      </c>
      <c r="I19" s="49">
        <v>0</v>
      </c>
      <c r="J19" s="49">
        <v>2</v>
      </c>
      <c r="K19" s="49">
        <v>8</v>
      </c>
      <c r="L19" s="49">
        <v>2</v>
      </c>
      <c r="M19" s="49">
        <v>5</v>
      </c>
      <c r="N19" s="49">
        <v>22</v>
      </c>
      <c r="O19" s="49">
        <v>54</v>
      </c>
      <c r="P19" s="49">
        <v>53</v>
      </c>
      <c r="Q19" s="49">
        <v>23</v>
      </c>
      <c r="R19" s="49">
        <v>0</v>
      </c>
      <c r="S19" s="49">
        <v>171</v>
      </c>
      <c r="V19" s="49">
        <v>256</v>
      </c>
      <c r="W19" s="49">
        <f>Q5</f>
        <v>0</v>
      </c>
      <c r="X19" s="49">
        <f>Q6</f>
        <v>0</v>
      </c>
      <c r="Y19" s="3">
        <f>Q7</f>
        <v>0</v>
      </c>
      <c r="Z19" s="3">
        <f>Q8</f>
        <v>0</v>
      </c>
      <c r="AA19" s="3">
        <f>Q9</f>
        <v>0</v>
      </c>
      <c r="AB19" s="49">
        <f>Q10</f>
        <v>0</v>
      </c>
      <c r="AC19" s="3">
        <f>Q11</f>
        <v>0</v>
      </c>
      <c r="AD19" s="49">
        <f>Q12</f>
        <v>0</v>
      </c>
      <c r="AE19" s="3">
        <f>Q13</f>
        <v>0</v>
      </c>
      <c r="AF19" s="3">
        <f>Q14</f>
        <v>0</v>
      </c>
      <c r="AG19" s="3">
        <f>Q15</f>
        <v>0</v>
      </c>
      <c r="AH19" s="3">
        <f>Q16</f>
        <v>0</v>
      </c>
      <c r="AI19" s="49">
        <f>Q17</f>
        <v>0</v>
      </c>
      <c r="AJ19" s="3">
        <f>Q18</f>
        <v>0</v>
      </c>
      <c r="AK19" s="49">
        <f>Q19</f>
        <v>23</v>
      </c>
      <c r="AL19" s="49">
        <f>Q20</f>
        <v>0</v>
      </c>
      <c r="AM19" s="3">
        <f>Q21</f>
        <v>0</v>
      </c>
      <c r="AN19" s="3">
        <f>Q22</f>
        <v>0</v>
      </c>
      <c r="AO19" s="49">
        <f>Q23</f>
        <v>0</v>
      </c>
      <c r="AP19" s="49">
        <f>Q24</f>
        <v>0</v>
      </c>
      <c r="AQ19" s="49">
        <f>Q25</f>
        <v>0</v>
      </c>
      <c r="AR19" s="3">
        <f>Q28</f>
        <v>0</v>
      </c>
      <c r="AU19" s="49">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4">
        <f t="shared" si="30"/>
        <v>0</v>
      </c>
      <c r="BI19" s="32">
        <f t="shared" si="30"/>
        <v>0</v>
      </c>
      <c r="BJ19" s="29">
        <f t="shared" si="30"/>
        <v>13.450292397660819</v>
      </c>
      <c r="BK19" s="29">
        <f t="shared" si="30"/>
        <v>0</v>
      </c>
      <c r="BL19" s="32">
        <f t="shared" si="30"/>
        <v>0</v>
      </c>
      <c r="BM19" s="32">
        <f t="shared" si="30"/>
        <v>0</v>
      </c>
      <c r="BN19" s="29">
        <f t="shared" si="30"/>
        <v>0</v>
      </c>
      <c r="BO19" s="29">
        <f t="shared" si="30"/>
        <v>0</v>
      </c>
      <c r="BP19" s="29">
        <f t="shared" si="30"/>
        <v>0</v>
      </c>
      <c r="BQ19" s="32">
        <f t="shared" si="30"/>
        <v>0</v>
      </c>
      <c r="BT19" s="49">
        <v>256</v>
      </c>
      <c r="BU19" s="29">
        <f t="shared" ref="BU19:CP19" si="31">AV5+AV6+AV7+AV8+AV9+AV10+AV11+AV12+AV13+AV14+AV15+AV16+AV17+AV18+AV19</f>
        <v>100</v>
      </c>
      <c r="BV19" s="29">
        <f t="shared" si="31"/>
        <v>100</v>
      </c>
      <c r="BW19" s="32">
        <f t="shared" si="31"/>
        <v>100</v>
      </c>
      <c r="BX19" s="32">
        <f t="shared" si="31"/>
        <v>99.418604651162795</v>
      </c>
      <c r="BY19" s="32">
        <f t="shared" si="31"/>
        <v>100</v>
      </c>
      <c r="BZ19" s="29">
        <f t="shared" si="31"/>
        <v>100</v>
      </c>
      <c r="CA19" s="32">
        <f t="shared" si="31"/>
        <v>99.999999999999986</v>
      </c>
      <c r="CB19" s="29">
        <f t="shared" si="31"/>
        <v>100</v>
      </c>
      <c r="CC19" s="32">
        <f t="shared" si="31"/>
        <v>100</v>
      </c>
      <c r="CD19" s="32">
        <f t="shared" si="31"/>
        <v>100</v>
      </c>
      <c r="CE19" s="32">
        <f t="shared" si="31"/>
        <v>100</v>
      </c>
      <c r="CF19" s="32">
        <f t="shared" si="31"/>
        <v>100</v>
      </c>
      <c r="CG19" s="54">
        <f t="shared" si="31"/>
        <v>100</v>
      </c>
      <c r="CH19" s="32">
        <f t="shared" si="31"/>
        <v>100</v>
      </c>
      <c r="CI19" s="29">
        <f t="shared" si="31"/>
        <v>100</v>
      </c>
      <c r="CJ19" s="29">
        <f t="shared" si="31"/>
        <v>100</v>
      </c>
      <c r="CK19" s="32">
        <f t="shared" si="31"/>
        <v>100</v>
      </c>
      <c r="CL19" s="32">
        <f t="shared" si="31"/>
        <v>100</v>
      </c>
      <c r="CM19" s="29">
        <f t="shared" si="31"/>
        <v>100</v>
      </c>
      <c r="CN19" s="29">
        <f t="shared" si="31"/>
        <v>100</v>
      </c>
      <c r="CO19" s="29">
        <f t="shared" si="31"/>
        <v>100</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9" t="s">
        <v>17</v>
      </c>
      <c r="C20" s="49">
        <v>0</v>
      </c>
      <c r="D20" s="49">
        <v>0</v>
      </c>
      <c r="E20" s="49">
        <v>8</v>
      </c>
      <c r="F20" s="49">
        <v>0</v>
      </c>
      <c r="G20" s="49">
        <v>0</v>
      </c>
      <c r="H20" s="49">
        <v>2</v>
      </c>
      <c r="I20" s="49">
        <v>5</v>
      </c>
      <c r="J20" s="49">
        <v>10</v>
      </c>
      <c r="K20" s="49">
        <v>66</v>
      </c>
      <c r="L20" s="49">
        <v>46</v>
      </c>
      <c r="M20" s="49">
        <v>23</v>
      </c>
      <c r="N20" s="49">
        <v>11</v>
      </c>
      <c r="O20" s="49">
        <v>0</v>
      </c>
      <c r="P20" s="49">
        <v>0</v>
      </c>
      <c r="Q20" s="49">
        <v>0</v>
      </c>
      <c r="R20" s="49">
        <v>0</v>
      </c>
      <c r="S20" s="49">
        <v>171</v>
      </c>
      <c r="V20" s="49">
        <v>512</v>
      </c>
      <c r="W20" s="49">
        <f>R5</f>
        <v>0</v>
      </c>
      <c r="X20" s="49">
        <f>R6</f>
        <v>0</v>
      </c>
      <c r="Y20" s="3">
        <f>R7</f>
        <v>0</v>
      </c>
      <c r="Z20" s="3">
        <f>R8</f>
        <v>1</v>
      </c>
      <c r="AA20" s="3">
        <f>R9</f>
        <v>0</v>
      </c>
      <c r="AB20" s="49">
        <f>R10</f>
        <v>0</v>
      </c>
      <c r="AC20" s="3">
        <f>R11</f>
        <v>0</v>
      </c>
      <c r="AD20" s="49">
        <f>R12</f>
        <v>0</v>
      </c>
      <c r="AE20" s="3">
        <f>R13</f>
        <v>0</v>
      </c>
      <c r="AF20" s="3">
        <f>R14</f>
        <v>0</v>
      </c>
      <c r="AG20" s="3">
        <f>R15</f>
        <v>0</v>
      </c>
      <c r="AH20" s="3">
        <f>R16</f>
        <v>0</v>
      </c>
      <c r="AI20" s="49">
        <f>R17</f>
        <v>0</v>
      </c>
      <c r="AJ20" s="3">
        <f>R18</f>
        <v>0</v>
      </c>
      <c r="AK20" s="49">
        <f>R19</f>
        <v>0</v>
      </c>
      <c r="AL20" s="49">
        <f>R20</f>
        <v>0</v>
      </c>
      <c r="AM20" s="3">
        <f>R21</f>
        <v>0</v>
      </c>
      <c r="AN20" s="3">
        <f>R22</f>
        <v>0</v>
      </c>
      <c r="AO20" s="49">
        <f>R23</f>
        <v>0</v>
      </c>
      <c r="AP20" s="49">
        <f>R24</f>
        <v>0</v>
      </c>
      <c r="AQ20" s="49">
        <f>R25</f>
        <v>0</v>
      </c>
      <c r="AR20" s="3">
        <f>R28</f>
        <v>0</v>
      </c>
      <c r="AU20" s="49">
        <v>512</v>
      </c>
      <c r="AV20" s="29">
        <f t="shared" ref="AV20:BQ20" si="32">PRODUCT(W20*100*1/W21)</f>
        <v>0</v>
      </c>
      <c r="AW20" s="29">
        <f t="shared" si="32"/>
        <v>0</v>
      </c>
      <c r="AX20" s="32">
        <f t="shared" si="32"/>
        <v>0</v>
      </c>
      <c r="AY20" s="32">
        <f t="shared" si="32"/>
        <v>0.58139534883720934</v>
      </c>
      <c r="AZ20" s="32">
        <f t="shared" si="32"/>
        <v>0</v>
      </c>
      <c r="BA20" s="29">
        <f t="shared" si="32"/>
        <v>0</v>
      </c>
      <c r="BB20" s="32">
        <f t="shared" si="32"/>
        <v>0</v>
      </c>
      <c r="BC20" s="29">
        <f t="shared" si="32"/>
        <v>0</v>
      </c>
      <c r="BD20" s="32">
        <f t="shared" si="32"/>
        <v>0</v>
      </c>
      <c r="BE20" s="32">
        <f t="shared" si="32"/>
        <v>0</v>
      </c>
      <c r="BF20" s="32">
        <f t="shared" si="32"/>
        <v>0</v>
      </c>
      <c r="BG20" s="32">
        <f t="shared" si="32"/>
        <v>0</v>
      </c>
      <c r="BH20" s="54">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9">
        <v>512</v>
      </c>
      <c r="BU20" s="29">
        <f t="shared" ref="BU20:CP20" si="33">AV5+AV6+AV7+AV8+AV9+AV10+AV11+AV12+AV13+AV14+AV15+AV16+AV17+AV18+AV19+AV20</f>
        <v>100</v>
      </c>
      <c r="BV20" s="29">
        <f t="shared" si="33"/>
        <v>100</v>
      </c>
      <c r="BW20" s="32">
        <f t="shared" si="33"/>
        <v>100</v>
      </c>
      <c r="BX20" s="32">
        <f t="shared" si="33"/>
        <v>100</v>
      </c>
      <c r="BY20" s="32">
        <f t="shared" si="33"/>
        <v>100</v>
      </c>
      <c r="BZ20" s="29">
        <f t="shared" si="33"/>
        <v>100</v>
      </c>
      <c r="CA20" s="32">
        <f t="shared" si="33"/>
        <v>99.999999999999986</v>
      </c>
      <c r="CB20" s="29">
        <f t="shared" si="33"/>
        <v>100</v>
      </c>
      <c r="CC20" s="32">
        <f t="shared" si="33"/>
        <v>100</v>
      </c>
      <c r="CD20" s="32">
        <f t="shared" si="33"/>
        <v>100</v>
      </c>
      <c r="CE20" s="32">
        <f t="shared" si="33"/>
        <v>100</v>
      </c>
      <c r="CF20" s="32">
        <f t="shared" si="33"/>
        <v>100</v>
      </c>
      <c r="CG20" s="54">
        <f t="shared" si="33"/>
        <v>100</v>
      </c>
      <c r="CH20" s="32">
        <f t="shared" si="33"/>
        <v>100</v>
      </c>
      <c r="CI20" s="29">
        <f t="shared" si="33"/>
        <v>100</v>
      </c>
      <c r="CJ20" s="29">
        <f t="shared" si="33"/>
        <v>100</v>
      </c>
      <c r="CK20" s="32">
        <f t="shared" si="33"/>
        <v>100</v>
      </c>
      <c r="CL20" s="32">
        <f t="shared" si="33"/>
        <v>100</v>
      </c>
      <c r="CM20" s="29">
        <f t="shared" si="33"/>
        <v>100</v>
      </c>
      <c r="CN20" s="29">
        <f t="shared" si="33"/>
        <v>100</v>
      </c>
      <c r="CO20" s="29">
        <f t="shared" si="33"/>
        <v>100</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9" t="s">
        <v>18</v>
      </c>
      <c r="C21" s="4">
        <v>0</v>
      </c>
      <c r="D21" s="4">
        <v>10</v>
      </c>
      <c r="E21" s="4">
        <v>18</v>
      </c>
      <c r="F21" s="4">
        <v>75</v>
      </c>
      <c r="G21" s="4">
        <v>35</v>
      </c>
      <c r="H21" s="4">
        <v>11</v>
      </c>
      <c r="I21" s="3">
        <v>6</v>
      </c>
      <c r="J21" s="3">
        <v>7</v>
      </c>
      <c r="K21" s="3">
        <v>2</v>
      </c>
      <c r="L21" s="3">
        <v>8</v>
      </c>
      <c r="M21" s="3">
        <v>0</v>
      </c>
      <c r="N21" s="3">
        <v>0</v>
      </c>
      <c r="O21" s="3">
        <v>0</v>
      </c>
      <c r="P21" s="3">
        <v>0</v>
      </c>
      <c r="Q21" s="3">
        <v>0</v>
      </c>
      <c r="R21" s="3">
        <v>0</v>
      </c>
      <c r="S21" s="49">
        <v>172</v>
      </c>
      <c r="V21" s="49" t="s">
        <v>1</v>
      </c>
      <c r="W21" s="49">
        <f>S5</f>
        <v>171</v>
      </c>
      <c r="X21" s="49">
        <f>S6</f>
        <v>171</v>
      </c>
      <c r="Y21" s="49">
        <f>S7</f>
        <v>171</v>
      </c>
      <c r="Z21" s="49">
        <f>S8</f>
        <v>172</v>
      </c>
      <c r="AA21" s="49">
        <f>S9</f>
        <v>171</v>
      </c>
      <c r="AB21" s="49">
        <f>S10</f>
        <v>171</v>
      </c>
      <c r="AC21" s="49">
        <f>S11</f>
        <v>172</v>
      </c>
      <c r="AD21" s="49">
        <f>S12</f>
        <v>171</v>
      </c>
      <c r="AE21" s="49">
        <f>S13</f>
        <v>172</v>
      </c>
      <c r="AF21" s="49">
        <f>S14</f>
        <v>172</v>
      </c>
      <c r="AG21" s="49">
        <f>S15</f>
        <v>172</v>
      </c>
      <c r="AH21" s="49">
        <f>S16</f>
        <v>172</v>
      </c>
      <c r="AI21" s="49">
        <f>S17</f>
        <v>171</v>
      </c>
      <c r="AJ21" s="49">
        <f>S18</f>
        <v>171</v>
      </c>
      <c r="AK21" s="49">
        <f>S19</f>
        <v>171</v>
      </c>
      <c r="AL21" s="49">
        <f>S20</f>
        <v>171</v>
      </c>
      <c r="AM21" s="49">
        <f>S21</f>
        <v>172</v>
      </c>
      <c r="AN21" s="49">
        <f>S22</f>
        <v>172</v>
      </c>
      <c r="AO21" s="49">
        <f>S23</f>
        <v>171</v>
      </c>
      <c r="AP21" s="49">
        <f>S24</f>
        <v>171</v>
      </c>
      <c r="AQ21" s="49">
        <f>S25</f>
        <v>171</v>
      </c>
      <c r="AR21" s="8">
        <f>S28</f>
        <v>172</v>
      </c>
      <c r="AU21" s="49" t="s">
        <v>44</v>
      </c>
      <c r="AV21" s="29">
        <f t="shared" ref="AV21:BQ21" si="34">SUM(AV5:AV20)</f>
        <v>100</v>
      </c>
      <c r="AW21" s="29">
        <f t="shared" si="34"/>
        <v>100</v>
      </c>
      <c r="AX21" s="29">
        <f t="shared" si="34"/>
        <v>100</v>
      </c>
      <c r="AY21" s="29">
        <f t="shared" si="34"/>
        <v>100</v>
      </c>
      <c r="AZ21" s="29">
        <f t="shared" si="34"/>
        <v>100</v>
      </c>
      <c r="BA21" s="29">
        <f t="shared" si="34"/>
        <v>100</v>
      </c>
      <c r="BB21" s="29">
        <f t="shared" si="34"/>
        <v>99.999999999999986</v>
      </c>
      <c r="BC21" s="29">
        <f t="shared" si="34"/>
        <v>100</v>
      </c>
      <c r="BD21" s="29">
        <f t="shared" si="34"/>
        <v>100</v>
      </c>
      <c r="BE21" s="29">
        <f t="shared" si="34"/>
        <v>100</v>
      </c>
      <c r="BF21" s="29">
        <f t="shared" si="34"/>
        <v>100</v>
      </c>
      <c r="BG21" s="29">
        <f t="shared" si="34"/>
        <v>100</v>
      </c>
      <c r="BH21" s="29">
        <f t="shared" si="34"/>
        <v>100</v>
      </c>
      <c r="BI21" s="29">
        <f t="shared" si="34"/>
        <v>100</v>
      </c>
      <c r="BJ21" s="29">
        <f t="shared" si="34"/>
        <v>100</v>
      </c>
      <c r="BK21" s="29">
        <f t="shared" si="34"/>
        <v>100</v>
      </c>
      <c r="BL21" s="29">
        <f t="shared" si="34"/>
        <v>100</v>
      </c>
      <c r="BM21" s="29">
        <f t="shared" si="34"/>
        <v>100</v>
      </c>
      <c r="BN21" s="29">
        <f t="shared" si="34"/>
        <v>100</v>
      </c>
      <c r="BO21" s="29">
        <f t="shared" si="34"/>
        <v>100</v>
      </c>
      <c r="BP21" s="29">
        <f t="shared" si="34"/>
        <v>100</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9" t="s">
        <v>19</v>
      </c>
      <c r="C22" s="4">
        <v>0</v>
      </c>
      <c r="D22" s="4">
        <v>5</v>
      </c>
      <c r="E22" s="4">
        <v>0</v>
      </c>
      <c r="F22" s="4">
        <v>7</v>
      </c>
      <c r="G22" s="4">
        <v>28</v>
      </c>
      <c r="H22" s="4">
        <v>86</v>
      </c>
      <c r="I22" s="4">
        <v>15</v>
      </c>
      <c r="J22" s="3">
        <v>10</v>
      </c>
      <c r="K22" s="3">
        <v>8</v>
      </c>
      <c r="L22" s="3">
        <v>7</v>
      </c>
      <c r="M22" s="3">
        <v>6</v>
      </c>
      <c r="N22" s="3">
        <v>0</v>
      </c>
      <c r="O22" s="3">
        <v>0</v>
      </c>
      <c r="P22" s="3">
        <v>0</v>
      </c>
      <c r="Q22" s="3">
        <v>0</v>
      </c>
      <c r="R22" s="3">
        <v>0</v>
      </c>
      <c r="S22" s="49">
        <v>172</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9" t="s">
        <v>20</v>
      </c>
      <c r="C23" s="49">
        <v>0</v>
      </c>
      <c r="D23" s="49">
        <v>1</v>
      </c>
      <c r="E23" s="49">
        <v>1</v>
      </c>
      <c r="F23" s="49">
        <v>4</v>
      </c>
      <c r="G23" s="49">
        <v>6</v>
      </c>
      <c r="H23" s="49">
        <v>27</v>
      </c>
      <c r="I23" s="49">
        <v>77</v>
      </c>
      <c r="J23" s="49">
        <v>25</v>
      </c>
      <c r="K23" s="49">
        <v>12</v>
      </c>
      <c r="L23" s="49">
        <v>18</v>
      </c>
      <c r="M23" s="49">
        <v>0</v>
      </c>
      <c r="N23" s="49">
        <v>0</v>
      </c>
      <c r="O23" s="49">
        <v>0</v>
      </c>
      <c r="P23" s="49">
        <v>0</v>
      </c>
      <c r="Q23" s="49">
        <v>0</v>
      </c>
      <c r="R23" s="49">
        <v>0</v>
      </c>
      <c r="S23" s="49">
        <v>171</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9" t="s">
        <v>21</v>
      </c>
      <c r="C24" s="49">
        <v>0</v>
      </c>
      <c r="D24" s="49">
        <v>0</v>
      </c>
      <c r="E24" s="49">
        <v>0</v>
      </c>
      <c r="F24" s="49">
        <v>0</v>
      </c>
      <c r="G24" s="49">
        <v>1</v>
      </c>
      <c r="H24" s="49">
        <v>2</v>
      </c>
      <c r="I24" s="49">
        <v>3</v>
      </c>
      <c r="J24" s="49">
        <v>4</v>
      </c>
      <c r="K24" s="49">
        <v>1</v>
      </c>
      <c r="L24" s="49">
        <v>15</v>
      </c>
      <c r="M24" s="49">
        <v>145</v>
      </c>
      <c r="N24" s="49">
        <v>0</v>
      </c>
      <c r="O24" s="49">
        <v>0</v>
      </c>
      <c r="P24" s="49">
        <v>0</v>
      </c>
      <c r="Q24" s="49">
        <v>0</v>
      </c>
      <c r="R24" s="49">
        <v>0</v>
      </c>
      <c r="S24" s="49">
        <v>171</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9" t="s">
        <v>22</v>
      </c>
      <c r="C25" s="49">
        <v>0</v>
      </c>
      <c r="D25" s="49">
        <v>2</v>
      </c>
      <c r="E25" s="49">
        <v>0</v>
      </c>
      <c r="F25" s="49">
        <v>3</v>
      </c>
      <c r="G25" s="49">
        <v>2</v>
      </c>
      <c r="H25" s="49">
        <v>3</v>
      </c>
      <c r="I25" s="49">
        <v>2</v>
      </c>
      <c r="J25" s="49">
        <v>12</v>
      </c>
      <c r="K25" s="49">
        <v>71</v>
      </c>
      <c r="L25" s="49">
        <v>57</v>
      </c>
      <c r="M25" s="49">
        <v>19</v>
      </c>
      <c r="N25" s="49">
        <v>0</v>
      </c>
      <c r="O25" s="49">
        <v>0</v>
      </c>
      <c r="P25" s="49">
        <v>0</v>
      </c>
      <c r="Q25" s="49">
        <v>0</v>
      </c>
      <c r="R25" s="49">
        <v>0</v>
      </c>
      <c r="S25" s="49">
        <v>171</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9" t="s">
        <v>84</v>
      </c>
      <c r="C26" s="49">
        <v>0</v>
      </c>
      <c r="D26" s="49">
        <v>0</v>
      </c>
      <c r="E26" s="49">
        <v>0</v>
      </c>
      <c r="F26" s="49">
        <v>0</v>
      </c>
      <c r="G26" s="49">
        <v>0</v>
      </c>
      <c r="H26" s="49">
        <v>0</v>
      </c>
      <c r="I26" s="49">
        <v>0</v>
      </c>
      <c r="J26" s="49">
        <v>2</v>
      </c>
      <c r="K26" s="49">
        <v>3</v>
      </c>
      <c r="L26" s="49">
        <v>5</v>
      </c>
      <c r="M26" s="49">
        <v>61</v>
      </c>
      <c r="N26" s="49">
        <v>78</v>
      </c>
      <c r="O26" s="49">
        <v>15</v>
      </c>
      <c r="P26" s="49">
        <v>5</v>
      </c>
      <c r="Q26" s="49">
        <v>2</v>
      </c>
      <c r="R26" s="49">
        <v>0</v>
      </c>
      <c r="S26" s="49">
        <v>171</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9" t="s">
        <v>104</v>
      </c>
      <c r="C27" s="49">
        <v>0</v>
      </c>
      <c r="D27" s="49">
        <v>0</v>
      </c>
      <c r="E27" s="49">
        <v>0</v>
      </c>
      <c r="F27" s="49">
        <v>0</v>
      </c>
      <c r="G27" s="49">
        <v>1</v>
      </c>
      <c r="H27" s="49">
        <v>0</v>
      </c>
      <c r="I27" s="49">
        <v>0</v>
      </c>
      <c r="J27" s="49">
        <v>1</v>
      </c>
      <c r="K27" s="49">
        <v>0</v>
      </c>
      <c r="L27" s="49">
        <v>0</v>
      </c>
      <c r="M27" s="49">
        <v>147</v>
      </c>
      <c r="N27" s="49">
        <v>13</v>
      </c>
      <c r="O27" s="49">
        <v>0</v>
      </c>
      <c r="P27" s="49">
        <v>0</v>
      </c>
      <c r="Q27" s="49">
        <v>0</v>
      </c>
      <c r="R27" s="49">
        <v>0</v>
      </c>
      <c r="S27" s="49">
        <v>162</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9" t="s">
        <v>89</v>
      </c>
      <c r="C28" s="2">
        <v>0</v>
      </c>
      <c r="D28" s="2">
        <v>0</v>
      </c>
      <c r="E28" s="2">
        <v>0</v>
      </c>
      <c r="F28" s="2">
        <v>4</v>
      </c>
      <c r="G28" s="2">
        <v>0</v>
      </c>
      <c r="H28" s="2">
        <v>9</v>
      </c>
      <c r="I28" s="2">
        <v>73</v>
      </c>
      <c r="J28" s="2">
        <v>63</v>
      </c>
      <c r="K28" s="2">
        <v>18</v>
      </c>
      <c r="L28" s="2">
        <v>4</v>
      </c>
      <c r="M28" s="3">
        <v>1</v>
      </c>
      <c r="N28" s="3">
        <v>0</v>
      </c>
      <c r="O28" s="3">
        <v>0</v>
      </c>
      <c r="P28" s="3">
        <v>0</v>
      </c>
      <c r="Q28" s="3">
        <v>0</v>
      </c>
      <c r="R28" s="3">
        <v>0</v>
      </c>
      <c r="S28" s="49">
        <v>172</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C5" sqref="C5:S28"/>
    </sheetView>
  </sheetViews>
  <sheetFormatPr baseColWidth="10" defaultRowHeight="15" x14ac:dyDescent="0.25"/>
  <cols>
    <col min="1" max="2" width="11.42578125" style="49"/>
    <col min="3" max="18" width="8.28515625" style="49" customWidth="1"/>
    <col min="19" max="22" width="11.42578125" style="49"/>
    <col min="23" max="43" width="8.28515625" style="49" customWidth="1"/>
    <col min="44" max="46" width="11.42578125" style="49"/>
    <col min="47" max="67" width="8.28515625" style="49" customWidth="1"/>
    <col min="68" max="70" width="11.42578125" style="49"/>
    <col min="71" max="91" width="8.28515625" style="49" customWidth="1"/>
    <col min="92" max="94" width="11.42578125" style="49"/>
    <col min="95" max="95" width="4" style="49" bestFit="1" customWidth="1"/>
    <col min="96" max="116" width="9.7109375" style="49" customWidth="1"/>
    <col min="117" max="16384" width="11.42578125" style="49"/>
  </cols>
  <sheetData>
    <row r="3" spans="1:118" x14ac:dyDescent="0.25">
      <c r="A3" s="49" t="s">
        <v>23</v>
      </c>
      <c r="AT3" s="49"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Ampicillin</v>
      </c>
      <c r="X4" s="49" t="str">
        <f>B6</f>
        <v>Ampicillin/ Sulbactam</v>
      </c>
      <c r="Y4" s="49" t="str">
        <f>B7</f>
        <v>Piperacillin</v>
      </c>
      <c r="Z4" s="49" t="str">
        <f>B8</f>
        <v>Piperacillin/ Tazobactam</v>
      </c>
      <c r="AA4" s="49" t="str">
        <f>B9</f>
        <v>Aztreonam</v>
      </c>
      <c r="AB4" s="49" t="str">
        <f>B10</f>
        <v>Cefotaxim</v>
      </c>
      <c r="AC4" s="49" t="str">
        <f>B11</f>
        <v>Ceftazidim</v>
      </c>
      <c r="AD4" s="49" t="str">
        <f>B12</f>
        <v>Cefuroxim</v>
      </c>
      <c r="AE4" s="49" t="str">
        <f>B13</f>
        <v>Imipenem</v>
      </c>
      <c r="AF4" s="49" t="str">
        <f>B14</f>
        <v>Meropenem</v>
      </c>
      <c r="AG4" s="49" t="str">
        <f>B15</f>
        <v>Colistin</v>
      </c>
      <c r="AH4" s="49" t="str">
        <f>B16</f>
        <v>Amikacin</v>
      </c>
      <c r="AI4" s="49" t="str">
        <f>B17</f>
        <v>Gentamicin</v>
      </c>
      <c r="AJ4" s="49" t="str">
        <f>B18</f>
        <v>Tobramycin</v>
      </c>
      <c r="AK4" s="49" t="str">
        <f>B19</f>
        <v>Fosfomycin</v>
      </c>
      <c r="AL4" s="49" t="str">
        <f>B20</f>
        <v>Cotrimoxazol</v>
      </c>
      <c r="AM4" s="49" t="str">
        <f>B21</f>
        <v>Ciprofloxacin</v>
      </c>
      <c r="AN4" s="49" t="str">
        <f>B22</f>
        <v>Levofloxacin</v>
      </c>
      <c r="AO4" s="49" t="str">
        <f>B23</f>
        <v>Moxifloxacin</v>
      </c>
      <c r="AP4" s="49" t="str">
        <f>B24</f>
        <v>Doxycyclin</v>
      </c>
      <c r="AQ4" s="49" t="str">
        <f>B25</f>
        <v>Tigecyclin</v>
      </c>
      <c r="AT4" s="49" t="s">
        <v>0</v>
      </c>
      <c r="AU4" s="49" t="str">
        <f t="shared" ref="AU4:BO4" si="0">W4</f>
        <v>Ampicillin</v>
      </c>
      <c r="AV4" s="49" t="str">
        <f t="shared" si="0"/>
        <v>Ampicillin/ Sulbactam</v>
      </c>
      <c r="AW4" s="49" t="str">
        <f t="shared" si="0"/>
        <v>Piperacillin</v>
      </c>
      <c r="AX4" s="49" t="str">
        <f t="shared" si="0"/>
        <v>Piperacillin/ Tazobactam</v>
      </c>
      <c r="AY4" s="49" t="str">
        <f t="shared" si="0"/>
        <v>Aztreonam</v>
      </c>
      <c r="AZ4" s="49" t="str">
        <f t="shared" si="0"/>
        <v>Cefotaxim</v>
      </c>
      <c r="BA4" s="49" t="str">
        <f t="shared" si="0"/>
        <v>Ceftazidim</v>
      </c>
      <c r="BB4" s="49" t="str">
        <f t="shared" si="0"/>
        <v>Cefuroxim</v>
      </c>
      <c r="BC4" s="49" t="str">
        <f t="shared" si="0"/>
        <v>Imipenem</v>
      </c>
      <c r="BD4" s="49" t="str">
        <f t="shared" si="0"/>
        <v>Meropenem</v>
      </c>
      <c r="BE4" s="49" t="str">
        <f t="shared" si="0"/>
        <v>Colistin</v>
      </c>
      <c r="BF4" s="49" t="str">
        <f t="shared" si="0"/>
        <v>Amikacin</v>
      </c>
      <c r="BG4" s="49" t="str">
        <f t="shared" si="0"/>
        <v>Gentamicin</v>
      </c>
      <c r="BH4" s="49" t="str">
        <f t="shared" si="0"/>
        <v>Tobramycin</v>
      </c>
      <c r="BI4" s="49" t="str">
        <f t="shared" si="0"/>
        <v>Fosfomycin</v>
      </c>
      <c r="BJ4" s="49" t="str">
        <f t="shared" si="0"/>
        <v>Cotrimoxazol</v>
      </c>
      <c r="BK4" s="49" t="str">
        <f t="shared" si="0"/>
        <v>Ciprofloxacin</v>
      </c>
      <c r="BL4" s="49" t="str">
        <f t="shared" si="0"/>
        <v>Levofloxacin</v>
      </c>
      <c r="BM4" s="49" t="str">
        <f t="shared" si="0"/>
        <v>Moxifloxacin</v>
      </c>
      <c r="BN4" s="49" t="str">
        <f t="shared" si="0"/>
        <v>Doxycyclin</v>
      </c>
      <c r="BO4" s="49" t="str">
        <f t="shared" si="0"/>
        <v>Tigecyclin</v>
      </c>
      <c r="BR4" s="49" t="s">
        <v>0</v>
      </c>
      <c r="BS4" s="49" t="str">
        <f t="shared" ref="BS4:CM4" si="1">W4</f>
        <v>Ampicillin</v>
      </c>
      <c r="BT4" s="49" t="str">
        <f t="shared" si="1"/>
        <v>Ampicillin/ Sulbactam</v>
      </c>
      <c r="BU4" s="49" t="str">
        <f t="shared" si="1"/>
        <v>Piperacillin</v>
      </c>
      <c r="BV4" s="49" t="str">
        <f t="shared" si="1"/>
        <v>Piperacillin/ Tazobactam</v>
      </c>
      <c r="BW4" s="49" t="str">
        <f t="shared" si="1"/>
        <v>Aztreonam</v>
      </c>
      <c r="BX4" s="49" t="str">
        <f t="shared" si="1"/>
        <v>Cefotaxim</v>
      </c>
      <c r="BY4" s="49" t="str">
        <f t="shared" si="1"/>
        <v>Ceftazidim</v>
      </c>
      <c r="BZ4" s="49" t="str">
        <f t="shared" si="1"/>
        <v>Cefuroxim</v>
      </c>
      <c r="CA4" s="49" t="str">
        <f t="shared" si="1"/>
        <v>Imipenem</v>
      </c>
      <c r="CB4" s="49" t="str">
        <f t="shared" si="1"/>
        <v>Meropenem</v>
      </c>
      <c r="CC4" s="49" t="str">
        <f t="shared" si="1"/>
        <v>Colistin</v>
      </c>
      <c r="CD4" s="49" t="str">
        <f t="shared" si="1"/>
        <v>Amikacin</v>
      </c>
      <c r="CE4" s="49" t="str">
        <f t="shared" si="1"/>
        <v>Gentamicin</v>
      </c>
      <c r="CF4" s="49" t="str">
        <f t="shared" si="1"/>
        <v>Tobramycin</v>
      </c>
      <c r="CG4" s="49" t="str">
        <f t="shared" si="1"/>
        <v>Fosfomycin</v>
      </c>
      <c r="CH4" s="49" t="str">
        <f t="shared" si="1"/>
        <v>Cotrimoxazol</v>
      </c>
      <c r="CI4" s="49" t="str">
        <f t="shared" si="1"/>
        <v>Ciprofloxacin</v>
      </c>
      <c r="CJ4" s="49" t="str">
        <f t="shared" si="1"/>
        <v>Levofloxacin</v>
      </c>
      <c r="CK4" s="49" t="str">
        <f t="shared" si="1"/>
        <v>Moxifloxacin</v>
      </c>
      <c r="CL4" s="49" t="str">
        <f t="shared" si="1"/>
        <v>Doxycyclin</v>
      </c>
      <c r="CM4" s="49" t="str">
        <f t="shared" si="1"/>
        <v>Tigecyclin</v>
      </c>
      <c r="CQ4" s="18"/>
      <c r="CR4" s="19" t="s">
        <v>45</v>
      </c>
      <c r="CS4" s="19" t="s">
        <v>50</v>
      </c>
      <c r="CT4" s="19" t="s">
        <v>51</v>
      </c>
      <c r="CU4" s="19" t="s">
        <v>52</v>
      </c>
      <c r="CV4" s="19" t="s">
        <v>53</v>
      </c>
      <c r="CW4" s="19" t="s">
        <v>54</v>
      </c>
      <c r="CX4" s="19" t="s">
        <v>55</v>
      </c>
      <c r="CY4" s="19" t="s">
        <v>68</v>
      </c>
      <c r="CZ4" s="19" t="s">
        <v>56</v>
      </c>
      <c r="DA4" s="19" t="s">
        <v>57</v>
      </c>
      <c r="DB4" s="19" t="s">
        <v>58</v>
      </c>
      <c r="DC4" s="19" t="s">
        <v>59</v>
      </c>
      <c r="DD4" s="19" t="s">
        <v>60</v>
      </c>
      <c r="DE4" s="19" t="s">
        <v>61</v>
      </c>
      <c r="DF4" s="19" t="s">
        <v>62</v>
      </c>
      <c r="DG4" s="19" t="s">
        <v>63</v>
      </c>
      <c r="DH4" s="19" t="s">
        <v>64</v>
      </c>
      <c r="DI4" s="19" t="s">
        <v>65</v>
      </c>
      <c r="DJ4" s="19" t="s">
        <v>66</v>
      </c>
      <c r="DK4" s="19" t="s">
        <v>67</v>
      </c>
      <c r="DL4" s="19" t="s">
        <v>69</v>
      </c>
      <c r="DM4" s="9"/>
      <c r="DN4" s="9"/>
    </row>
    <row r="5" spans="1:118" ht="18.75" x14ac:dyDescent="0.25">
      <c r="B5" s="49" t="s">
        <v>2</v>
      </c>
      <c r="C5" s="49">
        <v>0</v>
      </c>
      <c r="D5" s="49">
        <v>0</v>
      </c>
      <c r="E5" s="49">
        <v>0</v>
      </c>
      <c r="F5" s="49">
        <v>0</v>
      </c>
      <c r="G5" s="49">
        <v>0</v>
      </c>
      <c r="H5" s="49">
        <v>0</v>
      </c>
      <c r="I5" s="49">
        <v>0</v>
      </c>
      <c r="J5" s="49">
        <v>0</v>
      </c>
      <c r="K5" s="49">
        <v>0</v>
      </c>
      <c r="L5" s="49">
        <v>1</v>
      </c>
      <c r="M5" s="49">
        <v>1</v>
      </c>
      <c r="N5" s="49">
        <v>2</v>
      </c>
      <c r="O5" s="49">
        <v>0</v>
      </c>
      <c r="P5" s="49">
        <v>0</v>
      </c>
      <c r="Q5" s="49">
        <v>0</v>
      </c>
      <c r="R5" s="49">
        <v>0</v>
      </c>
      <c r="S5" s="49">
        <v>4</v>
      </c>
      <c r="V5" s="49">
        <v>1.5625E-2</v>
      </c>
      <c r="W5" s="49">
        <f>C5</f>
        <v>0</v>
      </c>
      <c r="X5" s="49">
        <f>C6</f>
        <v>0</v>
      </c>
      <c r="Y5" s="49">
        <f>C7</f>
        <v>0</v>
      </c>
      <c r="Z5" s="49">
        <f>C8</f>
        <v>0</v>
      </c>
      <c r="AA5" s="49">
        <f>C9</f>
        <v>0</v>
      </c>
      <c r="AB5" s="49">
        <f>C10</f>
        <v>0</v>
      </c>
      <c r="AC5" s="49">
        <f>C11</f>
        <v>0</v>
      </c>
      <c r="AD5" s="49">
        <f>C12</f>
        <v>0</v>
      </c>
      <c r="AE5" s="2">
        <f>C13</f>
        <v>0</v>
      </c>
      <c r="AF5" s="2">
        <f>C14</f>
        <v>0</v>
      </c>
      <c r="AG5" s="2">
        <f>C15</f>
        <v>0</v>
      </c>
      <c r="AH5" s="2">
        <f>C16</f>
        <v>0</v>
      </c>
      <c r="AI5" s="2">
        <f>C17</f>
        <v>0</v>
      </c>
      <c r="AJ5" s="2">
        <f>C18</f>
        <v>0</v>
      </c>
      <c r="AK5" s="49">
        <f>C19</f>
        <v>0</v>
      </c>
      <c r="AL5" s="2">
        <f>C20</f>
        <v>0</v>
      </c>
      <c r="AM5" s="4">
        <f>C21</f>
        <v>0</v>
      </c>
      <c r="AN5" s="2">
        <f>C22</f>
        <v>0</v>
      </c>
      <c r="AO5" s="49">
        <f>C23</f>
        <v>0</v>
      </c>
      <c r="AP5" s="49">
        <f>C24</f>
        <v>0</v>
      </c>
      <c r="AQ5" s="49">
        <f>C25</f>
        <v>0</v>
      </c>
      <c r="AT5" s="49">
        <v>1.4999999999999999E-2</v>
      </c>
      <c r="AU5" s="29">
        <f t="shared" ref="AU5:BO5" si="2">PRODUCT(W5*100*1/W21)</f>
        <v>0</v>
      </c>
      <c r="AV5" s="29">
        <f t="shared" si="2"/>
        <v>0</v>
      </c>
      <c r="AW5" s="29">
        <f t="shared" si="2"/>
        <v>0</v>
      </c>
      <c r="AX5" s="29">
        <f t="shared" si="2"/>
        <v>0</v>
      </c>
      <c r="AY5" s="29">
        <f t="shared" si="2"/>
        <v>0</v>
      </c>
      <c r="AZ5" s="29">
        <f t="shared" si="2"/>
        <v>0</v>
      </c>
      <c r="BA5" s="29">
        <f t="shared" si="2"/>
        <v>0</v>
      </c>
      <c r="BB5" s="29">
        <f t="shared" si="2"/>
        <v>0</v>
      </c>
      <c r="BC5" s="30">
        <f t="shared" si="2"/>
        <v>0</v>
      </c>
      <c r="BD5" s="30">
        <f t="shared" si="2"/>
        <v>0</v>
      </c>
      <c r="BE5" s="30">
        <f t="shared" si="2"/>
        <v>0</v>
      </c>
      <c r="BF5" s="30">
        <f t="shared" si="2"/>
        <v>0</v>
      </c>
      <c r="BG5" s="30">
        <f t="shared" si="2"/>
        <v>0</v>
      </c>
      <c r="BH5" s="30">
        <f t="shared" si="2"/>
        <v>0</v>
      </c>
      <c r="BI5" s="29">
        <f t="shared" si="2"/>
        <v>0</v>
      </c>
      <c r="BJ5" s="30">
        <f t="shared" si="2"/>
        <v>0</v>
      </c>
      <c r="BK5" s="31">
        <f t="shared" si="2"/>
        <v>0</v>
      </c>
      <c r="BL5" s="30">
        <f t="shared" si="2"/>
        <v>0</v>
      </c>
      <c r="BM5" s="29">
        <f t="shared" si="2"/>
        <v>0</v>
      </c>
      <c r="BN5" s="29">
        <f t="shared" si="2"/>
        <v>0</v>
      </c>
      <c r="BO5" s="29">
        <f t="shared" si="2"/>
        <v>0</v>
      </c>
      <c r="BR5" s="49">
        <v>1.4999999999999999E-2</v>
      </c>
      <c r="BS5" s="29">
        <f t="shared" ref="BS5:CM5" si="3">AU5</f>
        <v>0</v>
      </c>
      <c r="BT5" s="29">
        <f t="shared" si="3"/>
        <v>0</v>
      </c>
      <c r="BU5" s="29">
        <f t="shared" si="3"/>
        <v>0</v>
      </c>
      <c r="BV5" s="29">
        <f t="shared" si="3"/>
        <v>0</v>
      </c>
      <c r="BW5" s="29">
        <f t="shared" si="3"/>
        <v>0</v>
      </c>
      <c r="BX5" s="29">
        <f t="shared" si="3"/>
        <v>0</v>
      </c>
      <c r="BY5" s="29">
        <f t="shared" si="3"/>
        <v>0</v>
      </c>
      <c r="BZ5" s="29">
        <f t="shared" si="3"/>
        <v>0</v>
      </c>
      <c r="CA5" s="30">
        <f t="shared" si="3"/>
        <v>0</v>
      </c>
      <c r="CB5" s="30">
        <f t="shared" si="3"/>
        <v>0</v>
      </c>
      <c r="CC5" s="30">
        <f t="shared" si="3"/>
        <v>0</v>
      </c>
      <c r="CD5" s="30">
        <f t="shared" si="3"/>
        <v>0</v>
      </c>
      <c r="CE5" s="30">
        <f t="shared" si="3"/>
        <v>0</v>
      </c>
      <c r="CF5" s="30">
        <f t="shared" si="3"/>
        <v>0</v>
      </c>
      <c r="CG5" s="29">
        <f t="shared" si="3"/>
        <v>0</v>
      </c>
      <c r="CH5" s="30">
        <f t="shared" si="3"/>
        <v>0</v>
      </c>
      <c r="CI5" s="31">
        <f t="shared" si="3"/>
        <v>0</v>
      </c>
      <c r="CJ5" s="30">
        <f t="shared" si="3"/>
        <v>0</v>
      </c>
      <c r="CK5" s="29">
        <f t="shared" si="3"/>
        <v>0</v>
      </c>
      <c r="CL5" s="29">
        <f t="shared" si="3"/>
        <v>0</v>
      </c>
      <c r="CM5" s="29">
        <f t="shared" si="3"/>
        <v>0</v>
      </c>
      <c r="CQ5" s="19" t="s">
        <v>46</v>
      </c>
      <c r="CR5" s="18">
        <f>S5</f>
        <v>4</v>
      </c>
      <c r="CS5" s="18">
        <f>S6</f>
        <v>4</v>
      </c>
      <c r="CT5" s="18">
        <f>S7</f>
        <v>4</v>
      </c>
      <c r="CU5" s="18">
        <f>S8</f>
        <v>4</v>
      </c>
      <c r="CV5" s="18">
        <f>S9</f>
        <v>4</v>
      </c>
      <c r="CW5" s="18">
        <f>S10</f>
        <v>4</v>
      </c>
      <c r="CX5" s="18">
        <f>S11</f>
        <v>4</v>
      </c>
      <c r="CY5" s="18">
        <f>S12</f>
        <v>4</v>
      </c>
      <c r="CZ5" s="18">
        <f>S13</f>
        <v>4</v>
      </c>
      <c r="DA5" s="18">
        <f>S14</f>
        <v>4</v>
      </c>
      <c r="DB5" s="18">
        <f>S15</f>
        <v>4</v>
      </c>
      <c r="DC5" s="18">
        <f>S16</f>
        <v>4</v>
      </c>
      <c r="DD5" s="18">
        <f>S17</f>
        <v>4</v>
      </c>
      <c r="DE5" s="18">
        <f>S18</f>
        <v>4</v>
      </c>
      <c r="DF5" s="18">
        <f>S19</f>
        <v>4</v>
      </c>
      <c r="DG5" s="18">
        <f>S20</f>
        <v>4</v>
      </c>
      <c r="DH5" s="18">
        <f>S21</f>
        <v>4</v>
      </c>
      <c r="DI5" s="18">
        <f>S22</f>
        <v>4</v>
      </c>
      <c r="DJ5" s="18">
        <f>S23</f>
        <v>4</v>
      </c>
      <c r="DK5" s="18">
        <f>S24</f>
        <v>4</v>
      </c>
      <c r="DL5" s="18">
        <f>S25</f>
        <v>4</v>
      </c>
      <c r="DM5" s="9"/>
      <c r="DN5" s="9"/>
    </row>
    <row r="6" spans="1:118" ht="18.75" x14ac:dyDescent="0.25">
      <c r="B6" s="49" t="s">
        <v>3</v>
      </c>
      <c r="C6" s="49">
        <v>0</v>
      </c>
      <c r="D6" s="49">
        <v>0</v>
      </c>
      <c r="E6" s="49">
        <v>0</v>
      </c>
      <c r="F6" s="49">
        <v>3</v>
      </c>
      <c r="G6" s="49">
        <v>0</v>
      </c>
      <c r="H6" s="49">
        <v>0</v>
      </c>
      <c r="I6" s="49">
        <v>0</v>
      </c>
      <c r="J6" s="49">
        <v>0</v>
      </c>
      <c r="K6" s="49">
        <v>0</v>
      </c>
      <c r="L6" s="49">
        <v>0</v>
      </c>
      <c r="M6" s="49">
        <v>0</v>
      </c>
      <c r="N6" s="49">
        <v>0</v>
      </c>
      <c r="O6" s="49">
        <v>1</v>
      </c>
      <c r="P6" s="49">
        <v>0</v>
      </c>
      <c r="Q6" s="49">
        <v>0</v>
      </c>
      <c r="R6" s="49">
        <v>0</v>
      </c>
      <c r="S6" s="49">
        <v>4</v>
      </c>
      <c r="V6" s="49">
        <v>3.125E-2</v>
      </c>
      <c r="W6" s="49">
        <f>D5</f>
        <v>0</v>
      </c>
      <c r="X6" s="49">
        <f>D6</f>
        <v>0</v>
      </c>
      <c r="Y6" s="49">
        <f>D7</f>
        <v>0</v>
      </c>
      <c r="Z6" s="49">
        <f>D8</f>
        <v>0</v>
      </c>
      <c r="AA6" s="49">
        <f>D9</f>
        <v>0</v>
      </c>
      <c r="AB6" s="49">
        <f>D10</f>
        <v>0</v>
      </c>
      <c r="AC6" s="49">
        <f>D11</f>
        <v>0</v>
      </c>
      <c r="AD6" s="49">
        <f>D12</f>
        <v>0</v>
      </c>
      <c r="AE6" s="2">
        <f>D13</f>
        <v>0</v>
      </c>
      <c r="AF6" s="2">
        <f>D14</f>
        <v>0</v>
      </c>
      <c r="AG6" s="2">
        <f>D15</f>
        <v>0</v>
      </c>
      <c r="AH6" s="2">
        <f>D16</f>
        <v>0</v>
      </c>
      <c r="AI6" s="2">
        <f>D17</f>
        <v>0</v>
      </c>
      <c r="AJ6" s="2">
        <f>D18</f>
        <v>0</v>
      </c>
      <c r="AK6" s="49">
        <f>D19</f>
        <v>0</v>
      </c>
      <c r="AL6" s="2">
        <f>D20</f>
        <v>0</v>
      </c>
      <c r="AM6" s="4">
        <f>D21</f>
        <v>0</v>
      </c>
      <c r="AN6" s="2">
        <f>D22</f>
        <v>1</v>
      </c>
      <c r="AO6" s="49">
        <f>D23</f>
        <v>0</v>
      </c>
      <c r="AP6" s="49">
        <f>D24</f>
        <v>0</v>
      </c>
      <c r="AQ6" s="49">
        <f>D25</f>
        <v>0</v>
      </c>
      <c r="AT6" s="49">
        <v>3.1E-2</v>
      </c>
      <c r="AU6" s="29">
        <f t="shared" ref="AU6:BO6" si="4">PRODUCT(W6*100*1/W21)</f>
        <v>0</v>
      </c>
      <c r="AV6" s="29">
        <f t="shared" si="4"/>
        <v>0</v>
      </c>
      <c r="AW6" s="29">
        <f t="shared" si="4"/>
        <v>0</v>
      </c>
      <c r="AX6" s="29">
        <f t="shared" si="4"/>
        <v>0</v>
      </c>
      <c r="AY6" s="29">
        <f t="shared" si="4"/>
        <v>0</v>
      </c>
      <c r="AZ6" s="29">
        <f t="shared" si="4"/>
        <v>0</v>
      </c>
      <c r="BA6" s="29">
        <f t="shared" si="4"/>
        <v>0</v>
      </c>
      <c r="BB6" s="29">
        <f t="shared" si="4"/>
        <v>0</v>
      </c>
      <c r="BC6" s="30">
        <f t="shared" si="4"/>
        <v>0</v>
      </c>
      <c r="BD6" s="30">
        <f t="shared" si="4"/>
        <v>0</v>
      </c>
      <c r="BE6" s="30">
        <f t="shared" si="4"/>
        <v>0</v>
      </c>
      <c r="BF6" s="30">
        <f t="shared" si="4"/>
        <v>0</v>
      </c>
      <c r="BG6" s="30">
        <f t="shared" si="4"/>
        <v>0</v>
      </c>
      <c r="BH6" s="30">
        <f t="shared" si="4"/>
        <v>0</v>
      </c>
      <c r="BI6" s="29">
        <f t="shared" si="4"/>
        <v>0</v>
      </c>
      <c r="BJ6" s="30">
        <f t="shared" si="4"/>
        <v>0</v>
      </c>
      <c r="BK6" s="31">
        <f t="shared" si="4"/>
        <v>0</v>
      </c>
      <c r="BL6" s="30">
        <f t="shared" si="4"/>
        <v>25</v>
      </c>
      <c r="BM6" s="29">
        <f t="shared" si="4"/>
        <v>0</v>
      </c>
      <c r="BN6" s="29">
        <f t="shared" si="4"/>
        <v>0</v>
      </c>
      <c r="BO6" s="29">
        <f t="shared" si="4"/>
        <v>0</v>
      </c>
      <c r="BR6" s="49">
        <v>3.1E-2</v>
      </c>
      <c r="BS6" s="29">
        <f t="shared" ref="BS6:CM6" si="5">AU5+AU6</f>
        <v>0</v>
      </c>
      <c r="BT6" s="29">
        <f t="shared" si="5"/>
        <v>0</v>
      </c>
      <c r="BU6" s="29">
        <f t="shared" si="5"/>
        <v>0</v>
      </c>
      <c r="BV6" s="29">
        <f t="shared" si="5"/>
        <v>0</v>
      </c>
      <c r="BW6" s="29">
        <f t="shared" si="5"/>
        <v>0</v>
      </c>
      <c r="BX6" s="29">
        <f t="shared" si="5"/>
        <v>0</v>
      </c>
      <c r="BY6" s="29">
        <f t="shared" si="5"/>
        <v>0</v>
      </c>
      <c r="BZ6" s="29">
        <f t="shared" si="5"/>
        <v>0</v>
      </c>
      <c r="CA6" s="30">
        <f t="shared" si="5"/>
        <v>0</v>
      </c>
      <c r="CB6" s="30">
        <f t="shared" si="5"/>
        <v>0</v>
      </c>
      <c r="CC6" s="30">
        <f t="shared" si="5"/>
        <v>0</v>
      </c>
      <c r="CD6" s="30">
        <f t="shared" si="5"/>
        <v>0</v>
      </c>
      <c r="CE6" s="30">
        <f t="shared" si="5"/>
        <v>0</v>
      </c>
      <c r="CF6" s="30">
        <f t="shared" si="5"/>
        <v>0</v>
      </c>
      <c r="CG6" s="29">
        <f t="shared" si="5"/>
        <v>0</v>
      </c>
      <c r="CH6" s="30">
        <f t="shared" si="5"/>
        <v>0</v>
      </c>
      <c r="CI6" s="31">
        <f t="shared" si="5"/>
        <v>0</v>
      </c>
      <c r="CJ6" s="30">
        <f t="shared" si="5"/>
        <v>25</v>
      </c>
      <c r="CK6" s="29">
        <f t="shared" si="5"/>
        <v>0</v>
      </c>
      <c r="CL6" s="29">
        <f t="shared" si="5"/>
        <v>0</v>
      </c>
      <c r="CM6" s="29">
        <f t="shared" si="5"/>
        <v>0</v>
      </c>
      <c r="CQ6" s="19" t="s">
        <v>47</v>
      </c>
      <c r="CR6" s="20"/>
      <c r="CS6" s="20"/>
      <c r="CT6" s="20"/>
      <c r="CU6" s="20"/>
      <c r="CV6" s="20"/>
      <c r="CW6" s="20"/>
      <c r="CX6" s="20"/>
      <c r="CY6" s="20"/>
      <c r="CZ6" s="20">
        <f>CA12</f>
        <v>100</v>
      </c>
      <c r="DA6" s="20">
        <f>CB12</f>
        <v>100</v>
      </c>
      <c r="DB6" s="20">
        <f>CC12</f>
        <v>100</v>
      </c>
      <c r="DC6" s="20">
        <f>CD14</f>
        <v>100</v>
      </c>
      <c r="DD6" s="20">
        <f>CE13</f>
        <v>100</v>
      </c>
      <c r="DE6" s="20">
        <f>CF13</f>
        <v>100</v>
      </c>
      <c r="DF6" s="20"/>
      <c r="DG6" s="20">
        <f>CH12</f>
        <v>100</v>
      </c>
      <c r="DH6" s="20"/>
      <c r="DI6" s="20">
        <f>CJ10</f>
        <v>100</v>
      </c>
      <c r="DJ6" s="20"/>
      <c r="DK6" s="20"/>
      <c r="DL6" s="20"/>
      <c r="DM6" s="9"/>
      <c r="DN6" s="9"/>
    </row>
    <row r="7" spans="1:118" ht="18.75" x14ac:dyDescent="0.25">
      <c r="B7" s="49" t="s">
        <v>4</v>
      </c>
      <c r="C7" s="49">
        <v>0</v>
      </c>
      <c r="D7" s="49">
        <v>0</v>
      </c>
      <c r="E7" s="49">
        <v>0</v>
      </c>
      <c r="F7" s="49">
        <v>0</v>
      </c>
      <c r="G7" s="49">
        <v>0</v>
      </c>
      <c r="H7" s="49">
        <v>0</v>
      </c>
      <c r="I7" s="49">
        <v>0</v>
      </c>
      <c r="J7" s="49">
        <v>0</v>
      </c>
      <c r="K7" s="49">
        <v>0</v>
      </c>
      <c r="L7" s="49">
        <v>2</v>
      </c>
      <c r="M7" s="49">
        <v>1</v>
      </c>
      <c r="N7" s="49">
        <v>0</v>
      </c>
      <c r="O7" s="49">
        <v>1</v>
      </c>
      <c r="P7" s="49">
        <v>0</v>
      </c>
      <c r="Q7" s="49">
        <v>0</v>
      </c>
      <c r="R7" s="49">
        <v>0</v>
      </c>
      <c r="S7" s="49">
        <v>4</v>
      </c>
      <c r="V7" s="49">
        <v>6.25E-2</v>
      </c>
      <c r="W7" s="49">
        <f>E5</f>
        <v>0</v>
      </c>
      <c r="X7" s="49">
        <f>E6</f>
        <v>0</v>
      </c>
      <c r="Y7" s="49">
        <f>E7</f>
        <v>0</v>
      </c>
      <c r="Z7" s="49">
        <f>E8</f>
        <v>0</v>
      </c>
      <c r="AA7" s="49">
        <f>E9</f>
        <v>0</v>
      </c>
      <c r="AB7" s="49">
        <f>E10</f>
        <v>0</v>
      </c>
      <c r="AC7" s="49">
        <f>E11</f>
        <v>0</v>
      </c>
      <c r="AD7" s="49">
        <f>E12</f>
        <v>0</v>
      </c>
      <c r="AE7" s="2">
        <f>E13</f>
        <v>3</v>
      </c>
      <c r="AF7" s="2">
        <f>E14</f>
        <v>3</v>
      </c>
      <c r="AG7" s="2">
        <f>E15</f>
        <v>0</v>
      </c>
      <c r="AH7" s="2">
        <f>E16</f>
        <v>0</v>
      </c>
      <c r="AI7" s="2">
        <f>E17</f>
        <v>0</v>
      </c>
      <c r="AJ7" s="2">
        <f>E18</f>
        <v>0</v>
      </c>
      <c r="AK7" s="49">
        <f>E19</f>
        <v>0</v>
      </c>
      <c r="AL7" s="2">
        <f>E20</f>
        <v>2</v>
      </c>
      <c r="AM7" s="4">
        <f>E21</f>
        <v>1</v>
      </c>
      <c r="AN7" s="2">
        <f>E22</f>
        <v>0</v>
      </c>
      <c r="AO7" s="49">
        <f>E23</f>
        <v>1</v>
      </c>
      <c r="AP7" s="49">
        <f>E24</f>
        <v>3</v>
      </c>
      <c r="AQ7" s="49">
        <f>E25</f>
        <v>0</v>
      </c>
      <c r="AT7" s="49">
        <v>6.2E-2</v>
      </c>
      <c r="AU7" s="29">
        <f t="shared" ref="AU7:BO7" si="6">PRODUCT(W7*100*1/W21)</f>
        <v>0</v>
      </c>
      <c r="AV7" s="29">
        <f t="shared" si="6"/>
        <v>0</v>
      </c>
      <c r="AW7" s="29">
        <f t="shared" si="6"/>
        <v>0</v>
      </c>
      <c r="AX7" s="29">
        <f t="shared" si="6"/>
        <v>0</v>
      </c>
      <c r="AY7" s="29">
        <f t="shared" si="6"/>
        <v>0</v>
      </c>
      <c r="AZ7" s="29">
        <f t="shared" si="6"/>
        <v>0</v>
      </c>
      <c r="BA7" s="29">
        <f t="shared" si="6"/>
        <v>0</v>
      </c>
      <c r="BB7" s="29">
        <f t="shared" si="6"/>
        <v>0</v>
      </c>
      <c r="BC7" s="30">
        <f t="shared" si="6"/>
        <v>75</v>
      </c>
      <c r="BD7" s="30">
        <f t="shared" si="6"/>
        <v>75</v>
      </c>
      <c r="BE7" s="30">
        <f t="shared" si="6"/>
        <v>0</v>
      </c>
      <c r="BF7" s="30">
        <f t="shared" si="6"/>
        <v>0</v>
      </c>
      <c r="BG7" s="30">
        <f t="shared" si="6"/>
        <v>0</v>
      </c>
      <c r="BH7" s="30">
        <f t="shared" si="6"/>
        <v>0</v>
      </c>
      <c r="BI7" s="29">
        <f t="shared" si="6"/>
        <v>0</v>
      </c>
      <c r="BJ7" s="30">
        <f t="shared" si="6"/>
        <v>50</v>
      </c>
      <c r="BK7" s="31">
        <f t="shared" si="6"/>
        <v>25</v>
      </c>
      <c r="BL7" s="30">
        <f t="shared" si="6"/>
        <v>0</v>
      </c>
      <c r="BM7" s="29">
        <f t="shared" si="6"/>
        <v>25</v>
      </c>
      <c r="BN7" s="29">
        <f t="shared" si="6"/>
        <v>75</v>
      </c>
      <c r="BO7" s="29">
        <f t="shared" si="6"/>
        <v>0</v>
      </c>
      <c r="BR7" s="49">
        <v>6.2E-2</v>
      </c>
      <c r="BS7" s="29">
        <f t="shared" ref="BS7:CM7" si="7">AU5+AU6+AU7</f>
        <v>0</v>
      </c>
      <c r="BT7" s="29">
        <f t="shared" si="7"/>
        <v>0</v>
      </c>
      <c r="BU7" s="29">
        <f t="shared" si="7"/>
        <v>0</v>
      </c>
      <c r="BV7" s="29">
        <f t="shared" si="7"/>
        <v>0</v>
      </c>
      <c r="BW7" s="29">
        <f t="shared" si="7"/>
        <v>0</v>
      </c>
      <c r="BX7" s="29">
        <f t="shared" si="7"/>
        <v>0</v>
      </c>
      <c r="BY7" s="29">
        <f t="shared" si="7"/>
        <v>0</v>
      </c>
      <c r="BZ7" s="29">
        <f t="shared" si="7"/>
        <v>0</v>
      </c>
      <c r="CA7" s="30">
        <f t="shared" si="7"/>
        <v>75</v>
      </c>
      <c r="CB7" s="30">
        <f t="shared" si="7"/>
        <v>75</v>
      </c>
      <c r="CC7" s="30">
        <f t="shared" si="7"/>
        <v>0</v>
      </c>
      <c r="CD7" s="30">
        <f t="shared" si="7"/>
        <v>0</v>
      </c>
      <c r="CE7" s="30">
        <f t="shared" si="7"/>
        <v>0</v>
      </c>
      <c r="CF7" s="30">
        <f t="shared" si="7"/>
        <v>0</v>
      </c>
      <c r="CG7" s="29">
        <f t="shared" si="7"/>
        <v>0</v>
      </c>
      <c r="CH7" s="30">
        <f t="shared" si="7"/>
        <v>50</v>
      </c>
      <c r="CI7" s="31">
        <f t="shared" si="7"/>
        <v>25</v>
      </c>
      <c r="CJ7" s="30">
        <f t="shared" si="7"/>
        <v>25</v>
      </c>
      <c r="CK7" s="29">
        <f t="shared" si="7"/>
        <v>25</v>
      </c>
      <c r="CL7" s="29">
        <f t="shared" si="7"/>
        <v>75</v>
      </c>
      <c r="CM7" s="29">
        <f t="shared" si="7"/>
        <v>0</v>
      </c>
      <c r="CQ7" s="19" t="s">
        <v>48</v>
      </c>
      <c r="CR7" s="20"/>
      <c r="CS7" s="20"/>
      <c r="CT7" s="20"/>
      <c r="CU7" s="20"/>
      <c r="CV7" s="20"/>
      <c r="CW7" s="20"/>
      <c r="CX7" s="21"/>
      <c r="CY7" s="20"/>
      <c r="CZ7" s="20">
        <f>CA13-CA12</f>
        <v>0</v>
      </c>
      <c r="DA7" s="20">
        <f>CB14-CB12</f>
        <v>0</v>
      </c>
      <c r="DB7" s="20"/>
      <c r="DC7" s="20"/>
      <c r="DD7" s="20"/>
      <c r="DE7" s="20"/>
      <c r="DF7" s="20"/>
      <c r="DG7" s="20">
        <f>CH13-CH12</f>
        <v>0</v>
      </c>
      <c r="DH7" s="20">
        <f>CI11</f>
        <v>100</v>
      </c>
      <c r="DI7" s="20">
        <f>CJ11-CJ10</f>
        <v>0</v>
      </c>
      <c r="DJ7" s="20"/>
      <c r="DK7" s="20"/>
      <c r="DL7" s="20"/>
      <c r="DM7" s="9"/>
      <c r="DN7" s="9"/>
    </row>
    <row r="8" spans="1:118" ht="18.75" x14ac:dyDescent="0.25">
      <c r="B8" s="49" t="s">
        <v>5</v>
      </c>
      <c r="C8" s="49">
        <v>0</v>
      </c>
      <c r="D8" s="49">
        <v>0</v>
      </c>
      <c r="E8" s="49">
        <v>0</v>
      </c>
      <c r="F8" s="49">
        <v>0</v>
      </c>
      <c r="G8" s="49">
        <v>4</v>
      </c>
      <c r="H8" s="49">
        <v>0</v>
      </c>
      <c r="I8" s="49">
        <v>0</v>
      </c>
      <c r="J8" s="49">
        <v>0</v>
      </c>
      <c r="K8" s="49">
        <v>0</v>
      </c>
      <c r="L8" s="49">
        <v>0</v>
      </c>
      <c r="M8" s="49">
        <v>0</v>
      </c>
      <c r="N8" s="49">
        <v>0</v>
      </c>
      <c r="O8" s="49">
        <v>0</v>
      </c>
      <c r="P8" s="49">
        <v>0</v>
      </c>
      <c r="Q8" s="49">
        <v>0</v>
      </c>
      <c r="R8" s="49">
        <v>0</v>
      </c>
      <c r="S8" s="49">
        <v>4</v>
      </c>
      <c r="V8" s="49">
        <v>0.125</v>
      </c>
      <c r="W8" s="49">
        <f>F5</f>
        <v>0</v>
      </c>
      <c r="X8" s="49">
        <f>F6</f>
        <v>3</v>
      </c>
      <c r="Y8" s="49">
        <f>F7</f>
        <v>0</v>
      </c>
      <c r="Z8" s="49">
        <f>F8</f>
        <v>0</v>
      </c>
      <c r="AA8" s="49">
        <f>F9</f>
        <v>0</v>
      </c>
      <c r="AB8" s="49">
        <f>F10</f>
        <v>0</v>
      </c>
      <c r="AC8" s="49">
        <f>F11</f>
        <v>0</v>
      </c>
      <c r="AD8" s="49">
        <f>F12</f>
        <v>0</v>
      </c>
      <c r="AE8" s="2">
        <f>F13</f>
        <v>0</v>
      </c>
      <c r="AF8" s="2">
        <f>F14</f>
        <v>0</v>
      </c>
      <c r="AG8" s="2">
        <f>F15</f>
        <v>0</v>
      </c>
      <c r="AH8" s="2">
        <f>F16</f>
        <v>0</v>
      </c>
      <c r="AI8" s="2">
        <f>F17</f>
        <v>0</v>
      </c>
      <c r="AJ8" s="2">
        <f>F18</f>
        <v>0</v>
      </c>
      <c r="AK8" s="49">
        <f>F19</f>
        <v>0</v>
      </c>
      <c r="AL8" s="2">
        <f>F20</f>
        <v>0</v>
      </c>
      <c r="AM8" s="4">
        <f>F21</f>
        <v>2</v>
      </c>
      <c r="AN8" s="2">
        <f>F22</f>
        <v>3</v>
      </c>
      <c r="AO8" s="49">
        <f>F23</f>
        <v>3</v>
      </c>
      <c r="AP8" s="49">
        <f>F24</f>
        <v>0</v>
      </c>
      <c r="AQ8" s="49">
        <f>F25</f>
        <v>3</v>
      </c>
      <c r="AT8" s="49">
        <v>0.125</v>
      </c>
      <c r="AU8" s="29">
        <f t="shared" ref="AU8:BO8" si="8">PRODUCT(W8*100*1/W21)</f>
        <v>0</v>
      </c>
      <c r="AV8" s="29">
        <f t="shared" si="8"/>
        <v>75</v>
      </c>
      <c r="AW8" s="29">
        <f t="shared" si="8"/>
        <v>0</v>
      </c>
      <c r="AX8" s="29">
        <f t="shared" si="8"/>
        <v>0</v>
      </c>
      <c r="AY8" s="29">
        <f t="shared" si="8"/>
        <v>0</v>
      </c>
      <c r="AZ8" s="29">
        <f t="shared" si="8"/>
        <v>0</v>
      </c>
      <c r="BA8" s="29">
        <f t="shared" si="8"/>
        <v>0</v>
      </c>
      <c r="BB8" s="29">
        <f t="shared" si="8"/>
        <v>0</v>
      </c>
      <c r="BC8" s="30">
        <f t="shared" si="8"/>
        <v>0</v>
      </c>
      <c r="BD8" s="30">
        <f t="shared" si="8"/>
        <v>0</v>
      </c>
      <c r="BE8" s="30">
        <f t="shared" si="8"/>
        <v>0</v>
      </c>
      <c r="BF8" s="30">
        <f t="shared" si="8"/>
        <v>0</v>
      </c>
      <c r="BG8" s="30">
        <f t="shared" si="8"/>
        <v>0</v>
      </c>
      <c r="BH8" s="30">
        <f t="shared" si="8"/>
        <v>0</v>
      </c>
      <c r="BI8" s="29">
        <f t="shared" si="8"/>
        <v>0</v>
      </c>
      <c r="BJ8" s="30">
        <f t="shared" si="8"/>
        <v>0</v>
      </c>
      <c r="BK8" s="31">
        <f t="shared" si="8"/>
        <v>50</v>
      </c>
      <c r="BL8" s="30">
        <f t="shared" si="8"/>
        <v>75</v>
      </c>
      <c r="BM8" s="29">
        <f t="shared" si="8"/>
        <v>75</v>
      </c>
      <c r="BN8" s="29">
        <f t="shared" si="8"/>
        <v>0</v>
      </c>
      <c r="BO8" s="29">
        <f t="shared" si="8"/>
        <v>75</v>
      </c>
      <c r="BR8" s="49">
        <v>0.125</v>
      </c>
      <c r="BS8" s="29">
        <f t="shared" ref="BS8:CM8" si="9">AU5+AU6+AU7+AU8</f>
        <v>0</v>
      </c>
      <c r="BT8" s="29">
        <f t="shared" si="9"/>
        <v>75</v>
      </c>
      <c r="BU8" s="29">
        <f t="shared" si="9"/>
        <v>0</v>
      </c>
      <c r="BV8" s="29">
        <f t="shared" si="9"/>
        <v>0</v>
      </c>
      <c r="BW8" s="29">
        <f t="shared" si="9"/>
        <v>0</v>
      </c>
      <c r="BX8" s="29">
        <f t="shared" si="9"/>
        <v>0</v>
      </c>
      <c r="BY8" s="29">
        <f t="shared" si="9"/>
        <v>0</v>
      </c>
      <c r="BZ8" s="29">
        <f t="shared" si="9"/>
        <v>0</v>
      </c>
      <c r="CA8" s="30">
        <f t="shared" si="9"/>
        <v>75</v>
      </c>
      <c r="CB8" s="30">
        <f t="shared" si="9"/>
        <v>75</v>
      </c>
      <c r="CC8" s="30">
        <f t="shared" si="9"/>
        <v>0</v>
      </c>
      <c r="CD8" s="30">
        <f t="shared" si="9"/>
        <v>0</v>
      </c>
      <c r="CE8" s="30">
        <f t="shared" si="9"/>
        <v>0</v>
      </c>
      <c r="CF8" s="30">
        <f t="shared" si="9"/>
        <v>0</v>
      </c>
      <c r="CG8" s="29">
        <f t="shared" si="9"/>
        <v>0</v>
      </c>
      <c r="CH8" s="30">
        <f t="shared" si="9"/>
        <v>50</v>
      </c>
      <c r="CI8" s="31">
        <f t="shared" si="9"/>
        <v>75</v>
      </c>
      <c r="CJ8" s="30">
        <f t="shared" si="9"/>
        <v>100</v>
      </c>
      <c r="CK8" s="29">
        <f t="shared" si="9"/>
        <v>100</v>
      </c>
      <c r="CL8" s="29">
        <f t="shared" si="9"/>
        <v>75</v>
      </c>
      <c r="CM8" s="29">
        <f t="shared" si="9"/>
        <v>75</v>
      </c>
      <c r="CQ8" s="19" t="s">
        <v>49</v>
      </c>
      <c r="CR8" s="20"/>
      <c r="CS8" s="20"/>
      <c r="CT8" s="20"/>
      <c r="CU8" s="20"/>
      <c r="CV8" s="20"/>
      <c r="CW8" s="20"/>
      <c r="CX8" s="20"/>
      <c r="CY8" s="20"/>
      <c r="CZ8" s="20">
        <f>CA20-CA13</f>
        <v>0</v>
      </c>
      <c r="DA8" s="20">
        <f>CB20-CB14</f>
        <v>0</v>
      </c>
      <c r="DB8" s="20">
        <f>CC20-CC12</f>
        <v>0</v>
      </c>
      <c r="DC8" s="20">
        <f>CD20-CD14</f>
        <v>0</v>
      </c>
      <c r="DD8" s="20">
        <f>CE20-CE13</f>
        <v>0</v>
      </c>
      <c r="DE8" s="20">
        <f>CF20-CF13</f>
        <v>0</v>
      </c>
      <c r="DF8" s="20"/>
      <c r="DG8" s="20">
        <f>CH20-CH13</f>
        <v>0</v>
      </c>
      <c r="DH8" s="20">
        <f>CI20-CI11</f>
        <v>0</v>
      </c>
      <c r="DI8" s="20">
        <f>CJ20-CJ11</f>
        <v>0</v>
      </c>
      <c r="DJ8" s="20"/>
      <c r="DK8" s="20"/>
      <c r="DL8" s="20"/>
      <c r="DM8" s="9"/>
      <c r="DN8" s="9"/>
    </row>
    <row r="9" spans="1:118" x14ac:dyDescent="0.25">
      <c r="B9" s="49" t="s">
        <v>6</v>
      </c>
      <c r="C9" s="49">
        <v>0</v>
      </c>
      <c r="D9" s="49">
        <v>0</v>
      </c>
      <c r="E9" s="49">
        <v>0</v>
      </c>
      <c r="F9" s="49">
        <v>0</v>
      </c>
      <c r="G9" s="49">
        <v>0</v>
      </c>
      <c r="H9" s="49">
        <v>0</v>
      </c>
      <c r="I9" s="49">
        <v>0</v>
      </c>
      <c r="J9" s="49">
        <v>1</v>
      </c>
      <c r="K9" s="49">
        <v>0</v>
      </c>
      <c r="L9" s="49">
        <v>0</v>
      </c>
      <c r="M9" s="49">
        <v>2</v>
      </c>
      <c r="N9" s="49">
        <v>1</v>
      </c>
      <c r="O9" s="49">
        <v>0</v>
      </c>
      <c r="P9" s="49">
        <v>0</v>
      </c>
      <c r="Q9" s="49">
        <v>0</v>
      </c>
      <c r="R9" s="49">
        <v>0</v>
      </c>
      <c r="S9" s="49">
        <v>4</v>
      </c>
      <c r="V9" s="49">
        <v>0.25</v>
      </c>
      <c r="W9" s="49">
        <f>G5</f>
        <v>0</v>
      </c>
      <c r="X9" s="49">
        <f>G6</f>
        <v>0</v>
      </c>
      <c r="Y9" s="49">
        <f>G7</f>
        <v>0</v>
      </c>
      <c r="Z9" s="49">
        <f>G8</f>
        <v>4</v>
      </c>
      <c r="AA9" s="49">
        <f>G9</f>
        <v>0</v>
      </c>
      <c r="AB9" s="49">
        <f>G10</f>
        <v>0</v>
      </c>
      <c r="AC9" s="49">
        <f>G11</f>
        <v>0</v>
      </c>
      <c r="AD9" s="49">
        <f>G12</f>
        <v>0</v>
      </c>
      <c r="AE9" s="2">
        <f>G13</f>
        <v>1</v>
      </c>
      <c r="AF9" s="2">
        <f>G14</f>
        <v>1</v>
      </c>
      <c r="AG9" s="2">
        <f>G15</f>
        <v>0</v>
      </c>
      <c r="AH9" s="2">
        <f>G16</f>
        <v>0</v>
      </c>
      <c r="AI9" s="2">
        <f>G17</f>
        <v>1</v>
      </c>
      <c r="AJ9" s="2">
        <f>G18</f>
        <v>0</v>
      </c>
      <c r="AK9" s="49">
        <f>G19</f>
        <v>0</v>
      </c>
      <c r="AL9" s="2">
        <f>G20</f>
        <v>1</v>
      </c>
      <c r="AM9" s="4">
        <f>G21</f>
        <v>1</v>
      </c>
      <c r="AN9" s="2">
        <f>G22</f>
        <v>0</v>
      </c>
      <c r="AO9" s="49">
        <f>G23</f>
        <v>0</v>
      </c>
      <c r="AP9" s="49">
        <f>G24</f>
        <v>1</v>
      </c>
      <c r="AQ9" s="49">
        <f>G25</f>
        <v>1</v>
      </c>
      <c r="AT9" s="49">
        <v>0.25</v>
      </c>
      <c r="AU9" s="29">
        <f t="shared" ref="AU9:BO9" si="10">PRODUCT(W9*100*1/W21)</f>
        <v>0</v>
      </c>
      <c r="AV9" s="29">
        <f t="shared" si="10"/>
        <v>0</v>
      </c>
      <c r="AW9" s="29">
        <f t="shared" si="10"/>
        <v>0</v>
      </c>
      <c r="AX9" s="29">
        <f t="shared" si="10"/>
        <v>100</v>
      </c>
      <c r="AY9" s="29">
        <f t="shared" si="10"/>
        <v>0</v>
      </c>
      <c r="AZ9" s="29">
        <f t="shared" si="10"/>
        <v>0</v>
      </c>
      <c r="BA9" s="29">
        <f t="shared" si="10"/>
        <v>0</v>
      </c>
      <c r="BB9" s="29">
        <f t="shared" si="10"/>
        <v>0</v>
      </c>
      <c r="BC9" s="30">
        <f t="shared" si="10"/>
        <v>25</v>
      </c>
      <c r="BD9" s="30">
        <f t="shared" si="10"/>
        <v>25</v>
      </c>
      <c r="BE9" s="30">
        <f t="shared" si="10"/>
        <v>0</v>
      </c>
      <c r="BF9" s="30">
        <f t="shared" si="10"/>
        <v>0</v>
      </c>
      <c r="BG9" s="30">
        <f t="shared" si="10"/>
        <v>25</v>
      </c>
      <c r="BH9" s="30">
        <f t="shared" si="10"/>
        <v>0</v>
      </c>
      <c r="BI9" s="29">
        <f t="shared" si="10"/>
        <v>0</v>
      </c>
      <c r="BJ9" s="30">
        <f t="shared" si="10"/>
        <v>25</v>
      </c>
      <c r="BK9" s="31">
        <f t="shared" si="10"/>
        <v>25</v>
      </c>
      <c r="BL9" s="30">
        <f t="shared" si="10"/>
        <v>0</v>
      </c>
      <c r="BM9" s="29">
        <f t="shared" si="10"/>
        <v>0</v>
      </c>
      <c r="BN9" s="29">
        <f t="shared" si="10"/>
        <v>25</v>
      </c>
      <c r="BO9" s="29">
        <f t="shared" si="10"/>
        <v>25</v>
      </c>
      <c r="BR9" s="49">
        <v>0.25</v>
      </c>
      <c r="BS9" s="29">
        <f t="shared" ref="BS9:CM9" si="11">AU5+AU6+AU7+AU8+AU9</f>
        <v>0</v>
      </c>
      <c r="BT9" s="29">
        <f t="shared" si="11"/>
        <v>75</v>
      </c>
      <c r="BU9" s="29">
        <f t="shared" si="11"/>
        <v>0</v>
      </c>
      <c r="BV9" s="29">
        <f t="shared" si="11"/>
        <v>100</v>
      </c>
      <c r="BW9" s="29">
        <f t="shared" si="11"/>
        <v>0</v>
      </c>
      <c r="BX9" s="29">
        <f t="shared" si="11"/>
        <v>0</v>
      </c>
      <c r="BY9" s="29">
        <f t="shared" si="11"/>
        <v>0</v>
      </c>
      <c r="BZ9" s="29">
        <f t="shared" si="11"/>
        <v>0</v>
      </c>
      <c r="CA9" s="30">
        <f t="shared" si="11"/>
        <v>100</v>
      </c>
      <c r="CB9" s="30">
        <f t="shared" si="11"/>
        <v>100</v>
      </c>
      <c r="CC9" s="30">
        <f t="shared" si="11"/>
        <v>0</v>
      </c>
      <c r="CD9" s="30">
        <f t="shared" si="11"/>
        <v>0</v>
      </c>
      <c r="CE9" s="30">
        <f t="shared" si="11"/>
        <v>25</v>
      </c>
      <c r="CF9" s="30">
        <f t="shared" si="11"/>
        <v>0</v>
      </c>
      <c r="CG9" s="29">
        <f t="shared" si="11"/>
        <v>0</v>
      </c>
      <c r="CH9" s="30">
        <f t="shared" si="11"/>
        <v>75</v>
      </c>
      <c r="CI9" s="31">
        <f t="shared" si="11"/>
        <v>100</v>
      </c>
      <c r="CJ9" s="30">
        <f t="shared" si="11"/>
        <v>100</v>
      </c>
      <c r="CK9" s="29">
        <f t="shared" si="11"/>
        <v>100</v>
      </c>
      <c r="CL9" s="29">
        <f t="shared" si="11"/>
        <v>100</v>
      </c>
      <c r="CM9" s="29">
        <f t="shared" si="11"/>
        <v>100</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49" t="s">
        <v>7</v>
      </c>
      <c r="C10" s="49">
        <v>0</v>
      </c>
      <c r="D10" s="49">
        <v>0</v>
      </c>
      <c r="E10" s="49">
        <v>0</v>
      </c>
      <c r="F10" s="49">
        <v>0</v>
      </c>
      <c r="G10" s="49">
        <v>0</v>
      </c>
      <c r="H10" s="49">
        <v>0</v>
      </c>
      <c r="I10" s="49">
        <v>0</v>
      </c>
      <c r="J10" s="49">
        <v>1</v>
      </c>
      <c r="K10" s="49">
        <v>0</v>
      </c>
      <c r="L10" s="49">
        <v>2</v>
      </c>
      <c r="M10" s="49">
        <v>1</v>
      </c>
      <c r="N10" s="49">
        <v>0</v>
      </c>
      <c r="O10" s="49">
        <v>0</v>
      </c>
      <c r="P10" s="49">
        <v>0</v>
      </c>
      <c r="Q10" s="49">
        <v>0</v>
      </c>
      <c r="R10" s="49">
        <v>0</v>
      </c>
      <c r="S10" s="49">
        <v>4</v>
      </c>
      <c r="V10" s="49">
        <v>0.5</v>
      </c>
      <c r="W10" s="49">
        <f>H5</f>
        <v>0</v>
      </c>
      <c r="X10" s="49">
        <f>H6</f>
        <v>0</v>
      </c>
      <c r="Y10" s="49">
        <f>H7</f>
        <v>0</v>
      </c>
      <c r="Z10" s="49">
        <f>H8</f>
        <v>0</v>
      </c>
      <c r="AA10" s="49">
        <f>H9</f>
        <v>0</v>
      </c>
      <c r="AB10" s="49">
        <f>H10</f>
        <v>0</v>
      </c>
      <c r="AC10" s="49">
        <f>H11</f>
        <v>0</v>
      </c>
      <c r="AD10" s="49">
        <f>H12</f>
        <v>0</v>
      </c>
      <c r="AE10" s="2">
        <f>H13</f>
        <v>0</v>
      </c>
      <c r="AF10" s="2">
        <f>H14</f>
        <v>0</v>
      </c>
      <c r="AG10" s="2">
        <f>H15</f>
        <v>1</v>
      </c>
      <c r="AH10" s="2">
        <f>H16</f>
        <v>0</v>
      </c>
      <c r="AI10" s="2">
        <f>H17</f>
        <v>2</v>
      </c>
      <c r="AJ10" s="2">
        <f>H18</f>
        <v>3</v>
      </c>
      <c r="AK10" s="49">
        <f>H19</f>
        <v>0</v>
      </c>
      <c r="AL10" s="2">
        <f>H20</f>
        <v>1</v>
      </c>
      <c r="AM10" s="4">
        <f>H21</f>
        <v>0</v>
      </c>
      <c r="AN10" s="2">
        <f>H22</f>
        <v>0</v>
      </c>
      <c r="AO10" s="49">
        <f>H23</f>
        <v>0</v>
      </c>
      <c r="AP10" s="49">
        <f>H24</f>
        <v>0</v>
      </c>
      <c r="AQ10" s="49">
        <f>H25</f>
        <v>0</v>
      </c>
      <c r="AT10" s="49">
        <v>0.5</v>
      </c>
      <c r="AU10" s="29">
        <f t="shared" ref="AU10:BO10" si="12">PRODUCT(W10*100*1/W21)</f>
        <v>0</v>
      </c>
      <c r="AV10" s="29">
        <f t="shared" si="12"/>
        <v>0</v>
      </c>
      <c r="AW10" s="29">
        <f t="shared" si="12"/>
        <v>0</v>
      </c>
      <c r="AX10" s="29">
        <f t="shared" si="12"/>
        <v>0</v>
      </c>
      <c r="AY10" s="29">
        <f t="shared" si="12"/>
        <v>0</v>
      </c>
      <c r="AZ10" s="29">
        <f t="shared" si="12"/>
        <v>0</v>
      </c>
      <c r="BA10" s="29">
        <f t="shared" si="12"/>
        <v>0</v>
      </c>
      <c r="BB10" s="29">
        <f t="shared" si="12"/>
        <v>0</v>
      </c>
      <c r="BC10" s="30">
        <f t="shared" si="12"/>
        <v>0</v>
      </c>
      <c r="BD10" s="30">
        <f t="shared" si="12"/>
        <v>0</v>
      </c>
      <c r="BE10" s="30">
        <f t="shared" si="12"/>
        <v>25</v>
      </c>
      <c r="BF10" s="30">
        <f t="shared" si="12"/>
        <v>0</v>
      </c>
      <c r="BG10" s="30">
        <f t="shared" si="12"/>
        <v>50</v>
      </c>
      <c r="BH10" s="30">
        <f t="shared" si="12"/>
        <v>75</v>
      </c>
      <c r="BI10" s="29">
        <f t="shared" si="12"/>
        <v>0</v>
      </c>
      <c r="BJ10" s="30">
        <f t="shared" si="12"/>
        <v>25</v>
      </c>
      <c r="BK10" s="31">
        <f t="shared" si="12"/>
        <v>0</v>
      </c>
      <c r="BL10" s="30">
        <f t="shared" si="12"/>
        <v>0</v>
      </c>
      <c r="BM10" s="29">
        <f t="shared" si="12"/>
        <v>0</v>
      </c>
      <c r="BN10" s="29">
        <f t="shared" si="12"/>
        <v>0</v>
      </c>
      <c r="BO10" s="29">
        <f t="shared" si="12"/>
        <v>0</v>
      </c>
      <c r="BR10" s="49">
        <v>0.5</v>
      </c>
      <c r="BS10" s="29">
        <f t="shared" ref="BS10:CM10" si="13">AU5+AU6+AU7+AU8+AU9+AU10</f>
        <v>0</v>
      </c>
      <c r="BT10" s="29">
        <f t="shared" si="13"/>
        <v>75</v>
      </c>
      <c r="BU10" s="29">
        <f t="shared" si="13"/>
        <v>0</v>
      </c>
      <c r="BV10" s="29">
        <f t="shared" si="13"/>
        <v>100</v>
      </c>
      <c r="BW10" s="29">
        <f t="shared" si="13"/>
        <v>0</v>
      </c>
      <c r="BX10" s="29">
        <f t="shared" si="13"/>
        <v>0</v>
      </c>
      <c r="BY10" s="29">
        <f t="shared" si="13"/>
        <v>0</v>
      </c>
      <c r="BZ10" s="29">
        <f t="shared" si="13"/>
        <v>0</v>
      </c>
      <c r="CA10" s="30">
        <f t="shared" si="13"/>
        <v>100</v>
      </c>
      <c r="CB10" s="30">
        <f t="shared" si="13"/>
        <v>100</v>
      </c>
      <c r="CC10" s="30">
        <f t="shared" si="13"/>
        <v>25</v>
      </c>
      <c r="CD10" s="30">
        <f t="shared" si="13"/>
        <v>0</v>
      </c>
      <c r="CE10" s="30">
        <f t="shared" si="13"/>
        <v>75</v>
      </c>
      <c r="CF10" s="30">
        <f t="shared" si="13"/>
        <v>75</v>
      </c>
      <c r="CG10" s="29">
        <f t="shared" si="13"/>
        <v>0</v>
      </c>
      <c r="CH10" s="30">
        <f t="shared" si="13"/>
        <v>100</v>
      </c>
      <c r="CI10" s="31">
        <f t="shared" si="13"/>
        <v>100</v>
      </c>
      <c r="CJ10" s="30">
        <f t="shared" si="13"/>
        <v>100</v>
      </c>
      <c r="CK10" s="29">
        <f t="shared" si="13"/>
        <v>100</v>
      </c>
      <c r="CL10" s="29">
        <f t="shared" si="13"/>
        <v>100</v>
      </c>
      <c r="CM10" s="29">
        <f t="shared" si="13"/>
        <v>100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9" t="s">
        <v>8</v>
      </c>
      <c r="C11" s="49">
        <v>0</v>
      </c>
      <c r="D11" s="49">
        <v>0</v>
      </c>
      <c r="E11" s="49">
        <v>0</v>
      </c>
      <c r="F11" s="49">
        <v>0</v>
      </c>
      <c r="G11" s="49">
        <v>0</v>
      </c>
      <c r="H11" s="49">
        <v>0</v>
      </c>
      <c r="I11" s="49">
        <v>1</v>
      </c>
      <c r="J11" s="49">
        <v>0</v>
      </c>
      <c r="K11" s="49">
        <v>3</v>
      </c>
      <c r="L11" s="49">
        <v>0</v>
      </c>
      <c r="M11" s="49">
        <v>0</v>
      </c>
      <c r="N11" s="49">
        <v>0</v>
      </c>
      <c r="O11" s="49">
        <v>0</v>
      </c>
      <c r="P11" s="49">
        <v>0</v>
      </c>
      <c r="Q11" s="49">
        <v>0</v>
      </c>
      <c r="R11" s="49">
        <v>0</v>
      </c>
      <c r="S11" s="49">
        <v>4</v>
      </c>
      <c r="V11" s="49">
        <v>1</v>
      </c>
      <c r="W11" s="49">
        <f>I5</f>
        <v>0</v>
      </c>
      <c r="X11" s="49">
        <f>I6</f>
        <v>0</v>
      </c>
      <c r="Y11" s="49">
        <f>I7</f>
        <v>0</v>
      </c>
      <c r="Z11" s="49">
        <f>I8</f>
        <v>0</v>
      </c>
      <c r="AA11" s="49">
        <f>I9</f>
        <v>0</v>
      </c>
      <c r="AB11" s="49">
        <f>I10</f>
        <v>0</v>
      </c>
      <c r="AC11" s="49">
        <f>I11</f>
        <v>1</v>
      </c>
      <c r="AD11" s="49">
        <f>I12</f>
        <v>0</v>
      </c>
      <c r="AE11" s="2">
        <f>I13</f>
        <v>0</v>
      </c>
      <c r="AF11" s="2">
        <f>I14</f>
        <v>0</v>
      </c>
      <c r="AG11" s="2">
        <f>I15</f>
        <v>1</v>
      </c>
      <c r="AH11" s="2">
        <f>I16</f>
        <v>1</v>
      </c>
      <c r="AI11" s="2">
        <f>I17</f>
        <v>0</v>
      </c>
      <c r="AJ11" s="2">
        <f>I18</f>
        <v>1</v>
      </c>
      <c r="AK11" s="49">
        <f>I19</f>
        <v>0</v>
      </c>
      <c r="AL11" s="2">
        <f>I20</f>
        <v>0</v>
      </c>
      <c r="AM11" s="4">
        <f>I21</f>
        <v>0</v>
      </c>
      <c r="AN11" s="4">
        <f>I22</f>
        <v>0</v>
      </c>
      <c r="AO11" s="49">
        <f>I23</f>
        <v>0</v>
      </c>
      <c r="AP11" s="49">
        <f>I24</f>
        <v>0</v>
      </c>
      <c r="AQ11" s="49">
        <f>I25</f>
        <v>0</v>
      </c>
      <c r="AT11" s="49">
        <v>1</v>
      </c>
      <c r="AU11" s="29">
        <f t="shared" ref="AU11:BO11" si="14">PRODUCT(W11*100*1/W21)</f>
        <v>0</v>
      </c>
      <c r="AV11" s="29">
        <f t="shared" si="14"/>
        <v>0</v>
      </c>
      <c r="AW11" s="29">
        <f t="shared" si="14"/>
        <v>0</v>
      </c>
      <c r="AX11" s="29">
        <f t="shared" si="14"/>
        <v>0</v>
      </c>
      <c r="AY11" s="29">
        <f t="shared" si="14"/>
        <v>0</v>
      </c>
      <c r="AZ11" s="29">
        <f t="shared" si="14"/>
        <v>0</v>
      </c>
      <c r="BA11" s="29">
        <f t="shared" si="14"/>
        <v>25</v>
      </c>
      <c r="BB11" s="29">
        <f t="shared" si="14"/>
        <v>0</v>
      </c>
      <c r="BC11" s="30">
        <f t="shared" si="14"/>
        <v>0</v>
      </c>
      <c r="BD11" s="30">
        <f t="shared" si="14"/>
        <v>0</v>
      </c>
      <c r="BE11" s="30">
        <f t="shared" si="14"/>
        <v>25</v>
      </c>
      <c r="BF11" s="30">
        <f t="shared" si="14"/>
        <v>25</v>
      </c>
      <c r="BG11" s="30">
        <f t="shared" si="14"/>
        <v>0</v>
      </c>
      <c r="BH11" s="30">
        <f t="shared" si="14"/>
        <v>25</v>
      </c>
      <c r="BI11" s="29">
        <f t="shared" si="14"/>
        <v>0</v>
      </c>
      <c r="BJ11" s="30">
        <f t="shared" si="14"/>
        <v>0</v>
      </c>
      <c r="BK11" s="31">
        <f t="shared" si="14"/>
        <v>0</v>
      </c>
      <c r="BL11" s="31">
        <f t="shared" si="14"/>
        <v>0</v>
      </c>
      <c r="BM11" s="29">
        <f t="shared" si="14"/>
        <v>0</v>
      </c>
      <c r="BN11" s="29">
        <f t="shared" si="14"/>
        <v>0</v>
      </c>
      <c r="BO11" s="29">
        <f t="shared" si="14"/>
        <v>0</v>
      </c>
      <c r="BR11" s="49">
        <v>1</v>
      </c>
      <c r="BS11" s="29">
        <f t="shared" ref="BS11:CM11" si="15">AU5+AU6+AU7+AU8+AU9+AU10+AU11</f>
        <v>0</v>
      </c>
      <c r="BT11" s="29">
        <f t="shared" si="15"/>
        <v>75</v>
      </c>
      <c r="BU11" s="29">
        <f t="shared" si="15"/>
        <v>0</v>
      </c>
      <c r="BV11" s="29">
        <f t="shared" si="15"/>
        <v>100</v>
      </c>
      <c r="BW11" s="29">
        <f t="shared" si="15"/>
        <v>0</v>
      </c>
      <c r="BX11" s="29">
        <f t="shared" si="15"/>
        <v>0</v>
      </c>
      <c r="BY11" s="29">
        <f t="shared" si="15"/>
        <v>25</v>
      </c>
      <c r="BZ11" s="29">
        <f t="shared" si="15"/>
        <v>0</v>
      </c>
      <c r="CA11" s="30">
        <f t="shared" si="15"/>
        <v>100</v>
      </c>
      <c r="CB11" s="30">
        <f t="shared" si="15"/>
        <v>100</v>
      </c>
      <c r="CC11" s="30">
        <f t="shared" si="15"/>
        <v>50</v>
      </c>
      <c r="CD11" s="30">
        <f t="shared" si="15"/>
        <v>25</v>
      </c>
      <c r="CE11" s="30">
        <f t="shared" si="15"/>
        <v>75</v>
      </c>
      <c r="CF11" s="30">
        <f t="shared" si="15"/>
        <v>100</v>
      </c>
      <c r="CG11" s="29">
        <f t="shared" si="15"/>
        <v>0</v>
      </c>
      <c r="CH11" s="30">
        <f t="shared" si="15"/>
        <v>100</v>
      </c>
      <c r="CI11" s="31">
        <f t="shared" si="15"/>
        <v>100</v>
      </c>
      <c r="CJ11" s="31">
        <f t="shared" si="15"/>
        <v>100</v>
      </c>
      <c r="CK11" s="29">
        <f t="shared" si="15"/>
        <v>100</v>
      </c>
      <c r="CL11" s="29">
        <f t="shared" si="15"/>
        <v>100</v>
      </c>
      <c r="CM11" s="29">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9" t="s">
        <v>9</v>
      </c>
      <c r="C12" s="49">
        <v>0</v>
      </c>
      <c r="D12" s="49">
        <v>0</v>
      </c>
      <c r="E12" s="49">
        <v>0</v>
      </c>
      <c r="F12" s="49">
        <v>0</v>
      </c>
      <c r="G12" s="49">
        <v>0</v>
      </c>
      <c r="H12" s="49">
        <v>0</v>
      </c>
      <c r="I12" s="49">
        <v>0</v>
      </c>
      <c r="J12" s="49">
        <v>0</v>
      </c>
      <c r="K12" s="49">
        <v>0</v>
      </c>
      <c r="L12" s="49">
        <v>1</v>
      </c>
      <c r="M12" s="49">
        <v>2</v>
      </c>
      <c r="N12" s="49">
        <v>1</v>
      </c>
      <c r="O12" s="49">
        <v>0</v>
      </c>
      <c r="P12" s="49">
        <v>0</v>
      </c>
      <c r="Q12" s="49">
        <v>0</v>
      </c>
      <c r="R12" s="49">
        <v>0</v>
      </c>
      <c r="S12" s="49">
        <v>4</v>
      </c>
      <c r="V12" s="49">
        <v>2</v>
      </c>
      <c r="W12" s="49">
        <f>J5</f>
        <v>0</v>
      </c>
      <c r="X12" s="49">
        <f>J6</f>
        <v>0</v>
      </c>
      <c r="Y12" s="49">
        <f>J7</f>
        <v>0</v>
      </c>
      <c r="Z12" s="49">
        <f>J8</f>
        <v>0</v>
      </c>
      <c r="AA12" s="49">
        <f>J9</f>
        <v>1</v>
      </c>
      <c r="AB12" s="49">
        <f>J10</f>
        <v>1</v>
      </c>
      <c r="AC12" s="49">
        <f>J11</f>
        <v>0</v>
      </c>
      <c r="AD12" s="49">
        <f>J12</f>
        <v>0</v>
      </c>
      <c r="AE12" s="2">
        <f>J13</f>
        <v>0</v>
      </c>
      <c r="AF12" s="2">
        <f>J14</f>
        <v>0</v>
      </c>
      <c r="AG12" s="2">
        <f>J15</f>
        <v>2</v>
      </c>
      <c r="AH12" s="2">
        <f>J16</f>
        <v>2</v>
      </c>
      <c r="AI12" s="2">
        <f>J17</f>
        <v>0</v>
      </c>
      <c r="AJ12" s="2">
        <f>J18</f>
        <v>0</v>
      </c>
      <c r="AK12" s="49">
        <f>J19</f>
        <v>0</v>
      </c>
      <c r="AL12" s="2">
        <f>J20</f>
        <v>0</v>
      </c>
      <c r="AM12" s="3">
        <f>J21</f>
        <v>0</v>
      </c>
      <c r="AN12" s="3">
        <f>J22</f>
        <v>0</v>
      </c>
      <c r="AO12" s="49">
        <f>J23</f>
        <v>0</v>
      </c>
      <c r="AP12" s="49">
        <f>J24</f>
        <v>0</v>
      </c>
      <c r="AQ12" s="49">
        <f>J25</f>
        <v>0</v>
      </c>
      <c r="AT12" s="49">
        <v>2</v>
      </c>
      <c r="AU12" s="29">
        <f t="shared" ref="AU12:BO12" si="16">PRODUCT(W12*100*1/W21)</f>
        <v>0</v>
      </c>
      <c r="AV12" s="29">
        <f t="shared" si="16"/>
        <v>0</v>
      </c>
      <c r="AW12" s="29">
        <f t="shared" si="16"/>
        <v>0</v>
      </c>
      <c r="AX12" s="29">
        <f t="shared" si="16"/>
        <v>0</v>
      </c>
      <c r="AY12" s="29">
        <f t="shared" si="16"/>
        <v>25</v>
      </c>
      <c r="AZ12" s="29">
        <f t="shared" si="16"/>
        <v>25</v>
      </c>
      <c r="BA12" s="29">
        <f t="shared" si="16"/>
        <v>0</v>
      </c>
      <c r="BB12" s="29">
        <f t="shared" si="16"/>
        <v>0</v>
      </c>
      <c r="BC12" s="30">
        <f t="shared" si="16"/>
        <v>0</v>
      </c>
      <c r="BD12" s="30">
        <f t="shared" si="16"/>
        <v>0</v>
      </c>
      <c r="BE12" s="30">
        <f t="shared" si="16"/>
        <v>50</v>
      </c>
      <c r="BF12" s="30">
        <f t="shared" si="16"/>
        <v>50</v>
      </c>
      <c r="BG12" s="30">
        <f t="shared" si="16"/>
        <v>0</v>
      </c>
      <c r="BH12" s="30">
        <f t="shared" si="16"/>
        <v>0</v>
      </c>
      <c r="BI12" s="29">
        <f t="shared" si="16"/>
        <v>0</v>
      </c>
      <c r="BJ12" s="30">
        <f t="shared" si="16"/>
        <v>0</v>
      </c>
      <c r="BK12" s="32">
        <f t="shared" si="16"/>
        <v>0</v>
      </c>
      <c r="BL12" s="32">
        <f t="shared" si="16"/>
        <v>0</v>
      </c>
      <c r="BM12" s="29">
        <f t="shared" si="16"/>
        <v>0</v>
      </c>
      <c r="BN12" s="29">
        <f t="shared" si="16"/>
        <v>0</v>
      </c>
      <c r="BO12" s="29">
        <f t="shared" si="16"/>
        <v>0</v>
      </c>
      <c r="BR12" s="49">
        <v>2</v>
      </c>
      <c r="BS12" s="29">
        <f t="shared" ref="BS12:CM12" si="17">AU5+AU6+AU7+AU8+AU9+AU10+AU11+AU12</f>
        <v>0</v>
      </c>
      <c r="BT12" s="29">
        <f t="shared" si="17"/>
        <v>75</v>
      </c>
      <c r="BU12" s="29">
        <f t="shared" si="17"/>
        <v>0</v>
      </c>
      <c r="BV12" s="29">
        <f t="shared" si="17"/>
        <v>100</v>
      </c>
      <c r="BW12" s="29">
        <f t="shared" si="17"/>
        <v>25</v>
      </c>
      <c r="BX12" s="29">
        <f t="shared" si="17"/>
        <v>25</v>
      </c>
      <c r="BY12" s="29">
        <f t="shared" si="17"/>
        <v>25</v>
      </c>
      <c r="BZ12" s="29">
        <f t="shared" si="17"/>
        <v>0</v>
      </c>
      <c r="CA12" s="30">
        <f t="shared" si="17"/>
        <v>100</v>
      </c>
      <c r="CB12" s="30">
        <f t="shared" si="17"/>
        <v>100</v>
      </c>
      <c r="CC12" s="30">
        <f t="shared" si="17"/>
        <v>100</v>
      </c>
      <c r="CD12" s="30">
        <f t="shared" si="17"/>
        <v>75</v>
      </c>
      <c r="CE12" s="30">
        <f t="shared" si="17"/>
        <v>75</v>
      </c>
      <c r="CF12" s="30">
        <f t="shared" si="17"/>
        <v>100</v>
      </c>
      <c r="CG12" s="29">
        <f t="shared" si="17"/>
        <v>0</v>
      </c>
      <c r="CH12" s="30">
        <f t="shared" si="17"/>
        <v>100</v>
      </c>
      <c r="CI12" s="32">
        <f t="shared" si="17"/>
        <v>100</v>
      </c>
      <c r="CJ12" s="32">
        <f t="shared" si="17"/>
        <v>100</v>
      </c>
      <c r="CK12" s="29">
        <f t="shared" si="17"/>
        <v>100</v>
      </c>
      <c r="CL12" s="29">
        <f t="shared" si="17"/>
        <v>100</v>
      </c>
      <c r="CM12" s="29">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9" t="s">
        <v>10</v>
      </c>
      <c r="C13" s="2">
        <v>0</v>
      </c>
      <c r="D13" s="2">
        <v>0</v>
      </c>
      <c r="E13" s="2">
        <v>3</v>
      </c>
      <c r="F13" s="2">
        <v>0</v>
      </c>
      <c r="G13" s="2">
        <v>1</v>
      </c>
      <c r="H13" s="2">
        <v>0</v>
      </c>
      <c r="I13" s="2">
        <v>0</v>
      </c>
      <c r="J13" s="2">
        <v>0</v>
      </c>
      <c r="K13" s="4">
        <v>0</v>
      </c>
      <c r="L13" s="3">
        <v>0</v>
      </c>
      <c r="M13" s="3">
        <v>0</v>
      </c>
      <c r="N13" s="3">
        <v>0</v>
      </c>
      <c r="O13" s="3">
        <v>0</v>
      </c>
      <c r="P13" s="3">
        <v>0</v>
      </c>
      <c r="Q13" s="3">
        <v>0</v>
      </c>
      <c r="R13" s="3">
        <v>0</v>
      </c>
      <c r="S13" s="49">
        <v>4</v>
      </c>
      <c r="V13" s="49">
        <v>4</v>
      </c>
      <c r="W13" s="49">
        <f>K5</f>
        <v>0</v>
      </c>
      <c r="X13" s="49">
        <f>K6</f>
        <v>0</v>
      </c>
      <c r="Y13" s="49">
        <f>K7</f>
        <v>0</v>
      </c>
      <c r="Z13" s="49">
        <f>K8</f>
        <v>0</v>
      </c>
      <c r="AA13" s="49">
        <f>K9</f>
        <v>0</v>
      </c>
      <c r="AB13" s="49">
        <f>K10</f>
        <v>0</v>
      </c>
      <c r="AC13" s="49">
        <f>K11</f>
        <v>3</v>
      </c>
      <c r="AD13" s="49">
        <f>K12</f>
        <v>0</v>
      </c>
      <c r="AE13" s="4">
        <f>K13</f>
        <v>0</v>
      </c>
      <c r="AF13" s="4">
        <f>K14</f>
        <v>0</v>
      </c>
      <c r="AG13" s="3">
        <f>K15</f>
        <v>0</v>
      </c>
      <c r="AH13" s="2">
        <f>K16</f>
        <v>1</v>
      </c>
      <c r="AI13" s="2">
        <f>K17</f>
        <v>1</v>
      </c>
      <c r="AJ13" s="2">
        <f>K18</f>
        <v>0</v>
      </c>
      <c r="AK13" s="49">
        <f>K19</f>
        <v>0</v>
      </c>
      <c r="AL13" s="4">
        <f>K20</f>
        <v>0</v>
      </c>
      <c r="AM13" s="3">
        <f>K21</f>
        <v>0</v>
      </c>
      <c r="AN13" s="3">
        <f>K22</f>
        <v>0</v>
      </c>
      <c r="AO13" s="49">
        <f>K23</f>
        <v>0</v>
      </c>
      <c r="AP13" s="49">
        <f>K24</f>
        <v>0</v>
      </c>
      <c r="AQ13" s="49">
        <f>K25</f>
        <v>0</v>
      </c>
      <c r="AT13" s="49">
        <v>4</v>
      </c>
      <c r="AU13" s="29">
        <f t="shared" ref="AU13:BO13" si="18">PRODUCT(W13*100*1/W21)</f>
        <v>0</v>
      </c>
      <c r="AV13" s="29">
        <f t="shared" si="18"/>
        <v>0</v>
      </c>
      <c r="AW13" s="29">
        <f t="shared" si="18"/>
        <v>0</v>
      </c>
      <c r="AX13" s="29">
        <f t="shared" si="18"/>
        <v>0</v>
      </c>
      <c r="AY13" s="29">
        <f t="shared" si="18"/>
        <v>0</v>
      </c>
      <c r="AZ13" s="29">
        <f t="shared" si="18"/>
        <v>0</v>
      </c>
      <c r="BA13" s="29">
        <f t="shared" si="18"/>
        <v>75</v>
      </c>
      <c r="BB13" s="29">
        <f t="shared" si="18"/>
        <v>0</v>
      </c>
      <c r="BC13" s="31">
        <f t="shared" si="18"/>
        <v>0</v>
      </c>
      <c r="BD13" s="31">
        <f t="shared" si="18"/>
        <v>0</v>
      </c>
      <c r="BE13" s="32">
        <f t="shared" si="18"/>
        <v>0</v>
      </c>
      <c r="BF13" s="30">
        <f t="shared" si="18"/>
        <v>25</v>
      </c>
      <c r="BG13" s="30">
        <f t="shared" si="18"/>
        <v>25</v>
      </c>
      <c r="BH13" s="30">
        <f t="shared" si="18"/>
        <v>0</v>
      </c>
      <c r="BI13" s="29">
        <f t="shared" si="18"/>
        <v>0</v>
      </c>
      <c r="BJ13" s="31">
        <f t="shared" si="18"/>
        <v>0</v>
      </c>
      <c r="BK13" s="32">
        <f t="shared" si="18"/>
        <v>0</v>
      </c>
      <c r="BL13" s="32">
        <f t="shared" si="18"/>
        <v>0</v>
      </c>
      <c r="BM13" s="29">
        <f t="shared" si="18"/>
        <v>0</v>
      </c>
      <c r="BN13" s="29">
        <f t="shared" si="18"/>
        <v>0</v>
      </c>
      <c r="BO13" s="29">
        <f t="shared" si="18"/>
        <v>0</v>
      </c>
      <c r="BR13" s="49">
        <v>4</v>
      </c>
      <c r="BS13" s="29">
        <f t="shared" ref="BS13:CM13" si="19">AU5+AU6+AU7+AU8+AU9+AU10+AU11+AU12+AU13</f>
        <v>0</v>
      </c>
      <c r="BT13" s="29">
        <f t="shared" si="19"/>
        <v>75</v>
      </c>
      <c r="BU13" s="29">
        <f t="shared" si="19"/>
        <v>0</v>
      </c>
      <c r="BV13" s="29">
        <f t="shared" si="19"/>
        <v>100</v>
      </c>
      <c r="BW13" s="29">
        <f t="shared" si="19"/>
        <v>25</v>
      </c>
      <c r="BX13" s="29">
        <f t="shared" si="19"/>
        <v>25</v>
      </c>
      <c r="BY13" s="29">
        <f t="shared" si="19"/>
        <v>100</v>
      </c>
      <c r="BZ13" s="29">
        <f t="shared" si="19"/>
        <v>0</v>
      </c>
      <c r="CA13" s="31">
        <f t="shared" si="19"/>
        <v>100</v>
      </c>
      <c r="CB13" s="31">
        <f t="shared" si="19"/>
        <v>100</v>
      </c>
      <c r="CC13" s="32">
        <f t="shared" si="19"/>
        <v>100</v>
      </c>
      <c r="CD13" s="30">
        <f t="shared" si="19"/>
        <v>100</v>
      </c>
      <c r="CE13" s="30">
        <f t="shared" si="19"/>
        <v>100</v>
      </c>
      <c r="CF13" s="30">
        <f t="shared" si="19"/>
        <v>100</v>
      </c>
      <c r="CG13" s="29">
        <f t="shared" si="19"/>
        <v>0</v>
      </c>
      <c r="CH13" s="31">
        <f t="shared" si="19"/>
        <v>100</v>
      </c>
      <c r="CI13" s="32">
        <f t="shared" si="19"/>
        <v>100</v>
      </c>
      <c r="CJ13" s="32">
        <f t="shared" si="19"/>
        <v>100</v>
      </c>
      <c r="CK13" s="29">
        <f t="shared" si="19"/>
        <v>100</v>
      </c>
      <c r="CL13" s="29">
        <f t="shared" si="19"/>
        <v>100</v>
      </c>
      <c r="CM13" s="29">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9" t="s">
        <v>11</v>
      </c>
      <c r="C14" s="2">
        <v>0</v>
      </c>
      <c r="D14" s="2">
        <v>0</v>
      </c>
      <c r="E14" s="2">
        <v>3</v>
      </c>
      <c r="F14" s="2">
        <v>0</v>
      </c>
      <c r="G14" s="2">
        <v>1</v>
      </c>
      <c r="H14" s="2">
        <v>0</v>
      </c>
      <c r="I14" s="2">
        <v>0</v>
      </c>
      <c r="J14" s="2">
        <v>0</v>
      </c>
      <c r="K14" s="4">
        <v>0</v>
      </c>
      <c r="L14" s="4">
        <v>0</v>
      </c>
      <c r="M14" s="3">
        <v>0</v>
      </c>
      <c r="N14" s="3">
        <v>0</v>
      </c>
      <c r="O14" s="3">
        <v>0</v>
      </c>
      <c r="P14" s="3">
        <v>0</v>
      </c>
      <c r="Q14" s="3">
        <v>0</v>
      </c>
      <c r="R14" s="3">
        <v>0</v>
      </c>
      <c r="S14" s="49">
        <v>4</v>
      </c>
      <c r="V14" s="49">
        <v>8</v>
      </c>
      <c r="W14" s="49">
        <f>L5</f>
        <v>1</v>
      </c>
      <c r="X14" s="49">
        <f>L6</f>
        <v>0</v>
      </c>
      <c r="Y14" s="49">
        <f>L7</f>
        <v>2</v>
      </c>
      <c r="Z14" s="49">
        <f>L8</f>
        <v>0</v>
      </c>
      <c r="AA14" s="49">
        <f>L9</f>
        <v>0</v>
      </c>
      <c r="AB14" s="49">
        <f>L10</f>
        <v>2</v>
      </c>
      <c r="AC14" s="49">
        <f>L11</f>
        <v>0</v>
      </c>
      <c r="AD14" s="49">
        <f>L12</f>
        <v>1</v>
      </c>
      <c r="AE14" s="3">
        <f>L13</f>
        <v>0</v>
      </c>
      <c r="AF14" s="4">
        <f>L14</f>
        <v>0</v>
      </c>
      <c r="AG14" s="3">
        <f>L15</f>
        <v>0</v>
      </c>
      <c r="AH14" s="2">
        <f>L16</f>
        <v>0</v>
      </c>
      <c r="AI14" s="3">
        <f>L17</f>
        <v>0</v>
      </c>
      <c r="AJ14" s="3">
        <f>L18</f>
        <v>0</v>
      </c>
      <c r="AK14" s="49">
        <f>L19</f>
        <v>0</v>
      </c>
      <c r="AL14" s="3">
        <f>L20</f>
        <v>0</v>
      </c>
      <c r="AM14" s="3">
        <f>L21</f>
        <v>0</v>
      </c>
      <c r="AN14" s="3">
        <f>L22</f>
        <v>0</v>
      </c>
      <c r="AO14" s="49">
        <f>L23</f>
        <v>0</v>
      </c>
      <c r="AP14" s="49">
        <f>L24</f>
        <v>0</v>
      </c>
      <c r="AQ14" s="49">
        <f>L25</f>
        <v>0</v>
      </c>
      <c r="AT14" s="49">
        <v>8</v>
      </c>
      <c r="AU14" s="29">
        <f t="shared" ref="AU14:BO14" si="20">PRODUCT(W14*100*1/W21)</f>
        <v>25</v>
      </c>
      <c r="AV14" s="29">
        <f t="shared" si="20"/>
        <v>0</v>
      </c>
      <c r="AW14" s="29">
        <f t="shared" si="20"/>
        <v>50</v>
      </c>
      <c r="AX14" s="29">
        <f t="shared" si="20"/>
        <v>0</v>
      </c>
      <c r="AY14" s="29">
        <f t="shared" si="20"/>
        <v>0</v>
      </c>
      <c r="AZ14" s="29">
        <f t="shared" si="20"/>
        <v>50</v>
      </c>
      <c r="BA14" s="29">
        <f t="shared" si="20"/>
        <v>0</v>
      </c>
      <c r="BB14" s="29">
        <f t="shared" si="20"/>
        <v>25</v>
      </c>
      <c r="BC14" s="32">
        <f t="shared" si="20"/>
        <v>0</v>
      </c>
      <c r="BD14" s="31">
        <f t="shared" si="20"/>
        <v>0</v>
      </c>
      <c r="BE14" s="32">
        <f t="shared" si="20"/>
        <v>0</v>
      </c>
      <c r="BF14" s="30">
        <f t="shared" si="20"/>
        <v>0</v>
      </c>
      <c r="BG14" s="32">
        <f t="shared" si="20"/>
        <v>0</v>
      </c>
      <c r="BH14" s="32">
        <f t="shared" si="20"/>
        <v>0</v>
      </c>
      <c r="BI14" s="29">
        <f t="shared" si="20"/>
        <v>0</v>
      </c>
      <c r="BJ14" s="32">
        <f t="shared" si="20"/>
        <v>0</v>
      </c>
      <c r="BK14" s="32">
        <f t="shared" si="20"/>
        <v>0</v>
      </c>
      <c r="BL14" s="32">
        <f t="shared" si="20"/>
        <v>0</v>
      </c>
      <c r="BM14" s="29">
        <f t="shared" si="20"/>
        <v>0</v>
      </c>
      <c r="BN14" s="29">
        <f t="shared" si="20"/>
        <v>0</v>
      </c>
      <c r="BO14" s="29">
        <f t="shared" si="20"/>
        <v>0</v>
      </c>
      <c r="BR14" s="49">
        <v>8</v>
      </c>
      <c r="BS14" s="29">
        <f t="shared" ref="BS14:CM14" si="21">AU5+AU6+AU7+AU8+AU9+AU10+AU11+AU12+AU13+AU14</f>
        <v>25</v>
      </c>
      <c r="BT14" s="29">
        <f t="shared" si="21"/>
        <v>75</v>
      </c>
      <c r="BU14" s="29">
        <f t="shared" si="21"/>
        <v>50</v>
      </c>
      <c r="BV14" s="29">
        <f t="shared" si="21"/>
        <v>100</v>
      </c>
      <c r="BW14" s="29">
        <f t="shared" si="21"/>
        <v>25</v>
      </c>
      <c r="BX14" s="29">
        <f t="shared" si="21"/>
        <v>75</v>
      </c>
      <c r="BY14" s="29">
        <f t="shared" si="21"/>
        <v>100</v>
      </c>
      <c r="BZ14" s="29">
        <f t="shared" si="21"/>
        <v>25</v>
      </c>
      <c r="CA14" s="32">
        <f t="shared" si="21"/>
        <v>100</v>
      </c>
      <c r="CB14" s="31">
        <f t="shared" si="21"/>
        <v>100</v>
      </c>
      <c r="CC14" s="32">
        <f t="shared" si="21"/>
        <v>100</v>
      </c>
      <c r="CD14" s="30">
        <f t="shared" si="21"/>
        <v>100</v>
      </c>
      <c r="CE14" s="32">
        <f t="shared" si="21"/>
        <v>100</v>
      </c>
      <c r="CF14" s="32">
        <f t="shared" si="21"/>
        <v>100</v>
      </c>
      <c r="CG14" s="29">
        <f t="shared" si="21"/>
        <v>0</v>
      </c>
      <c r="CH14" s="32">
        <f t="shared" si="21"/>
        <v>100</v>
      </c>
      <c r="CI14" s="32">
        <f t="shared" si="21"/>
        <v>100</v>
      </c>
      <c r="CJ14" s="32">
        <f t="shared" si="21"/>
        <v>100</v>
      </c>
      <c r="CK14" s="29">
        <f t="shared" si="21"/>
        <v>100</v>
      </c>
      <c r="CL14" s="29">
        <f t="shared" si="21"/>
        <v>100</v>
      </c>
      <c r="CM14" s="29">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9" t="s">
        <v>12</v>
      </c>
      <c r="C15" s="2">
        <v>0</v>
      </c>
      <c r="D15" s="2">
        <v>0</v>
      </c>
      <c r="E15" s="2">
        <v>0</v>
      </c>
      <c r="F15" s="2">
        <v>0</v>
      </c>
      <c r="G15" s="2">
        <v>0</v>
      </c>
      <c r="H15" s="2">
        <v>1</v>
      </c>
      <c r="I15" s="2">
        <v>1</v>
      </c>
      <c r="J15" s="2">
        <v>2</v>
      </c>
      <c r="K15" s="3">
        <v>0</v>
      </c>
      <c r="L15" s="3">
        <v>0</v>
      </c>
      <c r="M15" s="3">
        <v>0</v>
      </c>
      <c r="N15" s="3">
        <v>0</v>
      </c>
      <c r="O15" s="3">
        <v>0</v>
      </c>
      <c r="P15" s="3">
        <v>0</v>
      </c>
      <c r="Q15" s="3">
        <v>0</v>
      </c>
      <c r="R15" s="3">
        <v>0</v>
      </c>
      <c r="S15" s="49">
        <v>4</v>
      </c>
      <c r="V15" s="49">
        <v>16</v>
      </c>
      <c r="W15" s="49">
        <f>M5</f>
        <v>1</v>
      </c>
      <c r="X15" s="49">
        <f>M6</f>
        <v>0</v>
      </c>
      <c r="Y15" s="49">
        <f>M7</f>
        <v>1</v>
      </c>
      <c r="Z15" s="49">
        <f>M8</f>
        <v>0</v>
      </c>
      <c r="AA15" s="49">
        <f>M9</f>
        <v>2</v>
      </c>
      <c r="AB15" s="49">
        <f>M10</f>
        <v>1</v>
      </c>
      <c r="AC15" s="49">
        <f>M11</f>
        <v>0</v>
      </c>
      <c r="AD15" s="49">
        <f>M12</f>
        <v>2</v>
      </c>
      <c r="AE15" s="3">
        <f>M13</f>
        <v>0</v>
      </c>
      <c r="AF15" s="3">
        <f>M14</f>
        <v>0</v>
      </c>
      <c r="AG15" s="3">
        <f>M15</f>
        <v>0</v>
      </c>
      <c r="AH15" s="3">
        <f>M16</f>
        <v>0</v>
      </c>
      <c r="AI15" s="3">
        <f>M17</f>
        <v>0</v>
      </c>
      <c r="AJ15" s="3">
        <f>M18</f>
        <v>0</v>
      </c>
      <c r="AK15" s="49">
        <f>M19</f>
        <v>0</v>
      </c>
      <c r="AL15" s="3">
        <f>M20</f>
        <v>0</v>
      </c>
      <c r="AM15" s="3">
        <f>M21</f>
        <v>0</v>
      </c>
      <c r="AN15" s="3">
        <f>M22</f>
        <v>0</v>
      </c>
      <c r="AO15" s="49">
        <f>M23</f>
        <v>0</v>
      </c>
      <c r="AP15" s="49">
        <f>M24</f>
        <v>0</v>
      </c>
      <c r="AQ15" s="49">
        <f>M25</f>
        <v>0</v>
      </c>
      <c r="AT15" s="49">
        <v>16</v>
      </c>
      <c r="AU15" s="29">
        <f t="shared" ref="AU15:BO15" si="22">PRODUCT(W15*100*1/W21)</f>
        <v>25</v>
      </c>
      <c r="AV15" s="29">
        <f t="shared" si="22"/>
        <v>0</v>
      </c>
      <c r="AW15" s="29">
        <f t="shared" si="22"/>
        <v>25</v>
      </c>
      <c r="AX15" s="29">
        <f t="shared" si="22"/>
        <v>0</v>
      </c>
      <c r="AY15" s="29">
        <f t="shared" si="22"/>
        <v>50</v>
      </c>
      <c r="AZ15" s="29">
        <f t="shared" si="22"/>
        <v>25</v>
      </c>
      <c r="BA15" s="29">
        <f t="shared" si="22"/>
        <v>0</v>
      </c>
      <c r="BB15" s="29">
        <f t="shared" si="22"/>
        <v>50</v>
      </c>
      <c r="BC15" s="32">
        <f t="shared" si="22"/>
        <v>0</v>
      </c>
      <c r="BD15" s="32">
        <f t="shared" si="22"/>
        <v>0</v>
      </c>
      <c r="BE15" s="32">
        <f t="shared" si="22"/>
        <v>0</v>
      </c>
      <c r="BF15" s="32">
        <f t="shared" si="22"/>
        <v>0</v>
      </c>
      <c r="BG15" s="32">
        <f t="shared" si="22"/>
        <v>0</v>
      </c>
      <c r="BH15" s="32">
        <f t="shared" si="22"/>
        <v>0</v>
      </c>
      <c r="BI15" s="29">
        <f t="shared" si="22"/>
        <v>0</v>
      </c>
      <c r="BJ15" s="32">
        <f t="shared" si="22"/>
        <v>0</v>
      </c>
      <c r="BK15" s="32">
        <f t="shared" si="22"/>
        <v>0</v>
      </c>
      <c r="BL15" s="32">
        <f t="shared" si="22"/>
        <v>0</v>
      </c>
      <c r="BM15" s="29">
        <f t="shared" si="22"/>
        <v>0</v>
      </c>
      <c r="BN15" s="29">
        <f t="shared" si="22"/>
        <v>0</v>
      </c>
      <c r="BO15" s="29">
        <f t="shared" si="22"/>
        <v>0</v>
      </c>
      <c r="BR15" s="49">
        <v>16</v>
      </c>
      <c r="BS15" s="29">
        <f t="shared" ref="BS15:CM15" si="23">AU5+AU6+AU7+AU8+AU9+AU10+AU11+AU12+AU13+AU14+AU15</f>
        <v>50</v>
      </c>
      <c r="BT15" s="29">
        <f t="shared" si="23"/>
        <v>75</v>
      </c>
      <c r="BU15" s="29">
        <f t="shared" si="23"/>
        <v>75</v>
      </c>
      <c r="BV15" s="29">
        <f t="shared" si="23"/>
        <v>100</v>
      </c>
      <c r="BW15" s="29">
        <f t="shared" si="23"/>
        <v>75</v>
      </c>
      <c r="BX15" s="29">
        <f t="shared" si="23"/>
        <v>100</v>
      </c>
      <c r="BY15" s="29">
        <f t="shared" si="23"/>
        <v>100</v>
      </c>
      <c r="BZ15" s="29">
        <f t="shared" si="23"/>
        <v>75</v>
      </c>
      <c r="CA15" s="32">
        <f t="shared" si="23"/>
        <v>100</v>
      </c>
      <c r="CB15" s="32">
        <f t="shared" si="23"/>
        <v>100</v>
      </c>
      <c r="CC15" s="32">
        <f t="shared" si="23"/>
        <v>100</v>
      </c>
      <c r="CD15" s="32">
        <f t="shared" si="23"/>
        <v>100</v>
      </c>
      <c r="CE15" s="32">
        <f t="shared" si="23"/>
        <v>100</v>
      </c>
      <c r="CF15" s="32">
        <f t="shared" si="23"/>
        <v>100</v>
      </c>
      <c r="CG15" s="29">
        <f t="shared" si="23"/>
        <v>0</v>
      </c>
      <c r="CH15" s="32">
        <f t="shared" si="23"/>
        <v>100</v>
      </c>
      <c r="CI15" s="32">
        <f t="shared" si="23"/>
        <v>100</v>
      </c>
      <c r="CJ15" s="32">
        <f t="shared" si="23"/>
        <v>100</v>
      </c>
      <c r="CK15" s="29">
        <f t="shared" si="23"/>
        <v>100</v>
      </c>
      <c r="CL15" s="29">
        <f t="shared" si="23"/>
        <v>100</v>
      </c>
      <c r="CM15" s="29">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9" t="s">
        <v>13</v>
      </c>
      <c r="C16" s="2">
        <v>0</v>
      </c>
      <c r="D16" s="2">
        <v>0</v>
      </c>
      <c r="E16" s="2">
        <v>0</v>
      </c>
      <c r="F16" s="2">
        <v>0</v>
      </c>
      <c r="G16" s="2">
        <v>0</v>
      </c>
      <c r="H16" s="2">
        <v>0</v>
      </c>
      <c r="I16" s="2">
        <v>1</v>
      </c>
      <c r="J16" s="2">
        <v>2</v>
      </c>
      <c r="K16" s="2">
        <v>1</v>
      </c>
      <c r="L16" s="2">
        <v>0</v>
      </c>
      <c r="M16" s="3">
        <v>0</v>
      </c>
      <c r="N16" s="3">
        <v>0</v>
      </c>
      <c r="O16" s="3">
        <v>0</v>
      </c>
      <c r="P16" s="3">
        <v>0</v>
      </c>
      <c r="Q16" s="3">
        <v>0</v>
      </c>
      <c r="R16" s="3">
        <v>0</v>
      </c>
      <c r="S16" s="49">
        <v>4</v>
      </c>
      <c r="V16" s="49">
        <v>32</v>
      </c>
      <c r="W16" s="49">
        <f>N5</f>
        <v>2</v>
      </c>
      <c r="X16" s="49">
        <f>N6</f>
        <v>0</v>
      </c>
      <c r="Y16" s="49">
        <f>N7</f>
        <v>0</v>
      </c>
      <c r="Z16" s="49">
        <f>N8</f>
        <v>0</v>
      </c>
      <c r="AA16" s="49">
        <f>N9</f>
        <v>1</v>
      </c>
      <c r="AB16" s="49">
        <f>N10</f>
        <v>0</v>
      </c>
      <c r="AC16" s="49">
        <f>N11</f>
        <v>0</v>
      </c>
      <c r="AD16" s="49">
        <f>N12</f>
        <v>1</v>
      </c>
      <c r="AE16" s="3">
        <f>N13</f>
        <v>0</v>
      </c>
      <c r="AF16" s="3">
        <f>N14</f>
        <v>0</v>
      </c>
      <c r="AG16" s="3">
        <f>N15</f>
        <v>0</v>
      </c>
      <c r="AH16" s="3">
        <f>N16</f>
        <v>0</v>
      </c>
      <c r="AI16" s="3">
        <f>N17</f>
        <v>0</v>
      </c>
      <c r="AJ16" s="3">
        <f>N18</f>
        <v>0</v>
      </c>
      <c r="AK16" s="49">
        <f>N19</f>
        <v>0</v>
      </c>
      <c r="AL16" s="3">
        <f>N20</f>
        <v>0</v>
      </c>
      <c r="AM16" s="3">
        <f>N21</f>
        <v>0</v>
      </c>
      <c r="AN16" s="3">
        <f>N22</f>
        <v>0</v>
      </c>
      <c r="AO16" s="49">
        <f>N23</f>
        <v>0</v>
      </c>
      <c r="AP16" s="49">
        <f>N24</f>
        <v>0</v>
      </c>
      <c r="AQ16" s="49">
        <f>N25</f>
        <v>0</v>
      </c>
      <c r="AT16" s="49">
        <v>32</v>
      </c>
      <c r="AU16" s="29">
        <f t="shared" ref="AU16:BO16" si="24">PRODUCT(W16*100*1/W21)</f>
        <v>50</v>
      </c>
      <c r="AV16" s="29">
        <f t="shared" si="24"/>
        <v>0</v>
      </c>
      <c r="AW16" s="29">
        <f t="shared" si="24"/>
        <v>0</v>
      </c>
      <c r="AX16" s="29">
        <f t="shared" si="24"/>
        <v>0</v>
      </c>
      <c r="AY16" s="29">
        <f t="shared" si="24"/>
        <v>25</v>
      </c>
      <c r="AZ16" s="29">
        <f t="shared" si="24"/>
        <v>0</v>
      </c>
      <c r="BA16" s="29">
        <f t="shared" si="24"/>
        <v>0</v>
      </c>
      <c r="BB16" s="29">
        <f t="shared" si="24"/>
        <v>25</v>
      </c>
      <c r="BC16" s="32">
        <f t="shared" si="24"/>
        <v>0</v>
      </c>
      <c r="BD16" s="32">
        <f t="shared" si="24"/>
        <v>0</v>
      </c>
      <c r="BE16" s="32">
        <f t="shared" si="24"/>
        <v>0</v>
      </c>
      <c r="BF16" s="32">
        <f t="shared" si="24"/>
        <v>0</v>
      </c>
      <c r="BG16" s="32">
        <f t="shared" si="24"/>
        <v>0</v>
      </c>
      <c r="BH16" s="32">
        <f t="shared" si="24"/>
        <v>0</v>
      </c>
      <c r="BI16" s="29">
        <f t="shared" si="24"/>
        <v>0</v>
      </c>
      <c r="BJ16" s="32">
        <f t="shared" si="24"/>
        <v>0</v>
      </c>
      <c r="BK16" s="32">
        <f t="shared" si="24"/>
        <v>0</v>
      </c>
      <c r="BL16" s="32">
        <f t="shared" si="24"/>
        <v>0</v>
      </c>
      <c r="BM16" s="29">
        <f t="shared" si="24"/>
        <v>0</v>
      </c>
      <c r="BN16" s="29">
        <f t="shared" si="24"/>
        <v>0</v>
      </c>
      <c r="BO16" s="29">
        <f t="shared" si="24"/>
        <v>0</v>
      </c>
      <c r="BR16" s="49">
        <v>32</v>
      </c>
      <c r="BS16" s="29">
        <f t="shared" ref="BS16:CM16" si="25">AU5+AU6+AU7+AU8+AU9+AU10+AU11+AU12+AU13+AU14+AU15+AU16</f>
        <v>100</v>
      </c>
      <c r="BT16" s="29">
        <f t="shared" si="25"/>
        <v>75</v>
      </c>
      <c r="BU16" s="29">
        <f t="shared" si="25"/>
        <v>75</v>
      </c>
      <c r="BV16" s="29">
        <f t="shared" si="25"/>
        <v>100</v>
      </c>
      <c r="BW16" s="29">
        <f t="shared" si="25"/>
        <v>100</v>
      </c>
      <c r="BX16" s="29">
        <f t="shared" si="25"/>
        <v>100</v>
      </c>
      <c r="BY16" s="29">
        <f t="shared" si="25"/>
        <v>100</v>
      </c>
      <c r="BZ16" s="29">
        <f t="shared" si="25"/>
        <v>100</v>
      </c>
      <c r="CA16" s="32">
        <f t="shared" si="25"/>
        <v>100</v>
      </c>
      <c r="CB16" s="32">
        <f t="shared" si="25"/>
        <v>100</v>
      </c>
      <c r="CC16" s="32">
        <f t="shared" si="25"/>
        <v>100</v>
      </c>
      <c r="CD16" s="32">
        <f t="shared" si="25"/>
        <v>100</v>
      </c>
      <c r="CE16" s="32">
        <f t="shared" si="25"/>
        <v>100</v>
      </c>
      <c r="CF16" s="32">
        <f t="shared" si="25"/>
        <v>100</v>
      </c>
      <c r="CG16" s="29">
        <f t="shared" si="25"/>
        <v>0</v>
      </c>
      <c r="CH16" s="32">
        <f t="shared" si="25"/>
        <v>100</v>
      </c>
      <c r="CI16" s="32">
        <f t="shared" si="25"/>
        <v>100</v>
      </c>
      <c r="CJ16" s="32">
        <f t="shared" si="25"/>
        <v>100</v>
      </c>
      <c r="CK16" s="29">
        <f t="shared" si="25"/>
        <v>100</v>
      </c>
      <c r="CL16" s="29">
        <f t="shared" si="25"/>
        <v>100</v>
      </c>
      <c r="CM16" s="29">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9" t="s">
        <v>14</v>
      </c>
      <c r="C17" s="2">
        <v>0</v>
      </c>
      <c r="D17" s="2">
        <v>0</v>
      </c>
      <c r="E17" s="2">
        <v>0</v>
      </c>
      <c r="F17" s="2">
        <v>0</v>
      </c>
      <c r="G17" s="2">
        <v>1</v>
      </c>
      <c r="H17" s="2">
        <v>2</v>
      </c>
      <c r="I17" s="2">
        <v>0</v>
      </c>
      <c r="J17" s="2">
        <v>0</v>
      </c>
      <c r="K17" s="2">
        <v>1</v>
      </c>
      <c r="L17" s="3">
        <v>0</v>
      </c>
      <c r="M17" s="3">
        <v>0</v>
      </c>
      <c r="N17" s="3">
        <v>0</v>
      </c>
      <c r="O17" s="3">
        <v>0</v>
      </c>
      <c r="P17" s="3">
        <v>0</v>
      </c>
      <c r="Q17" s="3">
        <v>0</v>
      </c>
      <c r="R17" s="3">
        <v>0</v>
      </c>
      <c r="S17" s="49">
        <v>4</v>
      </c>
      <c r="V17" s="49">
        <v>64</v>
      </c>
      <c r="W17" s="49">
        <f>O5</f>
        <v>0</v>
      </c>
      <c r="X17" s="49">
        <f>O6</f>
        <v>1</v>
      </c>
      <c r="Y17" s="49">
        <f>O7</f>
        <v>1</v>
      </c>
      <c r="Z17" s="49">
        <f>O8</f>
        <v>0</v>
      </c>
      <c r="AA17" s="49">
        <f>O9</f>
        <v>0</v>
      </c>
      <c r="AB17" s="49">
        <f>O10</f>
        <v>0</v>
      </c>
      <c r="AC17" s="49">
        <f>O11</f>
        <v>0</v>
      </c>
      <c r="AD17" s="49">
        <f>O12</f>
        <v>0</v>
      </c>
      <c r="AE17" s="3">
        <f>O13</f>
        <v>0</v>
      </c>
      <c r="AF17" s="3">
        <f>O14</f>
        <v>0</v>
      </c>
      <c r="AG17" s="3">
        <f>O15</f>
        <v>0</v>
      </c>
      <c r="AH17" s="3">
        <f>O16</f>
        <v>0</v>
      </c>
      <c r="AI17" s="3">
        <f>O17</f>
        <v>0</v>
      </c>
      <c r="AJ17" s="3">
        <f>O18</f>
        <v>0</v>
      </c>
      <c r="AK17" s="49">
        <f>O19</f>
        <v>0</v>
      </c>
      <c r="AL17" s="3">
        <f>O20</f>
        <v>0</v>
      </c>
      <c r="AM17" s="3">
        <f>O21</f>
        <v>0</v>
      </c>
      <c r="AN17" s="3">
        <f>O22</f>
        <v>0</v>
      </c>
      <c r="AO17" s="49">
        <f>O23</f>
        <v>0</v>
      </c>
      <c r="AP17" s="49">
        <f>O24</f>
        <v>0</v>
      </c>
      <c r="AQ17" s="49">
        <f>O25</f>
        <v>0</v>
      </c>
      <c r="AT17" s="49">
        <v>64</v>
      </c>
      <c r="AU17" s="29">
        <f t="shared" ref="AU17:BO17" si="26">PRODUCT(W17*100*1/W21)</f>
        <v>0</v>
      </c>
      <c r="AV17" s="29">
        <f t="shared" si="26"/>
        <v>25</v>
      </c>
      <c r="AW17" s="29">
        <f t="shared" si="26"/>
        <v>25</v>
      </c>
      <c r="AX17" s="29">
        <f t="shared" si="26"/>
        <v>0</v>
      </c>
      <c r="AY17" s="29">
        <f t="shared" si="26"/>
        <v>0</v>
      </c>
      <c r="AZ17" s="29">
        <f t="shared" si="26"/>
        <v>0</v>
      </c>
      <c r="BA17" s="29">
        <f t="shared" si="26"/>
        <v>0</v>
      </c>
      <c r="BB17" s="29">
        <f t="shared" si="26"/>
        <v>0</v>
      </c>
      <c r="BC17" s="32">
        <f t="shared" si="26"/>
        <v>0</v>
      </c>
      <c r="BD17" s="32">
        <f t="shared" si="26"/>
        <v>0</v>
      </c>
      <c r="BE17" s="32">
        <f t="shared" si="26"/>
        <v>0</v>
      </c>
      <c r="BF17" s="32">
        <f t="shared" si="26"/>
        <v>0</v>
      </c>
      <c r="BG17" s="32">
        <f t="shared" si="26"/>
        <v>0</v>
      </c>
      <c r="BH17" s="32">
        <f t="shared" si="26"/>
        <v>0</v>
      </c>
      <c r="BI17" s="29">
        <f t="shared" si="26"/>
        <v>0</v>
      </c>
      <c r="BJ17" s="32">
        <f t="shared" si="26"/>
        <v>0</v>
      </c>
      <c r="BK17" s="32">
        <f t="shared" si="26"/>
        <v>0</v>
      </c>
      <c r="BL17" s="32">
        <f t="shared" si="26"/>
        <v>0</v>
      </c>
      <c r="BM17" s="29">
        <f t="shared" si="26"/>
        <v>0</v>
      </c>
      <c r="BN17" s="29">
        <f t="shared" si="26"/>
        <v>0</v>
      </c>
      <c r="BO17" s="29">
        <f t="shared" si="26"/>
        <v>0</v>
      </c>
      <c r="BR17" s="49">
        <v>64</v>
      </c>
      <c r="BS17" s="29">
        <f t="shared" ref="BS17:CM17" si="27">AU5+AU6+AU7+AU8+AU9+AU10+AU11+AU12+AU13+AU14+AU15+AU16+AU17</f>
        <v>100</v>
      </c>
      <c r="BT17" s="29">
        <f t="shared" si="27"/>
        <v>100</v>
      </c>
      <c r="BU17" s="29">
        <f t="shared" si="27"/>
        <v>100</v>
      </c>
      <c r="BV17" s="29">
        <f t="shared" si="27"/>
        <v>100</v>
      </c>
      <c r="BW17" s="29">
        <f t="shared" si="27"/>
        <v>100</v>
      </c>
      <c r="BX17" s="29">
        <f t="shared" si="27"/>
        <v>100</v>
      </c>
      <c r="BY17" s="29">
        <f t="shared" si="27"/>
        <v>100</v>
      </c>
      <c r="BZ17" s="29">
        <f t="shared" si="27"/>
        <v>100</v>
      </c>
      <c r="CA17" s="32">
        <f t="shared" si="27"/>
        <v>100</v>
      </c>
      <c r="CB17" s="32">
        <f t="shared" si="27"/>
        <v>100</v>
      </c>
      <c r="CC17" s="32">
        <f t="shared" si="27"/>
        <v>100</v>
      </c>
      <c r="CD17" s="32">
        <f t="shared" si="27"/>
        <v>100</v>
      </c>
      <c r="CE17" s="32">
        <f t="shared" si="27"/>
        <v>100</v>
      </c>
      <c r="CF17" s="32">
        <f t="shared" si="27"/>
        <v>100</v>
      </c>
      <c r="CG17" s="29">
        <f t="shared" si="27"/>
        <v>0</v>
      </c>
      <c r="CH17" s="32">
        <f t="shared" si="27"/>
        <v>100</v>
      </c>
      <c r="CI17" s="32">
        <f t="shared" si="27"/>
        <v>100</v>
      </c>
      <c r="CJ17" s="32">
        <f t="shared" si="27"/>
        <v>100</v>
      </c>
      <c r="CK17" s="29">
        <f t="shared" si="27"/>
        <v>100</v>
      </c>
      <c r="CL17" s="29">
        <f t="shared" si="27"/>
        <v>100</v>
      </c>
      <c r="CM17" s="29">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9" t="s">
        <v>15</v>
      </c>
      <c r="C18" s="2">
        <v>0</v>
      </c>
      <c r="D18" s="2">
        <v>0</v>
      </c>
      <c r="E18" s="2">
        <v>0</v>
      </c>
      <c r="F18" s="2">
        <v>0</v>
      </c>
      <c r="G18" s="2">
        <v>0</v>
      </c>
      <c r="H18" s="2">
        <v>3</v>
      </c>
      <c r="I18" s="2">
        <v>1</v>
      </c>
      <c r="J18" s="2">
        <v>0</v>
      </c>
      <c r="K18" s="2">
        <v>0</v>
      </c>
      <c r="L18" s="3">
        <v>0</v>
      </c>
      <c r="M18" s="3">
        <v>0</v>
      </c>
      <c r="N18" s="3">
        <v>0</v>
      </c>
      <c r="O18" s="3">
        <v>0</v>
      </c>
      <c r="P18" s="3">
        <v>0</v>
      </c>
      <c r="Q18" s="3">
        <v>0</v>
      </c>
      <c r="R18" s="3">
        <v>0</v>
      </c>
      <c r="S18" s="49">
        <v>4</v>
      </c>
      <c r="V18" s="49">
        <v>128</v>
      </c>
      <c r="W18" s="49">
        <f>P5</f>
        <v>0</v>
      </c>
      <c r="X18" s="49">
        <f>P6</f>
        <v>0</v>
      </c>
      <c r="Y18" s="49">
        <f>P7</f>
        <v>0</v>
      </c>
      <c r="Z18" s="49">
        <f>P8</f>
        <v>0</v>
      </c>
      <c r="AA18" s="49">
        <f>P9</f>
        <v>0</v>
      </c>
      <c r="AB18" s="49">
        <f>P10</f>
        <v>0</v>
      </c>
      <c r="AC18" s="49">
        <f>P11</f>
        <v>0</v>
      </c>
      <c r="AD18" s="49">
        <f>P12</f>
        <v>0</v>
      </c>
      <c r="AE18" s="3">
        <f>P13</f>
        <v>0</v>
      </c>
      <c r="AF18" s="3">
        <f>P14</f>
        <v>0</v>
      </c>
      <c r="AG18" s="3">
        <f>P15</f>
        <v>0</v>
      </c>
      <c r="AH18" s="3">
        <f>P16</f>
        <v>0</v>
      </c>
      <c r="AI18" s="3">
        <f>P17</f>
        <v>0</v>
      </c>
      <c r="AJ18" s="3">
        <f>P18</f>
        <v>0</v>
      </c>
      <c r="AK18" s="49">
        <f>P19</f>
        <v>1</v>
      </c>
      <c r="AL18" s="3">
        <f>P20</f>
        <v>0</v>
      </c>
      <c r="AM18" s="3">
        <f>P21</f>
        <v>0</v>
      </c>
      <c r="AN18" s="3">
        <f>P22</f>
        <v>0</v>
      </c>
      <c r="AO18" s="49">
        <f>P23</f>
        <v>0</v>
      </c>
      <c r="AP18" s="49">
        <f>P24</f>
        <v>0</v>
      </c>
      <c r="AQ18" s="49">
        <f>P25</f>
        <v>0</v>
      </c>
      <c r="AT18" s="49">
        <v>128</v>
      </c>
      <c r="AU18" s="29">
        <f t="shared" ref="AU18:BO18" si="28">PRODUCT(W18*100*1/W21)</f>
        <v>0</v>
      </c>
      <c r="AV18" s="29">
        <f t="shared" si="28"/>
        <v>0</v>
      </c>
      <c r="AW18" s="29">
        <f t="shared" si="28"/>
        <v>0</v>
      </c>
      <c r="AX18" s="29">
        <f t="shared" si="28"/>
        <v>0</v>
      </c>
      <c r="AY18" s="29">
        <f t="shared" si="28"/>
        <v>0</v>
      </c>
      <c r="AZ18" s="29">
        <f t="shared" si="28"/>
        <v>0</v>
      </c>
      <c r="BA18" s="29">
        <f t="shared" si="28"/>
        <v>0</v>
      </c>
      <c r="BB18" s="29">
        <f t="shared" si="28"/>
        <v>0</v>
      </c>
      <c r="BC18" s="32">
        <f t="shared" si="28"/>
        <v>0</v>
      </c>
      <c r="BD18" s="32">
        <f t="shared" si="28"/>
        <v>0</v>
      </c>
      <c r="BE18" s="32">
        <f t="shared" si="28"/>
        <v>0</v>
      </c>
      <c r="BF18" s="32">
        <f t="shared" si="28"/>
        <v>0</v>
      </c>
      <c r="BG18" s="32">
        <f t="shared" si="28"/>
        <v>0</v>
      </c>
      <c r="BH18" s="32">
        <f t="shared" si="28"/>
        <v>0</v>
      </c>
      <c r="BI18" s="29">
        <f t="shared" si="28"/>
        <v>25</v>
      </c>
      <c r="BJ18" s="32">
        <f t="shared" si="28"/>
        <v>0</v>
      </c>
      <c r="BK18" s="32">
        <f t="shared" si="28"/>
        <v>0</v>
      </c>
      <c r="BL18" s="32">
        <f t="shared" si="28"/>
        <v>0</v>
      </c>
      <c r="BM18" s="29">
        <f t="shared" si="28"/>
        <v>0</v>
      </c>
      <c r="BN18" s="29">
        <f t="shared" si="28"/>
        <v>0</v>
      </c>
      <c r="BO18" s="29">
        <f t="shared" si="28"/>
        <v>0</v>
      </c>
      <c r="BR18" s="49">
        <v>128</v>
      </c>
      <c r="BS18" s="29">
        <f t="shared" ref="BS18:CM18" si="29">AU5+AU6+AU7+AU8+AU9+AU10+AU11+AU12+AU13+AU14+AU15+AU16+AU17+AU18</f>
        <v>100</v>
      </c>
      <c r="BT18" s="29">
        <f t="shared" si="29"/>
        <v>100</v>
      </c>
      <c r="BU18" s="29">
        <f t="shared" si="29"/>
        <v>100</v>
      </c>
      <c r="BV18" s="29">
        <f t="shared" si="29"/>
        <v>100</v>
      </c>
      <c r="BW18" s="29">
        <f t="shared" si="29"/>
        <v>100</v>
      </c>
      <c r="BX18" s="29">
        <f t="shared" si="29"/>
        <v>100</v>
      </c>
      <c r="BY18" s="29">
        <f t="shared" si="29"/>
        <v>100</v>
      </c>
      <c r="BZ18" s="29">
        <f t="shared" si="29"/>
        <v>100</v>
      </c>
      <c r="CA18" s="32">
        <f t="shared" si="29"/>
        <v>100</v>
      </c>
      <c r="CB18" s="32">
        <f t="shared" si="29"/>
        <v>100</v>
      </c>
      <c r="CC18" s="32">
        <f t="shared" si="29"/>
        <v>100</v>
      </c>
      <c r="CD18" s="32">
        <f t="shared" si="29"/>
        <v>100</v>
      </c>
      <c r="CE18" s="32">
        <f t="shared" si="29"/>
        <v>100</v>
      </c>
      <c r="CF18" s="32">
        <f t="shared" si="29"/>
        <v>100</v>
      </c>
      <c r="CG18" s="29">
        <f t="shared" si="29"/>
        <v>25</v>
      </c>
      <c r="CH18" s="32">
        <f t="shared" si="29"/>
        <v>100</v>
      </c>
      <c r="CI18" s="32">
        <f t="shared" si="29"/>
        <v>100</v>
      </c>
      <c r="CJ18" s="32">
        <f t="shared" si="29"/>
        <v>100</v>
      </c>
      <c r="CK18" s="29">
        <f t="shared" si="29"/>
        <v>100</v>
      </c>
      <c r="CL18" s="29">
        <f t="shared" si="29"/>
        <v>100</v>
      </c>
      <c r="CM18" s="29">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9" t="s">
        <v>16</v>
      </c>
      <c r="C19" s="49">
        <v>0</v>
      </c>
      <c r="D19" s="49">
        <v>0</v>
      </c>
      <c r="E19" s="49">
        <v>0</v>
      </c>
      <c r="F19" s="49">
        <v>0</v>
      </c>
      <c r="G19" s="49">
        <v>0</v>
      </c>
      <c r="H19" s="49">
        <v>0</v>
      </c>
      <c r="I19" s="49">
        <v>0</v>
      </c>
      <c r="J19" s="49">
        <v>0</v>
      </c>
      <c r="K19" s="49">
        <v>0</v>
      </c>
      <c r="L19" s="49">
        <v>0</v>
      </c>
      <c r="M19" s="49">
        <v>0</v>
      </c>
      <c r="N19" s="49">
        <v>0</v>
      </c>
      <c r="O19" s="49">
        <v>0</v>
      </c>
      <c r="P19" s="49">
        <v>1</v>
      </c>
      <c r="Q19" s="49">
        <v>3</v>
      </c>
      <c r="R19" s="49">
        <v>0</v>
      </c>
      <c r="S19" s="49">
        <v>4</v>
      </c>
      <c r="V19" s="49">
        <v>256</v>
      </c>
      <c r="W19" s="49">
        <f>Q5</f>
        <v>0</v>
      </c>
      <c r="X19" s="49">
        <f>Q6</f>
        <v>0</v>
      </c>
      <c r="Y19" s="49">
        <f>Q7</f>
        <v>0</v>
      </c>
      <c r="Z19" s="49">
        <f>Q8</f>
        <v>0</v>
      </c>
      <c r="AA19" s="49">
        <f>Q9</f>
        <v>0</v>
      </c>
      <c r="AB19" s="49">
        <f>Q10</f>
        <v>0</v>
      </c>
      <c r="AC19" s="49">
        <f>Q11</f>
        <v>0</v>
      </c>
      <c r="AD19" s="49">
        <f>Q12</f>
        <v>0</v>
      </c>
      <c r="AE19" s="3">
        <f>Q13</f>
        <v>0</v>
      </c>
      <c r="AF19" s="3">
        <f>Q14</f>
        <v>0</v>
      </c>
      <c r="AG19" s="3">
        <f>Q15</f>
        <v>0</v>
      </c>
      <c r="AH19" s="3">
        <f>Q16</f>
        <v>0</v>
      </c>
      <c r="AI19" s="3">
        <f>Q17</f>
        <v>0</v>
      </c>
      <c r="AJ19" s="3">
        <f>Q18</f>
        <v>0</v>
      </c>
      <c r="AK19" s="49">
        <f>Q19</f>
        <v>3</v>
      </c>
      <c r="AL19" s="3">
        <f>Q20</f>
        <v>0</v>
      </c>
      <c r="AM19" s="3">
        <f>Q21</f>
        <v>0</v>
      </c>
      <c r="AN19" s="3">
        <f>Q22</f>
        <v>0</v>
      </c>
      <c r="AO19" s="49">
        <f>Q23</f>
        <v>0</v>
      </c>
      <c r="AP19" s="49">
        <f>Q24</f>
        <v>0</v>
      </c>
      <c r="AQ19" s="49">
        <f>Q25</f>
        <v>0</v>
      </c>
      <c r="AT19" s="49">
        <v>256</v>
      </c>
      <c r="AU19" s="29">
        <f t="shared" ref="AU19:BO19" si="30">PRODUCT(W19*100*1/W21)</f>
        <v>0</v>
      </c>
      <c r="AV19" s="29">
        <f t="shared" si="30"/>
        <v>0</v>
      </c>
      <c r="AW19" s="29">
        <f t="shared" si="30"/>
        <v>0</v>
      </c>
      <c r="AX19" s="29">
        <f t="shared" si="30"/>
        <v>0</v>
      </c>
      <c r="AY19" s="29">
        <f t="shared" si="30"/>
        <v>0</v>
      </c>
      <c r="AZ19" s="29">
        <f t="shared" si="30"/>
        <v>0</v>
      </c>
      <c r="BA19" s="29">
        <f t="shared" si="30"/>
        <v>0</v>
      </c>
      <c r="BB19" s="29">
        <f t="shared" si="30"/>
        <v>0</v>
      </c>
      <c r="BC19" s="32">
        <f t="shared" si="30"/>
        <v>0</v>
      </c>
      <c r="BD19" s="32">
        <f t="shared" si="30"/>
        <v>0</v>
      </c>
      <c r="BE19" s="32">
        <f t="shared" si="30"/>
        <v>0</v>
      </c>
      <c r="BF19" s="32">
        <f t="shared" si="30"/>
        <v>0</v>
      </c>
      <c r="BG19" s="32">
        <f t="shared" si="30"/>
        <v>0</v>
      </c>
      <c r="BH19" s="32">
        <f t="shared" si="30"/>
        <v>0</v>
      </c>
      <c r="BI19" s="29">
        <f t="shared" si="30"/>
        <v>75</v>
      </c>
      <c r="BJ19" s="32">
        <f t="shared" si="30"/>
        <v>0</v>
      </c>
      <c r="BK19" s="32">
        <f t="shared" si="30"/>
        <v>0</v>
      </c>
      <c r="BL19" s="32">
        <f t="shared" si="30"/>
        <v>0</v>
      </c>
      <c r="BM19" s="29">
        <f t="shared" si="30"/>
        <v>0</v>
      </c>
      <c r="BN19" s="29">
        <f t="shared" si="30"/>
        <v>0</v>
      </c>
      <c r="BO19" s="29">
        <f t="shared" si="30"/>
        <v>0</v>
      </c>
      <c r="BR19" s="49">
        <v>256</v>
      </c>
      <c r="BS19" s="29">
        <f t="shared" ref="BS19:CM19" si="31">AU5+AU6+AU7+AU8+AU9+AU10+AU11+AU12+AU13+AU14+AU15+AU16+AU17+AU18+AU19</f>
        <v>100</v>
      </c>
      <c r="BT19" s="29">
        <f t="shared" si="31"/>
        <v>100</v>
      </c>
      <c r="BU19" s="29">
        <f t="shared" si="31"/>
        <v>100</v>
      </c>
      <c r="BV19" s="29">
        <f t="shared" si="31"/>
        <v>100</v>
      </c>
      <c r="BW19" s="29">
        <f t="shared" si="31"/>
        <v>100</v>
      </c>
      <c r="BX19" s="29">
        <f t="shared" si="31"/>
        <v>100</v>
      </c>
      <c r="BY19" s="29">
        <f t="shared" si="31"/>
        <v>100</v>
      </c>
      <c r="BZ19" s="29">
        <f t="shared" si="31"/>
        <v>100</v>
      </c>
      <c r="CA19" s="32">
        <f t="shared" si="31"/>
        <v>100</v>
      </c>
      <c r="CB19" s="32">
        <f t="shared" si="31"/>
        <v>100</v>
      </c>
      <c r="CC19" s="32">
        <f t="shared" si="31"/>
        <v>100</v>
      </c>
      <c r="CD19" s="32">
        <f t="shared" si="31"/>
        <v>100</v>
      </c>
      <c r="CE19" s="32">
        <f t="shared" si="31"/>
        <v>100</v>
      </c>
      <c r="CF19" s="32">
        <f t="shared" si="31"/>
        <v>100</v>
      </c>
      <c r="CG19" s="29">
        <f t="shared" si="31"/>
        <v>100</v>
      </c>
      <c r="CH19" s="32">
        <f t="shared" si="31"/>
        <v>100</v>
      </c>
      <c r="CI19" s="32">
        <f t="shared" si="31"/>
        <v>100</v>
      </c>
      <c r="CJ19" s="32">
        <f t="shared" si="31"/>
        <v>100</v>
      </c>
      <c r="CK19" s="29">
        <f t="shared" si="31"/>
        <v>100</v>
      </c>
      <c r="CL19" s="29">
        <f t="shared" si="31"/>
        <v>100</v>
      </c>
      <c r="CM19" s="29">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9" t="s">
        <v>17</v>
      </c>
      <c r="C20" s="2">
        <v>0</v>
      </c>
      <c r="D20" s="2">
        <v>0</v>
      </c>
      <c r="E20" s="2">
        <v>2</v>
      </c>
      <c r="F20" s="2">
        <v>0</v>
      </c>
      <c r="G20" s="2">
        <v>1</v>
      </c>
      <c r="H20" s="2">
        <v>1</v>
      </c>
      <c r="I20" s="2">
        <v>0</v>
      </c>
      <c r="J20" s="2">
        <v>0</v>
      </c>
      <c r="K20" s="4">
        <v>0</v>
      </c>
      <c r="L20" s="3">
        <v>0</v>
      </c>
      <c r="M20" s="3">
        <v>0</v>
      </c>
      <c r="N20" s="3">
        <v>0</v>
      </c>
      <c r="O20" s="3">
        <v>0</v>
      </c>
      <c r="P20" s="3">
        <v>0</v>
      </c>
      <c r="Q20" s="3">
        <v>0</v>
      </c>
      <c r="R20" s="3">
        <v>0</v>
      </c>
      <c r="S20" s="49">
        <v>4</v>
      </c>
      <c r="V20" s="49">
        <v>512</v>
      </c>
      <c r="W20" s="49">
        <f>R5</f>
        <v>0</v>
      </c>
      <c r="X20" s="49">
        <f>R6</f>
        <v>0</v>
      </c>
      <c r="Y20" s="49">
        <f>R7</f>
        <v>0</v>
      </c>
      <c r="Z20" s="49">
        <f>R8</f>
        <v>0</v>
      </c>
      <c r="AA20" s="49">
        <f>R9</f>
        <v>0</v>
      </c>
      <c r="AB20" s="49">
        <f>R10</f>
        <v>0</v>
      </c>
      <c r="AC20" s="49">
        <f>R11</f>
        <v>0</v>
      </c>
      <c r="AD20" s="49">
        <f>R12</f>
        <v>0</v>
      </c>
      <c r="AE20" s="3">
        <f>R13</f>
        <v>0</v>
      </c>
      <c r="AF20" s="3">
        <f>R14</f>
        <v>0</v>
      </c>
      <c r="AG20" s="3">
        <f>R15</f>
        <v>0</v>
      </c>
      <c r="AH20" s="3">
        <f>R16</f>
        <v>0</v>
      </c>
      <c r="AI20" s="3">
        <f>R17</f>
        <v>0</v>
      </c>
      <c r="AJ20" s="3">
        <f>R18</f>
        <v>0</v>
      </c>
      <c r="AK20" s="49">
        <f>R19</f>
        <v>0</v>
      </c>
      <c r="AL20" s="3">
        <f>R20</f>
        <v>0</v>
      </c>
      <c r="AM20" s="3">
        <f>R21</f>
        <v>0</v>
      </c>
      <c r="AN20" s="3">
        <f>R22</f>
        <v>0</v>
      </c>
      <c r="AO20" s="49">
        <f>R23</f>
        <v>0</v>
      </c>
      <c r="AP20" s="49">
        <f>R24</f>
        <v>0</v>
      </c>
      <c r="AQ20" s="49">
        <f>R25</f>
        <v>0</v>
      </c>
      <c r="AT20" s="49">
        <v>512</v>
      </c>
      <c r="AU20" s="29">
        <f t="shared" ref="AU20:BO20" si="32">PRODUCT(W20*100*1/W21)</f>
        <v>0</v>
      </c>
      <c r="AV20" s="29">
        <f t="shared" si="32"/>
        <v>0</v>
      </c>
      <c r="AW20" s="29">
        <f t="shared" si="32"/>
        <v>0</v>
      </c>
      <c r="AX20" s="29">
        <f t="shared" si="32"/>
        <v>0</v>
      </c>
      <c r="AY20" s="29">
        <f t="shared" si="32"/>
        <v>0</v>
      </c>
      <c r="AZ20" s="29">
        <f t="shared" si="32"/>
        <v>0</v>
      </c>
      <c r="BA20" s="29">
        <f t="shared" si="32"/>
        <v>0</v>
      </c>
      <c r="BB20" s="29">
        <f t="shared" si="32"/>
        <v>0</v>
      </c>
      <c r="BC20" s="32">
        <f t="shared" si="32"/>
        <v>0</v>
      </c>
      <c r="BD20" s="32">
        <f t="shared" si="32"/>
        <v>0</v>
      </c>
      <c r="BE20" s="32">
        <f t="shared" si="32"/>
        <v>0</v>
      </c>
      <c r="BF20" s="32">
        <f t="shared" si="32"/>
        <v>0</v>
      </c>
      <c r="BG20" s="32">
        <f t="shared" si="32"/>
        <v>0</v>
      </c>
      <c r="BH20" s="32">
        <f t="shared" si="32"/>
        <v>0</v>
      </c>
      <c r="BI20" s="29">
        <f t="shared" si="32"/>
        <v>0</v>
      </c>
      <c r="BJ20" s="32">
        <f t="shared" si="32"/>
        <v>0</v>
      </c>
      <c r="BK20" s="32">
        <f t="shared" si="32"/>
        <v>0</v>
      </c>
      <c r="BL20" s="32">
        <f t="shared" si="32"/>
        <v>0</v>
      </c>
      <c r="BM20" s="29">
        <f t="shared" si="32"/>
        <v>0</v>
      </c>
      <c r="BN20" s="29">
        <f t="shared" si="32"/>
        <v>0</v>
      </c>
      <c r="BO20" s="29">
        <f t="shared" si="32"/>
        <v>0</v>
      </c>
      <c r="BR20" s="49">
        <v>512</v>
      </c>
      <c r="BS20" s="29">
        <f t="shared" ref="BS20:CM20" si="33">AU5+AU6+AU7+AU8+AU9+AU10+AU11+AU12+AU13+AU14+AU15+AU16+AU17+AU18+AU19+AU20</f>
        <v>100</v>
      </c>
      <c r="BT20" s="29">
        <f t="shared" si="33"/>
        <v>100</v>
      </c>
      <c r="BU20" s="29">
        <f t="shared" si="33"/>
        <v>100</v>
      </c>
      <c r="BV20" s="29">
        <f t="shared" si="33"/>
        <v>100</v>
      </c>
      <c r="BW20" s="29">
        <f t="shared" si="33"/>
        <v>100</v>
      </c>
      <c r="BX20" s="29">
        <f t="shared" si="33"/>
        <v>100</v>
      </c>
      <c r="BY20" s="29">
        <f t="shared" si="33"/>
        <v>100</v>
      </c>
      <c r="BZ20" s="29">
        <f t="shared" si="33"/>
        <v>100</v>
      </c>
      <c r="CA20" s="32">
        <f t="shared" si="33"/>
        <v>100</v>
      </c>
      <c r="CB20" s="32">
        <f t="shared" si="33"/>
        <v>100</v>
      </c>
      <c r="CC20" s="32">
        <f t="shared" si="33"/>
        <v>100</v>
      </c>
      <c r="CD20" s="32">
        <f t="shared" si="33"/>
        <v>100</v>
      </c>
      <c r="CE20" s="32">
        <f t="shared" si="33"/>
        <v>100</v>
      </c>
      <c r="CF20" s="32">
        <f t="shared" si="33"/>
        <v>100</v>
      </c>
      <c r="CG20" s="29">
        <f t="shared" si="33"/>
        <v>100</v>
      </c>
      <c r="CH20" s="32">
        <f t="shared" si="33"/>
        <v>100</v>
      </c>
      <c r="CI20" s="32">
        <f t="shared" si="33"/>
        <v>100</v>
      </c>
      <c r="CJ20" s="32">
        <f t="shared" si="33"/>
        <v>100</v>
      </c>
      <c r="CK20" s="29">
        <f t="shared" si="33"/>
        <v>100</v>
      </c>
      <c r="CL20" s="29">
        <f t="shared" si="33"/>
        <v>100</v>
      </c>
      <c r="CM20" s="29">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9" t="s">
        <v>18</v>
      </c>
      <c r="C21" s="4">
        <v>0</v>
      </c>
      <c r="D21" s="4">
        <v>0</v>
      </c>
      <c r="E21" s="4">
        <v>1</v>
      </c>
      <c r="F21" s="4">
        <v>2</v>
      </c>
      <c r="G21" s="4">
        <v>1</v>
      </c>
      <c r="H21" s="4">
        <v>0</v>
      </c>
      <c r="I21" s="4">
        <v>0</v>
      </c>
      <c r="J21" s="3">
        <v>0</v>
      </c>
      <c r="K21" s="3">
        <v>0</v>
      </c>
      <c r="L21" s="3">
        <v>0</v>
      </c>
      <c r="M21" s="3">
        <v>0</v>
      </c>
      <c r="N21" s="3">
        <v>0</v>
      </c>
      <c r="O21" s="3">
        <v>0</v>
      </c>
      <c r="P21" s="3">
        <v>0</v>
      </c>
      <c r="Q21" s="3">
        <v>0</v>
      </c>
      <c r="R21" s="3">
        <v>0</v>
      </c>
      <c r="S21" s="49">
        <v>4</v>
      </c>
      <c r="V21" s="49" t="s">
        <v>1</v>
      </c>
      <c r="W21" s="49">
        <f>S5</f>
        <v>4</v>
      </c>
      <c r="X21" s="49">
        <f>S6</f>
        <v>4</v>
      </c>
      <c r="Y21" s="49">
        <f>S7</f>
        <v>4</v>
      </c>
      <c r="Z21" s="49">
        <f>S8</f>
        <v>4</v>
      </c>
      <c r="AA21" s="49">
        <f>S9</f>
        <v>4</v>
      </c>
      <c r="AB21" s="49">
        <f>S10</f>
        <v>4</v>
      </c>
      <c r="AC21" s="49">
        <f>S11</f>
        <v>4</v>
      </c>
      <c r="AD21" s="49">
        <f>S12</f>
        <v>4</v>
      </c>
      <c r="AE21" s="49">
        <f>S13</f>
        <v>4</v>
      </c>
      <c r="AF21" s="49">
        <f>S14</f>
        <v>4</v>
      </c>
      <c r="AG21" s="49">
        <f>S15</f>
        <v>4</v>
      </c>
      <c r="AH21" s="49">
        <f>S16</f>
        <v>4</v>
      </c>
      <c r="AI21" s="49">
        <f>S17</f>
        <v>4</v>
      </c>
      <c r="AJ21" s="49">
        <f>S18</f>
        <v>4</v>
      </c>
      <c r="AK21" s="49">
        <f>S19</f>
        <v>4</v>
      </c>
      <c r="AL21" s="49">
        <f>S20</f>
        <v>4</v>
      </c>
      <c r="AM21" s="49">
        <f>S21</f>
        <v>4</v>
      </c>
      <c r="AN21" s="49">
        <f>S22</f>
        <v>4</v>
      </c>
      <c r="AO21" s="49">
        <f>S23</f>
        <v>4</v>
      </c>
      <c r="AP21" s="49">
        <f>S24</f>
        <v>4</v>
      </c>
      <c r="AQ21" s="49">
        <f>S25</f>
        <v>4</v>
      </c>
      <c r="AT21" s="49" t="s">
        <v>44</v>
      </c>
      <c r="AU21" s="29">
        <f t="shared" ref="AU21:BO21" si="34">SUM(AU5:AU20)</f>
        <v>100</v>
      </c>
      <c r="AV21" s="29">
        <f t="shared" si="34"/>
        <v>100</v>
      </c>
      <c r="AW21" s="29">
        <f t="shared" si="34"/>
        <v>100</v>
      </c>
      <c r="AX21" s="29">
        <f t="shared" si="34"/>
        <v>100</v>
      </c>
      <c r="AY21" s="29">
        <f t="shared" si="34"/>
        <v>100</v>
      </c>
      <c r="AZ21" s="29">
        <f t="shared" si="34"/>
        <v>100</v>
      </c>
      <c r="BA21" s="29">
        <f t="shared" si="34"/>
        <v>100</v>
      </c>
      <c r="BB21" s="29">
        <f t="shared" si="34"/>
        <v>100</v>
      </c>
      <c r="BC21" s="29">
        <f t="shared" si="34"/>
        <v>100</v>
      </c>
      <c r="BD21" s="29">
        <f t="shared" si="34"/>
        <v>100</v>
      </c>
      <c r="BE21" s="29">
        <f t="shared" si="34"/>
        <v>100</v>
      </c>
      <c r="BF21" s="29">
        <f t="shared" si="34"/>
        <v>100</v>
      </c>
      <c r="BG21" s="29">
        <f t="shared" si="34"/>
        <v>100</v>
      </c>
      <c r="BH21" s="29">
        <f t="shared" si="34"/>
        <v>100</v>
      </c>
      <c r="BI21" s="29">
        <f t="shared" si="34"/>
        <v>100</v>
      </c>
      <c r="BJ21" s="29">
        <f t="shared" si="34"/>
        <v>100</v>
      </c>
      <c r="BK21" s="29">
        <f t="shared" si="34"/>
        <v>100</v>
      </c>
      <c r="BL21" s="29">
        <f t="shared" si="34"/>
        <v>100</v>
      </c>
      <c r="BM21" s="29">
        <f t="shared" si="34"/>
        <v>100</v>
      </c>
      <c r="BN21" s="29">
        <f t="shared" si="34"/>
        <v>100</v>
      </c>
      <c r="BO21" s="29">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9" t="s">
        <v>19</v>
      </c>
      <c r="C22" s="2">
        <v>0</v>
      </c>
      <c r="D22" s="2">
        <v>1</v>
      </c>
      <c r="E22" s="2">
        <v>0</v>
      </c>
      <c r="F22" s="2">
        <v>3</v>
      </c>
      <c r="G22" s="2">
        <v>0</v>
      </c>
      <c r="H22" s="2">
        <v>0</v>
      </c>
      <c r="I22" s="4">
        <v>0</v>
      </c>
      <c r="J22" s="3">
        <v>0</v>
      </c>
      <c r="K22" s="3">
        <v>0</v>
      </c>
      <c r="L22" s="3">
        <v>0</v>
      </c>
      <c r="M22" s="3">
        <v>0</v>
      </c>
      <c r="N22" s="3">
        <v>0</v>
      </c>
      <c r="O22" s="3">
        <v>0</v>
      </c>
      <c r="P22" s="3">
        <v>0</v>
      </c>
      <c r="Q22" s="3">
        <v>0</v>
      </c>
      <c r="R22" s="3">
        <v>0</v>
      </c>
      <c r="S22" s="49">
        <v>4</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9" t="s">
        <v>20</v>
      </c>
      <c r="C23" s="49">
        <v>0</v>
      </c>
      <c r="D23" s="49">
        <v>0</v>
      </c>
      <c r="E23" s="49">
        <v>1</v>
      </c>
      <c r="F23" s="49">
        <v>3</v>
      </c>
      <c r="G23" s="49">
        <v>0</v>
      </c>
      <c r="H23" s="49">
        <v>0</v>
      </c>
      <c r="I23" s="49">
        <v>0</v>
      </c>
      <c r="J23" s="49">
        <v>0</v>
      </c>
      <c r="K23" s="49">
        <v>0</v>
      </c>
      <c r="L23" s="49">
        <v>0</v>
      </c>
      <c r="M23" s="49">
        <v>0</v>
      </c>
      <c r="N23" s="49">
        <v>0</v>
      </c>
      <c r="O23" s="49">
        <v>0</v>
      </c>
      <c r="P23" s="49">
        <v>0</v>
      </c>
      <c r="Q23" s="49">
        <v>0</v>
      </c>
      <c r="R23" s="49">
        <v>0</v>
      </c>
      <c r="S23" s="49">
        <v>4</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9" t="s">
        <v>21</v>
      </c>
      <c r="C24" s="49">
        <v>0</v>
      </c>
      <c r="D24" s="49">
        <v>0</v>
      </c>
      <c r="E24" s="49">
        <v>3</v>
      </c>
      <c r="F24" s="49">
        <v>0</v>
      </c>
      <c r="G24" s="49">
        <v>1</v>
      </c>
      <c r="H24" s="49">
        <v>0</v>
      </c>
      <c r="I24" s="49">
        <v>0</v>
      </c>
      <c r="J24" s="49">
        <v>0</v>
      </c>
      <c r="K24" s="49">
        <v>0</v>
      </c>
      <c r="L24" s="49">
        <v>0</v>
      </c>
      <c r="M24" s="49">
        <v>0</v>
      </c>
      <c r="N24" s="49">
        <v>0</v>
      </c>
      <c r="O24" s="49">
        <v>0</v>
      </c>
      <c r="P24" s="49">
        <v>0</v>
      </c>
      <c r="Q24" s="49">
        <v>0</v>
      </c>
      <c r="R24" s="49">
        <v>0</v>
      </c>
      <c r="S24" s="49">
        <v>4</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9" t="s">
        <v>22</v>
      </c>
      <c r="C25" s="49">
        <v>0</v>
      </c>
      <c r="D25" s="49">
        <v>0</v>
      </c>
      <c r="E25" s="49">
        <v>0</v>
      </c>
      <c r="F25" s="49">
        <v>3</v>
      </c>
      <c r="G25" s="49">
        <v>1</v>
      </c>
      <c r="H25" s="49">
        <v>0</v>
      </c>
      <c r="I25" s="49">
        <v>0</v>
      </c>
      <c r="J25" s="49">
        <v>0</v>
      </c>
      <c r="K25" s="49">
        <v>0</v>
      </c>
      <c r="L25" s="49">
        <v>0</v>
      </c>
      <c r="M25" s="49">
        <v>0</v>
      </c>
      <c r="N25" s="49">
        <v>0</v>
      </c>
      <c r="O25" s="49">
        <v>0</v>
      </c>
      <c r="P25" s="49">
        <v>0</v>
      </c>
      <c r="Q25" s="49">
        <v>0</v>
      </c>
      <c r="R25" s="49">
        <v>0</v>
      </c>
      <c r="S25" s="49">
        <v>4</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9" t="s">
        <v>84</v>
      </c>
      <c r="C26" s="49">
        <v>0</v>
      </c>
      <c r="D26" s="49">
        <v>0</v>
      </c>
      <c r="E26" s="49">
        <v>0</v>
      </c>
      <c r="F26" s="49">
        <v>0</v>
      </c>
      <c r="G26" s="49">
        <v>0</v>
      </c>
      <c r="H26" s="49">
        <v>1</v>
      </c>
      <c r="I26" s="49">
        <v>0</v>
      </c>
      <c r="J26" s="49">
        <v>3</v>
      </c>
      <c r="K26" s="49">
        <v>0</v>
      </c>
      <c r="L26" s="49">
        <v>0</v>
      </c>
      <c r="M26" s="49">
        <v>0</v>
      </c>
      <c r="N26" s="49">
        <v>0</v>
      </c>
      <c r="O26" s="49">
        <v>0</v>
      </c>
      <c r="P26" s="49">
        <v>0</v>
      </c>
      <c r="Q26" s="49">
        <v>0</v>
      </c>
      <c r="R26" s="49">
        <v>0</v>
      </c>
      <c r="S26" s="49">
        <v>4</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9" t="s">
        <v>104</v>
      </c>
      <c r="C27" s="49">
        <v>0</v>
      </c>
      <c r="D27" s="49">
        <v>0</v>
      </c>
      <c r="E27" s="49">
        <v>0</v>
      </c>
      <c r="F27" s="49">
        <v>0</v>
      </c>
      <c r="G27" s="49">
        <v>0</v>
      </c>
      <c r="H27" s="49">
        <v>0</v>
      </c>
      <c r="I27" s="49">
        <v>0</v>
      </c>
      <c r="J27" s="49">
        <v>0</v>
      </c>
      <c r="K27" s="49">
        <v>0</v>
      </c>
      <c r="L27" s="49">
        <v>0</v>
      </c>
      <c r="M27" s="49">
        <v>4</v>
      </c>
      <c r="N27" s="49">
        <v>0</v>
      </c>
      <c r="O27" s="49">
        <v>0</v>
      </c>
      <c r="P27" s="49">
        <v>0</v>
      </c>
      <c r="Q27" s="49">
        <v>0</v>
      </c>
      <c r="R27" s="49">
        <v>0</v>
      </c>
      <c r="S27" s="49">
        <v>4</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49" t="s">
        <v>89</v>
      </c>
      <c r="C28" s="49">
        <v>0</v>
      </c>
      <c r="D28" s="49">
        <v>0</v>
      </c>
      <c r="E28" s="49">
        <v>0</v>
      </c>
      <c r="F28" s="49">
        <v>0</v>
      </c>
      <c r="G28" s="49">
        <v>0</v>
      </c>
      <c r="H28" s="49">
        <v>0</v>
      </c>
      <c r="I28" s="49">
        <v>1</v>
      </c>
      <c r="J28" s="49">
        <v>1</v>
      </c>
      <c r="K28" s="49">
        <v>2</v>
      </c>
      <c r="L28" s="49">
        <v>0</v>
      </c>
      <c r="M28" s="49">
        <v>0</v>
      </c>
      <c r="N28" s="49">
        <v>0</v>
      </c>
      <c r="O28" s="49">
        <v>0</v>
      </c>
      <c r="P28" s="49">
        <v>0</v>
      </c>
      <c r="Q28" s="49">
        <v>0</v>
      </c>
      <c r="R28" s="49">
        <v>0</v>
      </c>
      <c r="S28" s="49">
        <v>4</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zoomScale="75" zoomScaleNormal="75" workbookViewId="0">
      <selection activeCell="S26" sqref="C3:S26"/>
    </sheetView>
  </sheetViews>
  <sheetFormatPr baseColWidth="10" defaultRowHeight="15" x14ac:dyDescent="0.25"/>
  <sheetData>
    <row r="1" spans="1:118" s="1" customFormat="1" x14ac:dyDescent="0.25">
      <c r="A1" s="1" t="s">
        <v>100</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45</v>
      </c>
      <c r="CS2" s="19" t="s">
        <v>50</v>
      </c>
      <c r="CT2" s="19" t="s">
        <v>51</v>
      </c>
      <c r="CU2" s="19" t="s">
        <v>52</v>
      </c>
      <c r="CV2" s="19" t="s">
        <v>53</v>
      </c>
      <c r="CW2" s="19" t="s">
        <v>54</v>
      </c>
      <c r="CX2" s="19" t="s">
        <v>55</v>
      </c>
      <c r="CY2" s="19" t="s">
        <v>68</v>
      </c>
      <c r="CZ2" s="19" t="s">
        <v>56</v>
      </c>
      <c r="DA2" s="19" t="s">
        <v>57</v>
      </c>
      <c r="DB2" s="19" t="s">
        <v>58</v>
      </c>
      <c r="DC2" s="19" t="s">
        <v>59</v>
      </c>
      <c r="DD2" s="19" t="s">
        <v>60</v>
      </c>
      <c r="DE2" s="19" t="s">
        <v>61</v>
      </c>
      <c r="DF2" s="19" t="s">
        <v>62</v>
      </c>
      <c r="DG2" s="19" t="s">
        <v>63</v>
      </c>
      <c r="DH2" s="19" t="s">
        <v>64</v>
      </c>
      <c r="DI2" s="19" t="s">
        <v>65</v>
      </c>
      <c r="DJ2" s="19" t="s">
        <v>66</v>
      </c>
      <c r="DK2" s="19" t="s">
        <v>67</v>
      </c>
      <c r="DL2" s="19" t="s">
        <v>69</v>
      </c>
      <c r="DM2" s="9"/>
      <c r="DN2" s="9"/>
    </row>
    <row r="3" spans="1:118" s="1" customFormat="1" ht="18.75" x14ac:dyDescent="0.25">
      <c r="B3" s="1" t="s">
        <v>2</v>
      </c>
      <c r="C3" s="1">
        <v>0</v>
      </c>
      <c r="D3" s="1">
        <v>0</v>
      </c>
      <c r="E3" s="1">
        <v>0</v>
      </c>
      <c r="F3" s="1">
        <v>0</v>
      </c>
      <c r="G3" s="1">
        <v>0</v>
      </c>
      <c r="H3" s="1">
        <v>1</v>
      </c>
      <c r="I3" s="1">
        <v>0</v>
      </c>
      <c r="J3" s="1">
        <v>0</v>
      </c>
      <c r="K3" s="1">
        <v>0</v>
      </c>
      <c r="L3" s="1">
        <v>0</v>
      </c>
      <c r="M3" s="1">
        <v>0</v>
      </c>
      <c r="N3" s="1">
        <v>0</v>
      </c>
      <c r="O3" s="1">
        <v>13</v>
      </c>
      <c r="P3" s="1">
        <v>0</v>
      </c>
      <c r="Q3" s="1">
        <v>0</v>
      </c>
      <c r="R3" s="1">
        <v>0</v>
      </c>
      <c r="S3" s="1">
        <v>14</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46</v>
      </c>
      <c r="CR3" s="18">
        <f>S3</f>
        <v>14</v>
      </c>
      <c r="CS3" s="18">
        <f>S4</f>
        <v>14</v>
      </c>
      <c r="CT3" s="18">
        <f>S5</f>
        <v>14</v>
      </c>
      <c r="CU3" s="18">
        <f>S6</f>
        <v>14</v>
      </c>
      <c r="CV3" s="18">
        <f>S7</f>
        <v>14</v>
      </c>
      <c r="CW3" s="18">
        <f>S8</f>
        <v>14</v>
      </c>
      <c r="CX3" s="18">
        <f>S9</f>
        <v>14</v>
      </c>
      <c r="CY3" s="18">
        <f>S10</f>
        <v>14</v>
      </c>
      <c r="CZ3" s="18">
        <f>S11</f>
        <v>14</v>
      </c>
      <c r="DA3" s="18">
        <f>S12</f>
        <v>14</v>
      </c>
      <c r="DB3" s="18">
        <f>S13</f>
        <v>14</v>
      </c>
      <c r="DC3" s="18">
        <f>S14</f>
        <v>14</v>
      </c>
      <c r="DD3" s="18">
        <f>S15</f>
        <v>14</v>
      </c>
      <c r="DE3" s="18">
        <f>S16</f>
        <v>14</v>
      </c>
      <c r="DF3" s="18">
        <f>S17</f>
        <v>14</v>
      </c>
      <c r="DG3" s="18">
        <f>S18</f>
        <v>14</v>
      </c>
      <c r="DH3" s="18">
        <f>S19</f>
        <v>14</v>
      </c>
      <c r="DI3" s="18">
        <f>S20</f>
        <v>14</v>
      </c>
      <c r="DJ3" s="18">
        <f>S21</f>
        <v>14</v>
      </c>
      <c r="DK3" s="18">
        <f>S22</f>
        <v>14</v>
      </c>
      <c r="DL3" s="18">
        <f>S23</f>
        <v>14</v>
      </c>
      <c r="DM3" s="9"/>
      <c r="DN3" s="9"/>
    </row>
    <row r="4" spans="1:118" s="1" customFormat="1" ht="18.75" x14ac:dyDescent="0.25">
      <c r="B4" s="1" t="s">
        <v>3</v>
      </c>
      <c r="C4" s="1">
        <v>0</v>
      </c>
      <c r="D4" s="1">
        <v>0</v>
      </c>
      <c r="E4" s="1">
        <v>0</v>
      </c>
      <c r="F4" s="1">
        <v>0</v>
      </c>
      <c r="G4" s="1">
        <v>0</v>
      </c>
      <c r="H4" s="1">
        <v>0</v>
      </c>
      <c r="I4" s="1">
        <v>1</v>
      </c>
      <c r="J4" s="1">
        <v>0</v>
      </c>
      <c r="K4" s="1">
        <v>0</v>
      </c>
      <c r="L4" s="1">
        <v>0</v>
      </c>
      <c r="M4" s="1">
        <v>1</v>
      </c>
      <c r="N4" s="1">
        <v>0</v>
      </c>
      <c r="O4" s="1">
        <v>12</v>
      </c>
      <c r="P4" s="1">
        <v>0</v>
      </c>
      <c r="Q4" s="1">
        <v>0</v>
      </c>
      <c r="R4" s="1">
        <v>0</v>
      </c>
      <c r="S4" s="1">
        <v>14</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2</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14.285714285714286</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14.285714285714286</v>
      </c>
      <c r="CQ4" s="19" t="s">
        <v>47</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0</v>
      </c>
      <c r="K5" s="1">
        <v>0</v>
      </c>
      <c r="L5" s="1">
        <v>1</v>
      </c>
      <c r="M5" s="1">
        <v>0</v>
      </c>
      <c r="N5" s="1">
        <v>1</v>
      </c>
      <c r="O5" s="1">
        <v>2</v>
      </c>
      <c r="P5" s="1">
        <v>10</v>
      </c>
      <c r="Q5" s="1">
        <v>0</v>
      </c>
      <c r="R5" s="1">
        <v>0</v>
      </c>
      <c r="S5" s="1">
        <v>14</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7</v>
      </c>
      <c r="AM5" s="6">
        <f>E19</f>
        <v>0</v>
      </c>
      <c r="AN5" s="6">
        <f>E20</f>
        <v>0</v>
      </c>
      <c r="AO5" s="1">
        <f>E21</f>
        <v>3</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50</v>
      </c>
      <c r="BK5" s="36">
        <f t="shared" si="6"/>
        <v>0</v>
      </c>
      <c r="BL5" s="36">
        <f t="shared" si="6"/>
        <v>0</v>
      </c>
      <c r="BM5" s="29">
        <f t="shared" si="6"/>
        <v>21.428571428571427</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50</v>
      </c>
      <c r="CI5" s="36">
        <f t="shared" si="7"/>
        <v>0</v>
      </c>
      <c r="CJ5" s="36">
        <f t="shared" si="7"/>
        <v>0</v>
      </c>
      <c r="CK5" s="29">
        <f t="shared" si="7"/>
        <v>21.428571428571427</v>
      </c>
      <c r="CL5" s="29">
        <f t="shared" si="7"/>
        <v>0</v>
      </c>
      <c r="CM5" s="29">
        <f t="shared" si="7"/>
        <v>14.285714285714286</v>
      </c>
      <c r="CQ5" s="19" t="s">
        <v>48</v>
      </c>
      <c r="CR5" s="20"/>
      <c r="CS5" s="20"/>
      <c r="CT5" s="20"/>
      <c r="CU5" s="20"/>
      <c r="CV5" s="20"/>
      <c r="CW5" s="20"/>
      <c r="CX5" s="21"/>
      <c r="CY5" s="20"/>
      <c r="CZ5" s="20"/>
      <c r="DA5" s="20"/>
      <c r="DB5" s="20"/>
      <c r="DC5" s="20"/>
      <c r="DD5" s="20"/>
      <c r="DE5" s="20"/>
      <c r="DF5" s="20"/>
      <c r="DG5" s="20">
        <f>CH11</f>
        <v>92.857142857142847</v>
      </c>
      <c r="DH5" s="20"/>
      <c r="DI5" s="20"/>
      <c r="DJ5" s="20"/>
      <c r="DK5" s="20"/>
      <c r="DL5" s="20"/>
      <c r="DM5" s="9"/>
      <c r="DN5" s="9"/>
    </row>
    <row r="6" spans="1:118" s="1" customFormat="1" ht="18.75" x14ac:dyDescent="0.25">
      <c r="B6" s="1" t="s">
        <v>5</v>
      </c>
      <c r="C6" s="1">
        <v>0</v>
      </c>
      <c r="D6" s="1">
        <v>0</v>
      </c>
      <c r="E6" s="1">
        <v>0</v>
      </c>
      <c r="F6" s="1">
        <v>0</v>
      </c>
      <c r="G6" s="1">
        <v>0</v>
      </c>
      <c r="H6" s="1">
        <v>0</v>
      </c>
      <c r="I6" s="1">
        <v>0</v>
      </c>
      <c r="J6" s="1">
        <v>0</v>
      </c>
      <c r="K6" s="1">
        <v>0</v>
      </c>
      <c r="L6" s="1">
        <v>3</v>
      </c>
      <c r="M6" s="1">
        <v>1</v>
      </c>
      <c r="N6" s="1">
        <v>0</v>
      </c>
      <c r="O6" s="1">
        <v>2</v>
      </c>
      <c r="P6" s="1">
        <v>8</v>
      </c>
      <c r="Q6" s="1">
        <v>0</v>
      </c>
      <c r="R6" s="1">
        <v>0</v>
      </c>
      <c r="S6" s="1">
        <v>14</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0</v>
      </c>
      <c r="AO6" s="1">
        <f>F21</f>
        <v>4</v>
      </c>
      <c r="AP6" s="1">
        <f>F22</f>
        <v>0</v>
      </c>
      <c r="AQ6" s="1">
        <f>F23</f>
        <v>7</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0</v>
      </c>
      <c r="BM6" s="29">
        <f t="shared" si="8"/>
        <v>28.571428571428573</v>
      </c>
      <c r="BN6" s="29">
        <f t="shared" si="8"/>
        <v>0</v>
      </c>
      <c r="BO6" s="29">
        <f t="shared" si="8"/>
        <v>50</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50</v>
      </c>
      <c r="CI6" s="36">
        <f t="shared" si="9"/>
        <v>0</v>
      </c>
      <c r="CJ6" s="36">
        <f t="shared" si="9"/>
        <v>0</v>
      </c>
      <c r="CK6" s="29">
        <f t="shared" si="9"/>
        <v>50</v>
      </c>
      <c r="CL6" s="29">
        <f t="shared" si="9"/>
        <v>0</v>
      </c>
      <c r="CM6" s="29">
        <f t="shared" si="9"/>
        <v>64.285714285714292</v>
      </c>
      <c r="CQ6" s="19" t="s">
        <v>49</v>
      </c>
      <c r="CR6" s="20"/>
      <c r="CS6" s="20"/>
      <c r="CT6" s="20"/>
      <c r="CU6" s="20"/>
      <c r="CV6" s="20"/>
      <c r="CW6" s="20"/>
      <c r="CX6" s="20"/>
      <c r="CY6" s="20"/>
      <c r="CZ6" s="20"/>
      <c r="DA6" s="20"/>
      <c r="DB6" s="20"/>
      <c r="DC6" s="20"/>
      <c r="DD6" s="20"/>
      <c r="DE6" s="20"/>
      <c r="DF6" s="20"/>
      <c r="DG6" s="20">
        <f>CH18-CH11</f>
        <v>7.1428571428571388</v>
      </c>
      <c r="DH6" s="20"/>
      <c r="DI6" s="20"/>
      <c r="DJ6" s="20"/>
      <c r="DK6" s="20"/>
      <c r="DL6" s="20"/>
      <c r="DM6" s="9"/>
      <c r="DN6" s="9"/>
    </row>
    <row r="7" spans="1:118" s="1" customFormat="1" x14ac:dyDescent="0.25">
      <c r="B7" s="1" t="s">
        <v>6</v>
      </c>
      <c r="C7" s="1">
        <v>0</v>
      </c>
      <c r="D7" s="1">
        <v>0</v>
      </c>
      <c r="E7" s="1">
        <v>0</v>
      </c>
      <c r="F7" s="1">
        <v>0</v>
      </c>
      <c r="G7" s="1">
        <v>0</v>
      </c>
      <c r="H7" s="1">
        <v>1</v>
      </c>
      <c r="I7" s="1">
        <v>0</v>
      </c>
      <c r="J7" s="1">
        <v>0</v>
      </c>
      <c r="K7" s="1">
        <v>0</v>
      </c>
      <c r="L7" s="1">
        <v>0</v>
      </c>
      <c r="M7" s="1">
        <v>1</v>
      </c>
      <c r="N7" s="1">
        <v>12</v>
      </c>
      <c r="O7" s="1">
        <v>0</v>
      </c>
      <c r="P7" s="1">
        <v>0</v>
      </c>
      <c r="Q7" s="1">
        <v>0</v>
      </c>
      <c r="R7" s="1">
        <v>0</v>
      </c>
      <c r="S7" s="1">
        <v>14</v>
      </c>
      <c r="V7" s="1">
        <v>0.25</v>
      </c>
      <c r="W7" s="1">
        <f>G3</f>
        <v>0</v>
      </c>
      <c r="X7" s="1">
        <f>G4</f>
        <v>0</v>
      </c>
      <c r="Y7" s="1">
        <f>G5</f>
        <v>0</v>
      </c>
      <c r="Z7" s="1">
        <f>G6</f>
        <v>0</v>
      </c>
      <c r="AA7" s="1">
        <f>G7</f>
        <v>0</v>
      </c>
      <c r="AB7" s="1">
        <f>G8</f>
        <v>0</v>
      </c>
      <c r="AC7" s="1">
        <f>G9</f>
        <v>0</v>
      </c>
      <c r="AD7" s="1">
        <f>G10</f>
        <v>0</v>
      </c>
      <c r="AE7" s="6">
        <f>G11</f>
        <v>0</v>
      </c>
      <c r="AF7" s="6">
        <f>G12</f>
        <v>0</v>
      </c>
      <c r="AG7" s="6">
        <f>G13</f>
        <v>1</v>
      </c>
      <c r="AH7" s="6">
        <f>G14</f>
        <v>0</v>
      </c>
      <c r="AI7" s="6">
        <f>G15</f>
        <v>0</v>
      </c>
      <c r="AJ7" s="6">
        <f>G16</f>
        <v>0</v>
      </c>
      <c r="AK7" s="42">
        <f>G17</f>
        <v>0</v>
      </c>
      <c r="AL7" s="4">
        <f>G18</f>
        <v>3</v>
      </c>
      <c r="AM7" s="6">
        <f>G19</f>
        <v>1</v>
      </c>
      <c r="AN7" s="6">
        <f>G20</f>
        <v>7</v>
      </c>
      <c r="AO7" s="1">
        <f>G21</f>
        <v>0</v>
      </c>
      <c r="AP7" s="1">
        <f>G22</f>
        <v>0</v>
      </c>
      <c r="AQ7" s="1">
        <f>G23</f>
        <v>4</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7.1428571428571432</v>
      </c>
      <c r="BF7" s="36">
        <f t="shared" si="10"/>
        <v>0</v>
      </c>
      <c r="BG7" s="36">
        <f t="shared" si="10"/>
        <v>0</v>
      </c>
      <c r="BH7" s="36">
        <f t="shared" si="10"/>
        <v>0</v>
      </c>
      <c r="BI7" s="43">
        <f t="shared" si="10"/>
        <v>0</v>
      </c>
      <c r="BJ7" s="31">
        <f t="shared" si="10"/>
        <v>21.428571428571427</v>
      </c>
      <c r="BK7" s="36">
        <f t="shared" si="10"/>
        <v>7.1428571428571432</v>
      </c>
      <c r="BL7" s="36">
        <f t="shared" si="10"/>
        <v>50</v>
      </c>
      <c r="BM7" s="29">
        <f t="shared" si="10"/>
        <v>0</v>
      </c>
      <c r="BN7" s="29">
        <f t="shared" si="10"/>
        <v>0</v>
      </c>
      <c r="BO7" s="29">
        <f t="shared" si="10"/>
        <v>28.571428571428573</v>
      </c>
      <c r="BR7" s="1">
        <v>0.25</v>
      </c>
      <c r="BS7" s="29">
        <f t="shared" ref="BS7:CM7" si="11">AU3+AU4+AU5+AU6+AU7</f>
        <v>0</v>
      </c>
      <c r="BT7" s="29">
        <f t="shared" si="11"/>
        <v>0</v>
      </c>
      <c r="BU7" s="29">
        <f t="shared" si="11"/>
        <v>0</v>
      </c>
      <c r="BV7" s="29">
        <f t="shared" si="11"/>
        <v>0</v>
      </c>
      <c r="BW7" s="29">
        <f t="shared" si="11"/>
        <v>0</v>
      </c>
      <c r="BX7" s="29">
        <f t="shared" si="11"/>
        <v>0</v>
      </c>
      <c r="BY7" s="29">
        <f t="shared" si="11"/>
        <v>0</v>
      </c>
      <c r="BZ7" s="29">
        <f t="shared" si="11"/>
        <v>0</v>
      </c>
      <c r="CA7" s="36">
        <f t="shared" si="11"/>
        <v>0</v>
      </c>
      <c r="CB7" s="36">
        <f t="shared" si="11"/>
        <v>0</v>
      </c>
      <c r="CC7" s="36">
        <f t="shared" si="11"/>
        <v>7.1428571428571432</v>
      </c>
      <c r="CD7" s="36">
        <f t="shared" si="11"/>
        <v>0</v>
      </c>
      <c r="CE7" s="36">
        <f t="shared" si="11"/>
        <v>0</v>
      </c>
      <c r="CF7" s="36">
        <f t="shared" si="11"/>
        <v>0</v>
      </c>
      <c r="CG7" s="43">
        <f t="shared" si="11"/>
        <v>0</v>
      </c>
      <c r="CH7" s="31">
        <f t="shared" si="11"/>
        <v>71.428571428571431</v>
      </c>
      <c r="CI7" s="36">
        <f t="shared" si="11"/>
        <v>7.1428571428571432</v>
      </c>
      <c r="CJ7" s="36">
        <f t="shared" si="11"/>
        <v>50</v>
      </c>
      <c r="CK7" s="29">
        <f t="shared" si="11"/>
        <v>50</v>
      </c>
      <c r="CL7" s="29">
        <f t="shared" si="11"/>
        <v>0</v>
      </c>
      <c r="CM7" s="29">
        <f t="shared" si="11"/>
        <v>92.857142857142861</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0</v>
      </c>
      <c r="L8" s="1">
        <v>0</v>
      </c>
      <c r="M8" s="1">
        <v>14</v>
      </c>
      <c r="N8" s="1">
        <v>0</v>
      </c>
      <c r="O8" s="1">
        <v>0</v>
      </c>
      <c r="P8" s="1">
        <v>0</v>
      </c>
      <c r="Q8" s="1">
        <v>0</v>
      </c>
      <c r="R8" s="1">
        <v>0</v>
      </c>
      <c r="S8" s="1">
        <v>14</v>
      </c>
      <c r="V8" s="1">
        <v>0.5</v>
      </c>
      <c r="W8" s="1">
        <f>H3</f>
        <v>1</v>
      </c>
      <c r="X8" s="1">
        <f>H4</f>
        <v>0</v>
      </c>
      <c r="Y8" s="1">
        <f>H5</f>
        <v>0</v>
      </c>
      <c r="Z8" s="1">
        <f>H6</f>
        <v>0</v>
      </c>
      <c r="AA8" s="1">
        <f>H7</f>
        <v>1</v>
      </c>
      <c r="AB8" s="1">
        <f>H8</f>
        <v>0</v>
      </c>
      <c r="AC8" s="1">
        <f>H9</f>
        <v>1</v>
      </c>
      <c r="AD8" s="1">
        <f>H10</f>
        <v>0</v>
      </c>
      <c r="AE8" s="6">
        <f>H11</f>
        <v>0</v>
      </c>
      <c r="AF8" s="6">
        <f>H12</f>
        <v>0</v>
      </c>
      <c r="AG8" s="6">
        <f>H13</f>
        <v>1</v>
      </c>
      <c r="AH8" s="6">
        <f>H14</f>
        <v>0</v>
      </c>
      <c r="AI8" s="6">
        <f>H15</f>
        <v>3</v>
      </c>
      <c r="AJ8" s="6">
        <f>H16</f>
        <v>3</v>
      </c>
      <c r="AK8" s="42">
        <f>H17</f>
        <v>0</v>
      </c>
      <c r="AL8" s="4">
        <f>H18</f>
        <v>1</v>
      </c>
      <c r="AM8" s="6">
        <f>H19</f>
        <v>6</v>
      </c>
      <c r="AN8" s="6">
        <f>H20</f>
        <v>1</v>
      </c>
      <c r="AO8" s="1">
        <f>H21</f>
        <v>5</v>
      </c>
      <c r="AP8" s="1">
        <f>H22</f>
        <v>3</v>
      </c>
      <c r="AQ8" s="1">
        <f>H23</f>
        <v>0</v>
      </c>
      <c r="AT8" s="1">
        <v>0.5</v>
      </c>
      <c r="AU8" s="29">
        <f t="shared" ref="AU8:BO8" si="12">PRODUCT(W8*100*1/W19)</f>
        <v>7.1428571428571432</v>
      </c>
      <c r="AV8" s="29">
        <f t="shared" si="12"/>
        <v>0</v>
      </c>
      <c r="AW8" s="29">
        <f t="shared" si="12"/>
        <v>0</v>
      </c>
      <c r="AX8" s="29">
        <f t="shared" si="12"/>
        <v>0</v>
      </c>
      <c r="AY8" s="29">
        <f t="shared" si="12"/>
        <v>7.1428571428571432</v>
      </c>
      <c r="AZ8" s="29">
        <f t="shared" si="12"/>
        <v>0</v>
      </c>
      <c r="BA8" s="29">
        <f t="shared" si="12"/>
        <v>7.1428571428571432</v>
      </c>
      <c r="BB8" s="29">
        <f t="shared" si="12"/>
        <v>0</v>
      </c>
      <c r="BC8" s="36">
        <f t="shared" si="12"/>
        <v>0</v>
      </c>
      <c r="BD8" s="36">
        <f t="shared" si="12"/>
        <v>0</v>
      </c>
      <c r="BE8" s="36">
        <f t="shared" si="12"/>
        <v>7.1428571428571432</v>
      </c>
      <c r="BF8" s="36">
        <f t="shared" si="12"/>
        <v>0</v>
      </c>
      <c r="BG8" s="36">
        <f t="shared" si="12"/>
        <v>21.428571428571427</v>
      </c>
      <c r="BH8" s="36">
        <f t="shared" si="12"/>
        <v>21.428571428571427</v>
      </c>
      <c r="BI8" s="43">
        <f t="shared" si="12"/>
        <v>0</v>
      </c>
      <c r="BJ8" s="31">
        <f t="shared" si="12"/>
        <v>7.1428571428571432</v>
      </c>
      <c r="BK8" s="36">
        <f t="shared" si="12"/>
        <v>42.857142857142854</v>
      </c>
      <c r="BL8" s="36">
        <f t="shared" si="12"/>
        <v>7.1428571428571432</v>
      </c>
      <c r="BM8" s="29">
        <f t="shared" si="12"/>
        <v>35.714285714285715</v>
      </c>
      <c r="BN8" s="29">
        <f t="shared" si="12"/>
        <v>21.428571428571427</v>
      </c>
      <c r="BO8" s="29">
        <f t="shared" si="12"/>
        <v>0</v>
      </c>
      <c r="BR8" s="1">
        <v>0.5</v>
      </c>
      <c r="BS8" s="29">
        <f t="shared" ref="BS8:CM8" si="13">AU3+AU4+AU5+AU6+AU7+AU8</f>
        <v>7.1428571428571432</v>
      </c>
      <c r="BT8" s="29">
        <f t="shared" si="13"/>
        <v>0</v>
      </c>
      <c r="BU8" s="29">
        <f t="shared" si="13"/>
        <v>0</v>
      </c>
      <c r="BV8" s="29">
        <f t="shared" si="13"/>
        <v>0</v>
      </c>
      <c r="BW8" s="29">
        <f t="shared" si="13"/>
        <v>7.1428571428571432</v>
      </c>
      <c r="BX8" s="29">
        <f t="shared" si="13"/>
        <v>0</v>
      </c>
      <c r="BY8" s="29">
        <f t="shared" si="13"/>
        <v>7.1428571428571432</v>
      </c>
      <c r="BZ8" s="29">
        <f t="shared" si="13"/>
        <v>0</v>
      </c>
      <c r="CA8" s="36">
        <f t="shared" si="13"/>
        <v>0</v>
      </c>
      <c r="CB8" s="36">
        <f t="shared" si="13"/>
        <v>0</v>
      </c>
      <c r="CC8" s="36">
        <f t="shared" si="13"/>
        <v>14.285714285714286</v>
      </c>
      <c r="CD8" s="36">
        <f t="shared" si="13"/>
        <v>0</v>
      </c>
      <c r="CE8" s="36">
        <f t="shared" si="13"/>
        <v>21.428571428571427</v>
      </c>
      <c r="CF8" s="36">
        <f t="shared" si="13"/>
        <v>21.428571428571427</v>
      </c>
      <c r="CG8" s="43">
        <f t="shared" si="13"/>
        <v>0</v>
      </c>
      <c r="CH8" s="31">
        <f t="shared" si="13"/>
        <v>78.571428571428569</v>
      </c>
      <c r="CI8" s="36">
        <f t="shared" si="13"/>
        <v>50</v>
      </c>
      <c r="CJ8" s="36">
        <f t="shared" si="13"/>
        <v>57.142857142857146</v>
      </c>
      <c r="CK8" s="29">
        <f t="shared" si="13"/>
        <v>85.714285714285722</v>
      </c>
      <c r="CL8" s="29">
        <f t="shared" si="13"/>
        <v>21.428571428571427</v>
      </c>
      <c r="CM8" s="29">
        <f t="shared" si="13"/>
        <v>92.857142857142861</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1</v>
      </c>
      <c r="I9" s="1">
        <v>0</v>
      </c>
      <c r="J9" s="1">
        <v>4</v>
      </c>
      <c r="K9" s="1">
        <v>1</v>
      </c>
      <c r="L9" s="1">
        <v>2</v>
      </c>
      <c r="M9" s="1">
        <v>0</v>
      </c>
      <c r="N9" s="1">
        <v>3</v>
      </c>
      <c r="O9" s="1">
        <v>3</v>
      </c>
      <c r="P9" s="1">
        <v>0</v>
      </c>
      <c r="Q9" s="1">
        <v>0</v>
      </c>
      <c r="R9" s="1">
        <v>0</v>
      </c>
      <c r="S9" s="1">
        <v>14</v>
      </c>
      <c r="V9" s="1">
        <v>1</v>
      </c>
      <c r="W9" s="1">
        <f>I3</f>
        <v>0</v>
      </c>
      <c r="X9" s="1">
        <f>I4</f>
        <v>1</v>
      </c>
      <c r="Y9" s="1">
        <f>I5</f>
        <v>0</v>
      </c>
      <c r="Z9" s="1">
        <f>I6</f>
        <v>0</v>
      </c>
      <c r="AA9" s="1">
        <f>I7</f>
        <v>0</v>
      </c>
      <c r="AB9" s="1">
        <f>I8</f>
        <v>0</v>
      </c>
      <c r="AC9" s="1">
        <f>I9</f>
        <v>0</v>
      </c>
      <c r="AD9" s="1">
        <f>I10</f>
        <v>0</v>
      </c>
      <c r="AE9" s="6">
        <f>I11</f>
        <v>0</v>
      </c>
      <c r="AF9" s="6">
        <f>I12</f>
        <v>0</v>
      </c>
      <c r="AG9" s="6">
        <f>I13</f>
        <v>0</v>
      </c>
      <c r="AH9" s="6">
        <f>I14</f>
        <v>1</v>
      </c>
      <c r="AI9" s="6">
        <f>I15</f>
        <v>1</v>
      </c>
      <c r="AJ9" s="6">
        <f>I16</f>
        <v>1</v>
      </c>
      <c r="AK9" s="42">
        <f>I17</f>
        <v>0</v>
      </c>
      <c r="AL9" s="4">
        <f>I18</f>
        <v>1</v>
      </c>
      <c r="AM9" s="6">
        <f>I19</f>
        <v>0</v>
      </c>
      <c r="AN9" s="41">
        <f>I20</f>
        <v>4</v>
      </c>
      <c r="AO9" s="1">
        <f>I21</f>
        <v>0</v>
      </c>
      <c r="AP9" s="1">
        <f>I22</f>
        <v>6</v>
      </c>
      <c r="AQ9" s="1">
        <f>I23</f>
        <v>1</v>
      </c>
      <c r="AT9" s="1">
        <v>1</v>
      </c>
      <c r="AU9" s="29">
        <f t="shared" ref="AU9:BO9" si="14">PRODUCT(W9*100*1/W19)</f>
        <v>0</v>
      </c>
      <c r="AV9" s="29">
        <f t="shared" si="14"/>
        <v>7.1428571428571432</v>
      </c>
      <c r="AW9" s="29">
        <f t="shared" si="14"/>
        <v>0</v>
      </c>
      <c r="AX9" s="29">
        <f t="shared" si="14"/>
        <v>0</v>
      </c>
      <c r="AY9" s="29">
        <f t="shared" si="14"/>
        <v>0</v>
      </c>
      <c r="AZ9" s="29">
        <f t="shared" si="14"/>
        <v>0</v>
      </c>
      <c r="BA9" s="29">
        <f t="shared" si="14"/>
        <v>0</v>
      </c>
      <c r="BB9" s="29">
        <f t="shared" si="14"/>
        <v>0</v>
      </c>
      <c r="BC9" s="36">
        <f t="shared" si="14"/>
        <v>0</v>
      </c>
      <c r="BD9" s="36">
        <f t="shared" si="14"/>
        <v>0</v>
      </c>
      <c r="BE9" s="36">
        <f t="shared" si="14"/>
        <v>0</v>
      </c>
      <c r="BF9" s="36">
        <f t="shared" si="14"/>
        <v>7.1428571428571432</v>
      </c>
      <c r="BG9" s="36">
        <f t="shared" si="14"/>
        <v>7.1428571428571432</v>
      </c>
      <c r="BH9" s="36">
        <f t="shared" si="14"/>
        <v>7.1428571428571432</v>
      </c>
      <c r="BI9" s="43">
        <f t="shared" si="14"/>
        <v>0</v>
      </c>
      <c r="BJ9" s="31">
        <f t="shared" si="14"/>
        <v>7.1428571428571432</v>
      </c>
      <c r="BK9" s="36">
        <f t="shared" si="14"/>
        <v>0</v>
      </c>
      <c r="BL9" s="40">
        <f t="shared" si="14"/>
        <v>28.571428571428573</v>
      </c>
      <c r="BM9" s="29">
        <f t="shared" si="14"/>
        <v>0</v>
      </c>
      <c r="BN9" s="29">
        <f t="shared" si="14"/>
        <v>42.857142857142854</v>
      </c>
      <c r="BO9" s="29">
        <f t="shared" si="14"/>
        <v>7.1428571428571432</v>
      </c>
      <c r="BR9" s="1">
        <v>1</v>
      </c>
      <c r="BS9" s="29">
        <f t="shared" ref="BS9:CM9" si="15">AU3+AU4+AU5+AU6+AU7+AU8+AU9</f>
        <v>7.1428571428571432</v>
      </c>
      <c r="BT9" s="29">
        <f t="shared" si="15"/>
        <v>7.1428571428571432</v>
      </c>
      <c r="BU9" s="29">
        <f t="shared" si="15"/>
        <v>0</v>
      </c>
      <c r="BV9" s="29">
        <f t="shared" si="15"/>
        <v>0</v>
      </c>
      <c r="BW9" s="29">
        <f t="shared" si="15"/>
        <v>7.1428571428571432</v>
      </c>
      <c r="BX9" s="29">
        <f t="shared" si="15"/>
        <v>0</v>
      </c>
      <c r="BY9" s="29">
        <f t="shared" si="15"/>
        <v>7.1428571428571432</v>
      </c>
      <c r="BZ9" s="29">
        <f t="shared" si="15"/>
        <v>0</v>
      </c>
      <c r="CA9" s="36">
        <f t="shared" si="15"/>
        <v>0</v>
      </c>
      <c r="CB9" s="36">
        <f t="shared" si="15"/>
        <v>0</v>
      </c>
      <c r="CC9" s="36">
        <f t="shared" si="15"/>
        <v>14.285714285714286</v>
      </c>
      <c r="CD9" s="36">
        <f t="shared" si="15"/>
        <v>7.1428571428571432</v>
      </c>
      <c r="CE9" s="36">
        <f t="shared" si="15"/>
        <v>28.571428571428569</v>
      </c>
      <c r="CF9" s="36">
        <f t="shared" si="15"/>
        <v>28.571428571428569</v>
      </c>
      <c r="CG9" s="43">
        <f t="shared" si="15"/>
        <v>0</v>
      </c>
      <c r="CH9" s="31">
        <f t="shared" si="15"/>
        <v>85.714285714285708</v>
      </c>
      <c r="CI9" s="36">
        <f t="shared" si="15"/>
        <v>50</v>
      </c>
      <c r="CJ9" s="40">
        <f t="shared" si="15"/>
        <v>85.714285714285722</v>
      </c>
      <c r="CK9" s="29">
        <f t="shared" si="15"/>
        <v>85.714285714285722</v>
      </c>
      <c r="CL9" s="29">
        <f t="shared" si="15"/>
        <v>64.285714285714278</v>
      </c>
      <c r="CM9" s="29">
        <f t="shared" si="15"/>
        <v>100</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14</v>
      </c>
      <c r="P10" s="1">
        <v>0</v>
      </c>
      <c r="Q10" s="1">
        <v>0</v>
      </c>
      <c r="R10" s="1">
        <v>0</v>
      </c>
      <c r="S10" s="1">
        <v>14</v>
      </c>
      <c r="V10" s="1">
        <v>2</v>
      </c>
      <c r="W10" s="1">
        <f>J3</f>
        <v>0</v>
      </c>
      <c r="X10" s="1">
        <f>J4</f>
        <v>0</v>
      </c>
      <c r="Y10" s="1">
        <f>J5</f>
        <v>0</v>
      </c>
      <c r="Z10" s="1">
        <f>J6</f>
        <v>0</v>
      </c>
      <c r="AA10" s="1">
        <f>J7</f>
        <v>0</v>
      </c>
      <c r="AB10" s="1">
        <f>J8</f>
        <v>0</v>
      </c>
      <c r="AC10" s="1">
        <f>J9</f>
        <v>4</v>
      </c>
      <c r="AD10" s="1">
        <f>J10</f>
        <v>0</v>
      </c>
      <c r="AE10" s="6">
        <f>J11</f>
        <v>0</v>
      </c>
      <c r="AF10" s="6">
        <f>J12</f>
        <v>0</v>
      </c>
      <c r="AG10" s="6">
        <f>J13</f>
        <v>3</v>
      </c>
      <c r="AH10" s="6">
        <f>J14</f>
        <v>3</v>
      </c>
      <c r="AI10" s="6">
        <f>J15</f>
        <v>2</v>
      </c>
      <c r="AJ10" s="6">
        <f>J16</f>
        <v>2</v>
      </c>
      <c r="AK10" s="42">
        <f>J17</f>
        <v>0</v>
      </c>
      <c r="AL10" s="4">
        <f>J18</f>
        <v>1</v>
      </c>
      <c r="AM10" s="8">
        <f>J19</f>
        <v>4</v>
      </c>
      <c r="AN10" s="8">
        <f>J20</f>
        <v>0</v>
      </c>
      <c r="AO10" s="1">
        <f>J21</f>
        <v>2</v>
      </c>
      <c r="AP10" s="1">
        <f>J22</f>
        <v>2</v>
      </c>
      <c r="AQ10" s="1">
        <f>J23</f>
        <v>0</v>
      </c>
      <c r="AT10" s="1">
        <v>2</v>
      </c>
      <c r="AU10" s="29">
        <f t="shared" ref="AU10:BO10" si="16">PRODUCT(W10*100*1/W19)</f>
        <v>0</v>
      </c>
      <c r="AV10" s="29">
        <f t="shared" si="16"/>
        <v>0</v>
      </c>
      <c r="AW10" s="29">
        <f t="shared" si="16"/>
        <v>0</v>
      </c>
      <c r="AX10" s="29">
        <f t="shared" si="16"/>
        <v>0</v>
      </c>
      <c r="AY10" s="29">
        <f t="shared" si="16"/>
        <v>0</v>
      </c>
      <c r="AZ10" s="29">
        <f t="shared" si="16"/>
        <v>0</v>
      </c>
      <c r="BA10" s="29">
        <f t="shared" si="16"/>
        <v>28.571428571428573</v>
      </c>
      <c r="BB10" s="29">
        <f t="shared" si="16"/>
        <v>0</v>
      </c>
      <c r="BC10" s="36">
        <f t="shared" si="16"/>
        <v>0</v>
      </c>
      <c r="BD10" s="36">
        <f t="shared" si="16"/>
        <v>0</v>
      </c>
      <c r="BE10" s="36">
        <f t="shared" si="16"/>
        <v>21.428571428571427</v>
      </c>
      <c r="BF10" s="36">
        <f t="shared" si="16"/>
        <v>21.428571428571427</v>
      </c>
      <c r="BG10" s="36">
        <f t="shared" si="16"/>
        <v>14.285714285714286</v>
      </c>
      <c r="BH10" s="36">
        <f t="shared" si="16"/>
        <v>14.285714285714286</v>
      </c>
      <c r="BI10" s="43">
        <f t="shared" si="16"/>
        <v>0</v>
      </c>
      <c r="BJ10" s="31">
        <f t="shared" si="16"/>
        <v>7.1428571428571432</v>
      </c>
      <c r="BK10" s="37">
        <f t="shared" si="16"/>
        <v>28.571428571428573</v>
      </c>
      <c r="BL10" s="37">
        <f t="shared" si="16"/>
        <v>0</v>
      </c>
      <c r="BM10" s="29">
        <f t="shared" si="16"/>
        <v>14.285714285714286</v>
      </c>
      <c r="BN10" s="29">
        <f t="shared" si="16"/>
        <v>14.285714285714286</v>
      </c>
      <c r="BO10" s="29">
        <f t="shared" si="16"/>
        <v>0</v>
      </c>
      <c r="BR10" s="1">
        <v>2</v>
      </c>
      <c r="BS10" s="29">
        <f t="shared" ref="BS10:CM10" si="17">AU3+AU4+AU5+AU6+AU7+AU8+AU9+AU10</f>
        <v>7.1428571428571432</v>
      </c>
      <c r="BT10" s="29">
        <f t="shared" si="17"/>
        <v>7.1428571428571432</v>
      </c>
      <c r="BU10" s="29">
        <f t="shared" si="17"/>
        <v>0</v>
      </c>
      <c r="BV10" s="29">
        <f t="shared" si="17"/>
        <v>0</v>
      </c>
      <c r="BW10" s="29">
        <f t="shared" si="17"/>
        <v>7.1428571428571432</v>
      </c>
      <c r="BX10" s="29">
        <f t="shared" si="17"/>
        <v>0</v>
      </c>
      <c r="BY10" s="29">
        <f t="shared" si="17"/>
        <v>35.714285714285715</v>
      </c>
      <c r="BZ10" s="29">
        <f t="shared" si="17"/>
        <v>0</v>
      </c>
      <c r="CA10" s="36">
        <f t="shared" si="17"/>
        <v>0</v>
      </c>
      <c r="CB10" s="36">
        <f t="shared" si="17"/>
        <v>0</v>
      </c>
      <c r="CC10" s="36">
        <f t="shared" si="17"/>
        <v>35.714285714285715</v>
      </c>
      <c r="CD10" s="36">
        <f t="shared" si="17"/>
        <v>28.571428571428569</v>
      </c>
      <c r="CE10" s="36">
        <f t="shared" si="17"/>
        <v>42.857142857142854</v>
      </c>
      <c r="CF10" s="36">
        <f t="shared" si="17"/>
        <v>42.857142857142854</v>
      </c>
      <c r="CG10" s="43">
        <f t="shared" si="17"/>
        <v>0</v>
      </c>
      <c r="CH10" s="31">
        <f t="shared" si="17"/>
        <v>92.857142857142847</v>
      </c>
      <c r="CI10" s="37">
        <f t="shared" si="17"/>
        <v>78.571428571428569</v>
      </c>
      <c r="CJ10" s="37">
        <f t="shared" si="17"/>
        <v>85.714285714285722</v>
      </c>
      <c r="CK10" s="29">
        <f t="shared" si="17"/>
        <v>100.00000000000001</v>
      </c>
      <c r="CL10" s="29">
        <f t="shared" si="17"/>
        <v>78.571428571428569</v>
      </c>
      <c r="CM10" s="29">
        <f t="shared" si="17"/>
        <v>100</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0</v>
      </c>
      <c r="N11" s="1">
        <v>14</v>
      </c>
      <c r="O11" s="1">
        <v>0</v>
      </c>
      <c r="P11" s="1">
        <v>0</v>
      </c>
      <c r="Q11" s="1">
        <v>0</v>
      </c>
      <c r="R11" s="1">
        <v>0</v>
      </c>
      <c r="S11" s="1">
        <v>14</v>
      </c>
      <c r="V11" s="1">
        <v>4</v>
      </c>
      <c r="W11" s="1">
        <f>K3</f>
        <v>0</v>
      </c>
      <c r="X11" s="1">
        <f>K4</f>
        <v>0</v>
      </c>
      <c r="Y11" s="1">
        <f>K5</f>
        <v>0</v>
      </c>
      <c r="Z11" s="1">
        <f>K6</f>
        <v>0</v>
      </c>
      <c r="AA11" s="1">
        <f>K7</f>
        <v>0</v>
      </c>
      <c r="AB11" s="1">
        <f>K8</f>
        <v>0</v>
      </c>
      <c r="AC11" s="1">
        <f>K9</f>
        <v>1</v>
      </c>
      <c r="AD11" s="1">
        <f>K10</f>
        <v>0</v>
      </c>
      <c r="AE11" s="41">
        <f>K11</f>
        <v>0</v>
      </c>
      <c r="AF11" s="41">
        <f>K12</f>
        <v>0</v>
      </c>
      <c r="AG11" s="8">
        <f>K13</f>
        <v>0</v>
      </c>
      <c r="AH11" s="6">
        <f>K14</f>
        <v>1</v>
      </c>
      <c r="AI11" s="6">
        <f>K15</f>
        <v>5</v>
      </c>
      <c r="AJ11" s="6">
        <f>K16</f>
        <v>2</v>
      </c>
      <c r="AK11" s="42">
        <f>K17</f>
        <v>0</v>
      </c>
      <c r="AL11" s="4">
        <f>K18</f>
        <v>0</v>
      </c>
      <c r="AM11" s="8">
        <f>K19</f>
        <v>1</v>
      </c>
      <c r="AN11" s="8">
        <f>K20</f>
        <v>2</v>
      </c>
      <c r="AO11" s="1">
        <f>K21</f>
        <v>0</v>
      </c>
      <c r="AP11" s="1">
        <f>K22</f>
        <v>1</v>
      </c>
      <c r="AQ11" s="1">
        <f>K23</f>
        <v>0</v>
      </c>
      <c r="AT11" s="1">
        <v>4</v>
      </c>
      <c r="AU11" s="29">
        <f t="shared" ref="AU11:BO11" si="18">PRODUCT(W11*100*1/W19)</f>
        <v>0</v>
      </c>
      <c r="AV11" s="29">
        <f t="shared" si="18"/>
        <v>0</v>
      </c>
      <c r="AW11" s="29">
        <f t="shared" si="18"/>
        <v>0</v>
      </c>
      <c r="AX11" s="29">
        <f t="shared" si="18"/>
        <v>0</v>
      </c>
      <c r="AY11" s="29">
        <f t="shared" si="18"/>
        <v>0</v>
      </c>
      <c r="AZ11" s="29">
        <f t="shared" si="18"/>
        <v>0</v>
      </c>
      <c r="BA11" s="29">
        <f t="shared" si="18"/>
        <v>7.1428571428571432</v>
      </c>
      <c r="BB11" s="29">
        <f t="shared" si="18"/>
        <v>0</v>
      </c>
      <c r="BC11" s="40">
        <f t="shared" si="18"/>
        <v>0</v>
      </c>
      <c r="BD11" s="40">
        <f t="shared" si="18"/>
        <v>0</v>
      </c>
      <c r="BE11" s="37">
        <f t="shared" si="18"/>
        <v>0</v>
      </c>
      <c r="BF11" s="36">
        <f t="shared" si="18"/>
        <v>7.1428571428571432</v>
      </c>
      <c r="BG11" s="36">
        <f t="shared" si="18"/>
        <v>35.714285714285715</v>
      </c>
      <c r="BH11" s="36">
        <f t="shared" si="18"/>
        <v>14.285714285714286</v>
      </c>
      <c r="BI11" s="43">
        <f t="shared" si="18"/>
        <v>0</v>
      </c>
      <c r="BJ11" s="31">
        <f t="shared" si="18"/>
        <v>0</v>
      </c>
      <c r="BK11" s="37">
        <f t="shared" si="18"/>
        <v>7.1428571428571432</v>
      </c>
      <c r="BL11" s="37">
        <f t="shared" si="18"/>
        <v>14.285714285714286</v>
      </c>
      <c r="BM11" s="29">
        <f t="shared" si="18"/>
        <v>0</v>
      </c>
      <c r="BN11" s="29">
        <f t="shared" si="18"/>
        <v>7.1428571428571432</v>
      </c>
      <c r="BO11" s="29">
        <f t="shared" si="18"/>
        <v>0</v>
      </c>
      <c r="BR11" s="1">
        <v>4</v>
      </c>
      <c r="BS11" s="29">
        <f t="shared" ref="BS11:CM11" si="19">AU3+AU4+AU5+AU6+AU7+AU8+AU9+AU10+AU11</f>
        <v>7.1428571428571432</v>
      </c>
      <c r="BT11" s="29">
        <f t="shared" si="19"/>
        <v>7.1428571428571432</v>
      </c>
      <c r="BU11" s="29">
        <f t="shared" si="19"/>
        <v>0</v>
      </c>
      <c r="BV11" s="29">
        <f t="shared" si="19"/>
        <v>0</v>
      </c>
      <c r="BW11" s="29">
        <f t="shared" si="19"/>
        <v>7.1428571428571432</v>
      </c>
      <c r="BX11" s="29">
        <f t="shared" si="19"/>
        <v>0</v>
      </c>
      <c r="BY11" s="29">
        <f t="shared" si="19"/>
        <v>42.857142857142861</v>
      </c>
      <c r="BZ11" s="29">
        <f t="shared" si="19"/>
        <v>0</v>
      </c>
      <c r="CA11" s="40">
        <f t="shared" si="19"/>
        <v>0</v>
      </c>
      <c r="CB11" s="40">
        <f t="shared" si="19"/>
        <v>0</v>
      </c>
      <c r="CC11" s="37">
        <f t="shared" si="19"/>
        <v>35.714285714285715</v>
      </c>
      <c r="CD11" s="36">
        <f t="shared" si="19"/>
        <v>35.714285714285715</v>
      </c>
      <c r="CE11" s="36">
        <f t="shared" si="19"/>
        <v>78.571428571428569</v>
      </c>
      <c r="CF11" s="36">
        <f t="shared" si="19"/>
        <v>57.142857142857139</v>
      </c>
      <c r="CG11" s="43">
        <f t="shared" si="19"/>
        <v>0</v>
      </c>
      <c r="CH11" s="31">
        <f t="shared" si="19"/>
        <v>92.857142857142847</v>
      </c>
      <c r="CI11" s="37">
        <f t="shared" si="19"/>
        <v>85.714285714285708</v>
      </c>
      <c r="CJ11" s="37">
        <f t="shared" si="19"/>
        <v>100.00000000000001</v>
      </c>
      <c r="CK11" s="29">
        <f t="shared" si="19"/>
        <v>100.00000000000001</v>
      </c>
      <c r="CL11" s="29">
        <f t="shared" si="19"/>
        <v>85.714285714285708</v>
      </c>
      <c r="CM11" s="29">
        <f t="shared" si="19"/>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0</v>
      </c>
      <c r="K12" s="1">
        <v>0</v>
      </c>
      <c r="L12" s="1">
        <v>1</v>
      </c>
      <c r="M12" s="1">
        <v>1</v>
      </c>
      <c r="N12" s="1">
        <v>12</v>
      </c>
      <c r="O12" s="1">
        <v>0</v>
      </c>
      <c r="P12" s="1">
        <v>0</v>
      </c>
      <c r="Q12" s="1">
        <v>0</v>
      </c>
      <c r="R12" s="1">
        <v>0</v>
      </c>
      <c r="S12" s="1">
        <v>14</v>
      </c>
      <c r="V12" s="1">
        <v>8</v>
      </c>
      <c r="W12" s="1">
        <f>L3</f>
        <v>0</v>
      </c>
      <c r="X12" s="1">
        <f>L4</f>
        <v>0</v>
      </c>
      <c r="Y12" s="1">
        <f>L5</f>
        <v>1</v>
      </c>
      <c r="Z12" s="1">
        <f>L6</f>
        <v>3</v>
      </c>
      <c r="AA12" s="1">
        <f>L7</f>
        <v>0</v>
      </c>
      <c r="AB12" s="1">
        <f>L8</f>
        <v>0</v>
      </c>
      <c r="AC12" s="1">
        <f>L9</f>
        <v>2</v>
      </c>
      <c r="AD12" s="1">
        <f>L10</f>
        <v>0</v>
      </c>
      <c r="AE12" s="41">
        <f>L11</f>
        <v>0</v>
      </c>
      <c r="AF12" s="41">
        <f>L12</f>
        <v>1</v>
      </c>
      <c r="AG12" s="8">
        <f>L13</f>
        <v>1</v>
      </c>
      <c r="AH12" s="6">
        <f>L14</f>
        <v>3</v>
      </c>
      <c r="AI12" s="8">
        <f>L15</f>
        <v>0</v>
      </c>
      <c r="AJ12" s="8">
        <f>L16</f>
        <v>1</v>
      </c>
      <c r="AK12" s="42">
        <f>L17</f>
        <v>0</v>
      </c>
      <c r="AL12" s="3">
        <f>L18</f>
        <v>0</v>
      </c>
      <c r="AM12" s="8">
        <f>L19</f>
        <v>2</v>
      </c>
      <c r="AN12" s="8">
        <f>L20</f>
        <v>0</v>
      </c>
      <c r="AO12" s="1">
        <f>L21</f>
        <v>0</v>
      </c>
      <c r="AP12" s="1">
        <f>L22</f>
        <v>1</v>
      </c>
      <c r="AQ12" s="1">
        <f>L23</f>
        <v>0</v>
      </c>
      <c r="AT12" s="1">
        <v>8</v>
      </c>
      <c r="AU12" s="29">
        <f t="shared" ref="AU12:BO12" si="20">PRODUCT(W12*100*1/W19)</f>
        <v>0</v>
      </c>
      <c r="AV12" s="29">
        <f t="shared" si="20"/>
        <v>0</v>
      </c>
      <c r="AW12" s="29">
        <f t="shared" si="20"/>
        <v>7.1428571428571432</v>
      </c>
      <c r="AX12" s="29">
        <f t="shared" si="20"/>
        <v>21.428571428571427</v>
      </c>
      <c r="AY12" s="29">
        <f t="shared" si="20"/>
        <v>0</v>
      </c>
      <c r="AZ12" s="29">
        <f t="shared" si="20"/>
        <v>0</v>
      </c>
      <c r="BA12" s="29">
        <f t="shared" si="20"/>
        <v>14.285714285714286</v>
      </c>
      <c r="BB12" s="29">
        <f t="shared" si="20"/>
        <v>0</v>
      </c>
      <c r="BC12" s="40">
        <f t="shared" si="20"/>
        <v>0</v>
      </c>
      <c r="BD12" s="40">
        <f t="shared" si="20"/>
        <v>7.1428571428571432</v>
      </c>
      <c r="BE12" s="37">
        <f t="shared" si="20"/>
        <v>7.1428571428571432</v>
      </c>
      <c r="BF12" s="36">
        <f t="shared" si="20"/>
        <v>21.428571428571427</v>
      </c>
      <c r="BG12" s="37">
        <f t="shared" si="20"/>
        <v>0</v>
      </c>
      <c r="BH12" s="37">
        <f t="shared" si="20"/>
        <v>7.1428571428571432</v>
      </c>
      <c r="BI12" s="43">
        <f t="shared" si="20"/>
        <v>0</v>
      </c>
      <c r="BJ12" s="32">
        <f t="shared" si="20"/>
        <v>0</v>
      </c>
      <c r="BK12" s="37">
        <f t="shared" si="20"/>
        <v>14.285714285714286</v>
      </c>
      <c r="BL12" s="37">
        <f t="shared" si="20"/>
        <v>0</v>
      </c>
      <c r="BM12" s="29">
        <f t="shared" si="20"/>
        <v>0</v>
      </c>
      <c r="BN12" s="29">
        <f t="shared" si="20"/>
        <v>7.1428571428571432</v>
      </c>
      <c r="BO12" s="29">
        <f t="shared" si="20"/>
        <v>0</v>
      </c>
      <c r="BR12" s="1">
        <v>8</v>
      </c>
      <c r="BS12" s="29">
        <f t="shared" ref="BS12:CM12" si="21">AU3+AU4+AU5+AU6+AU7+AU8+AU9+AU10+AU11+AU12</f>
        <v>7.1428571428571432</v>
      </c>
      <c r="BT12" s="29">
        <f t="shared" si="21"/>
        <v>7.1428571428571432</v>
      </c>
      <c r="BU12" s="29">
        <f t="shared" si="21"/>
        <v>7.1428571428571432</v>
      </c>
      <c r="BV12" s="29">
        <f t="shared" si="21"/>
        <v>21.428571428571427</v>
      </c>
      <c r="BW12" s="29">
        <f t="shared" si="21"/>
        <v>7.1428571428571432</v>
      </c>
      <c r="BX12" s="29">
        <f t="shared" si="21"/>
        <v>0</v>
      </c>
      <c r="BY12" s="29">
        <f t="shared" si="21"/>
        <v>57.142857142857146</v>
      </c>
      <c r="BZ12" s="29">
        <f t="shared" si="21"/>
        <v>0</v>
      </c>
      <c r="CA12" s="40">
        <f t="shared" si="21"/>
        <v>0</v>
      </c>
      <c r="CB12" s="40">
        <f t="shared" si="21"/>
        <v>7.1428571428571432</v>
      </c>
      <c r="CC12" s="37">
        <f t="shared" si="21"/>
        <v>42.857142857142861</v>
      </c>
      <c r="CD12" s="36">
        <f t="shared" si="21"/>
        <v>57.142857142857139</v>
      </c>
      <c r="CE12" s="37">
        <f t="shared" si="21"/>
        <v>78.571428571428569</v>
      </c>
      <c r="CF12" s="37">
        <f t="shared" si="21"/>
        <v>64.285714285714278</v>
      </c>
      <c r="CG12" s="43">
        <f t="shared" si="21"/>
        <v>0</v>
      </c>
      <c r="CH12" s="32">
        <f t="shared" si="21"/>
        <v>92.857142857142847</v>
      </c>
      <c r="CI12" s="37">
        <f t="shared" si="21"/>
        <v>100</v>
      </c>
      <c r="CJ12" s="37">
        <f t="shared" si="21"/>
        <v>100.00000000000001</v>
      </c>
      <c r="CK12" s="29">
        <f t="shared" si="21"/>
        <v>100.00000000000001</v>
      </c>
      <c r="CL12" s="29">
        <f t="shared" si="21"/>
        <v>92.857142857142847</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1</v>
      </c>
      <c r="H13" s="1">
        <v>1</v>
      </c>
      <c r="I13" s="1">
        <v>0</v>
      </c>
      <c r="J13" s="1">
        <v>3</v>
      </c>
      <c r="K13" s="1">
        <v>0</v>
      </c>
      <c r="L13" s="1">
        <v>1</v>
      </c>
      <c r="M13" s="1">
        <v>8</v>
      </c>
      <c r="N13" s="1">
        <v>0</v>
      </c>
      <c r="O13" s="1">
        <v>0</v>
      </c>
      <c r="P13" s="1">
        <v>0</v>
      </c>
      <c r="Q13" s="1">
        <v>0</v>
      </c>
      <c r="R13" s="1">
        <v>0</v>
      </c>
      <c r="S13" s="1">
        <v>14</v>
      </c>
      <c r="V13" s="1">
        <v>16</v>
      </c>
      <c r="W13" s="1">
        <f>M3</f>
        <v>0</v>
      </c>
      <c r="X13" s="1">
        <f>M4</f>
        <v>1</v>
      </c>
      <c r="Y13" s="1">
        <f>M5</f>
        <v>0</v>
      </c>
      <c r="Z13" s="1">
        <f>M6</f>
        <v>1</v>
      </c>
      <c r="AA13" s="1">
        <f>M7</f>
        <v>1</v>
      </c>
      <c r="AB13" s="1">
        <f>M8</f>
        <v>14</v>
      </c>
      <c r="AC13" s="1">
        <f>M9</f>
        <v>0</v>
      </c>
      <c r="AD13" s="1">
        <f>M10</f>
        <v>0</v>
      </c>
      <c r="AE13" s="8">
        <f>M11</f>
        <v>0</v>
      </c>
      <c r="AF13" s="8">
        <f>M12</f>
        <v>1</v>
      </c>
      <c r="AG13" s="8">
        <f>M13</f>
        <v>8</v>
      </c>
      <c r="AH13" s="41">
        <f>M14</f>
        <v>2</v>
      </c>
      <c r="AI13" s="8">
        <f>M15</f>
        <v>3</v>
      </c>
      <c r="AJ13" s="8">
        <f>M16</f>
        <v>3</v>
      </c>
      <c r="AK13" s="42">
        <f>M17</f>
        <v>0</v>
      </c>
      <c r="AL13" s="3">
        <f>M18</f>
        <v>0</v>
      </c>
      <c r="AM13" s="8">
        <f>M19</f>
        <v>0</v>
      </c>
      <c r="AN13" s="8">
        <f>M20</f>
        <v>0</v>
      </c>
      <c r="AO13" s="1">
        <f>M21</f>
        <v>0</v>
      </c>
      <c r="AP13" s="1">
        <f>M22</f>
        <v>1</v>
      </c>
      <c r="AQ13" s="1">
        <f>M23</f>
        <v>0</v>
      </c>
      <c r="AT13" s="1">
        <v>16</v>
      </c>
      <c r="AU13" s="29">
        <f t="shared" ref="AU13:BO13" si="22">PRODUCT(W13*100*1/W19)</f>
        <v>0</v>
      </c>
      <c r="AV13" s="29">
        <f t="shared" si="22"/>
        <v>7.1428571428571432</v>
      </c>
      <c r="AW13" s="29">
        <f t="shared" si="22"/>
        <v>0</v>
      </c>
      <c r="AX13" s="29">
        <f t="shared" si="22"/>
        <v>7.1428571428571432</v>
      </c>
      <c r="AY13" s="29">
        <f t="shared" si="22"/>
        <v>7.1428571428571432</v>
      </c>
      <c r="AZ13" s="29">
        <f t="shared" si="22"/>
        <v>100</v>
      </c>
      <c r="BA13" s="29">
        <f t="shared" si="22"/>
        <v>0</v>
      </c>
      <c r="BB13" s="29">
        <f t="shared" si="22"/>
        <v>0</v>
      </c>
      <c r="BC13" s="37">
        <f t="shared" si="22"/>
        <v>0</v>
      </c>
      <c r="BD13" s="37">
        <f t="shared" si="22"/>
        <v>7.1428571428571432</v>
      </c>
      <c r="BE13" s="37">
        <f t="shared" si="22"/>
        <v>57.142857142857146</v>
      </c>
      <c r="BF13" s="40">
        <f t="shared" si="22"/>
        <v>14.285714285714286</v>
      </c>
      <c r="BG13" s="37">
        <f t="shared" si="22"/>
        <v>21.428571428571427</v>
      </c>
      <c r="BH13" s="37">
        <f t="shared" si="22"/>
        <v>21.428571428571427</v>
      </c>
      <c r="BI13" s="43">
        <f t="shared" si="22"/>
        <v>0</v>
      </c>
      <c r="BJ13" s="32">
        <f t="shared" si="22"/>
        <v>0</v>
      </c>
      <c r="BK13" s="37">
        <f t="shared" si="22"/>
        <v>0</v>
      </c>
      <c r="BL13" s="37">
        <f t="shared" si="22"/>
        <v>0</v>
      </c>
      <c r="BM13" s="29">
        <f t="shared" si="22"/>
        <v>0</v>
      </c>
      <c r="BN13" s="29">
        <f t="shared" si="22"/>
        <v>7.1428571428571432</v>
      </c>
      <c r="BO13" s="29">
        <f t="shared" si="22"/>
        <v>0</v>
      </c>
      <c r="BR13" s="1">
        <v>16</v>
      </c>
      <c r="BS13" s="29">
        <f t="shared" ref="BS13:CM13" si="23">AU3+AU4+AU5+AU6+AU7+AU8+AU9+AU10+AU11+AU12+AU13</f>
        <v>7.1428571428571432</v>
      </c>
      <c r="BT13" s="29">
        <f t="shared" si="23"/>
        <v>14.285714285714286</v>
      </c>
      <c r="BU13" s="29">
        <f t="shared" si="23"/>
        <v>7.1428571428571432</v>
      </c>
      <c r="BV13" s="29">
        <f t="shared" si="23"/>
        <v>28.571428571428569</v>
      </c>
      <c r="BW13" s="29">
        <f t="shared" si="23"/>
        <v>14.285714285714286</v>
      </c>
      <c r="BX13" s="29">
        <f t="shared" si="23"/>
        <v>100</v>
      </c>
      <c r="BY13" s="29">
        <f t="shared" si="23"/>
        <v>57.142857142857146</v>
      </c>
      <c r="BZ13" s="29">
        <f t="shared" si="23"/>
        <v>0</v>
      </c>
      <c r="CA13" s="37">
        <f t="shared" si="23"/>
        <v>0</v>
      </c>
      <c r="CB13" s="37">
        <f t="shared" si="23"/>
        <v>14.285714285714286</v>
      </c>
      <c r="CC13" s="37">
        <f t="shared" si="23"/>
        <v>100</v>
      </c>
      <c r="CD13" s="40">
        <f t="shared" si="23"/>
        <v>71.428571428571431</v>
      </c>
      <c r="CE13" s="37">
        <f t="shared" si="23"/>
        <v>100</v>
      </c>
      <c r="CF13" s="37">
        <f t="shared" si="23"/>
        <v>85.714285714285708</v>
      </c>
      <c r="CG13" s="43">
        <f t="shared" si="23"/>
        <v>0</v>
      </c>
      <c r="CH13" s="32">
        <f t="shared" si="23"/>
        <v>92.857142857142847</v>
      </c>
      <c r="CI13" s="37">
        <f t="shared" si="23"/>
        <v>100</v>
      </c>
      <c r="CJ13" s="37">
        <f t="shared" si="23"/>
        <v>100.00000000000001</v>
      </c>
      <c r="CK13" s="29">
        <f t="shared" si="23"/>
        <v>100.00000000000001</v>
      </c>
      <c r="CL13" s="29">
        <f t="shared" si="23"/>
        <v>99.999999999999986</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0</v>
      </c>
      <c r="H14" s="1">
        <v>0</v>
      </c>
      <c r="I14" s="1">
        <v>1</v>
      </c>
      <c r="J14" s="1">
        <v>3</v>
      </c>
      <c r="K14" s="1">
        <v>1</v>
      </c>
      <c r="L14" s="1">
        <v>3</v>
      </c>
      <c r="M14" s="1">
        <v>2</v>
      </c>
      <c r="N14" s="1">
        <v>2</v>
      </c>
      <c r="O14" s="1">
        <v>1</v>
      </c>
      <c r="P14" s="1">
        <v>1</v>
      </c>
      <c r="Q14" s="1">
        <v>0</v>
      </c>
      <c r="R14" s="1">
        <v>0</v>
      </c>
      <c r="S14" s="1">
        <v>14</v>
      </c>
      <c r="V14" s="1">
        <v>32</v>
      </c>
      <c r="W14" s="1">
        <f>N3</f>
        <v>0</v>
      </c>
      <c r="X14" s="1">
        <f>N4</f>
        <v>0</v>
      </c>
      <c r="Y14" s="1">
        <f>N5</f>
        <v>1</v>
      </c>
      <c r="Z14" s="1">
        <f>N6</f>
        <v>0</v>
      </c>
      <c r="AA14" s="1">
        <f>N7</f>
        <v>12</v>
      </c>
      <c r="AB14" s="1">
        <f>N8</f>
        <v>0</v>
      </c>
      <c r="AC14" s="1">
        <f>N9</f>
        <v>3</v>
      </c>
      <c r="AD14" s="1">
        <f>N10</f>
        <v>0</v>
      </c>
      <c r="AE14" s="8">
        <f>N11</f>
        <v>14</v>
      </c>
      <c r="AF14" s="8">
        <f>N12</f>
        <v>12</v>
      </c>
      <c r="AG14" s="8">
        <f>N13</f>
        <v>0</v>
      </c>
      <c r="AH14" s="8">
        <f>N14</f>
        <v>2</v>
      </c>
      <c r="AI14" s="8">
        <f>N15</f>
        <v>0</v>
      </c>
      <c r="AJ14" s="8">
        <f>N16</f>
        <v>1</v>
      </c>
      <c r="AK14" s="42">
        <f>N17</f>
        <v>1</v>
      </c>
      <c r="AL14" s="3">
        <f>N18</f>
        <v>0</v>
      </c>
      <c r="AM14" s="8">
        <f>N19</f>
        <v>0</v>
      </c>
      <c r="AN14" s="8">
        <f>N20</f>
        <v>0</v>
      </c>
      <c r="AO14" s="1">
        <f>N21</f>
        <v>0</v>
      </c>
      <c r="AP14" s="1">
        <f>N22</f>
        <v>0</v>
      </c>
      <c r="AQ14" s="1">
        <f>N23</f>
        <v>0</v>
      </c>
      <c r="AT14" s="1">
        <v>32</v>
      </c>
      <c r="AU14" s="29">
        <f t="shared" ref="AU14:BO14" si="24">PRODUCT(W14*100*1/W19)</f>
        <v>0</v>
      </c>
      <c r="AV14" s="29">
        <f t="shared" si="24"/>
        <v>0</v>
      </c>
      <c r="AW14" s="29">
        <f t="shared" si="24"/>
        <v>7.1428571428571432</v>
      </c>
      <c r="AX14" s="29">
        <f t="shared" si="24"/>
        <v>0</v>
      </c>
      <c r="AY14" s="29">
        <f t="shared" si="24"/>
        <v>85.714285714285708</v>
      </c>
      <c r="AZ14" s="29">
        <f t="shared" si="24"/>
        <v>0</v>
      </c>
      <c r="BA14" s="29">
        <f t="shared" si="24"/>
        <v>21.428571428571427</v>
      </c>
      <c r="BB14" s="29">
        <f t="shared" si="24"/>
        <v>0</v>
      </c>
      <c r="BC14" s="37">
        <f t="shared" si="24"/>
        <v>100</v>
      </c>
      <c r="BD14" s="37">
        <f t="shared" si="24"/>
        <v>85.714285714285708</v>
      </c>
      <c r="BE14" s="37">
        <f t="shared" si="24"/>
        <v>0</v>
      </c>
      <c r="BF14" s="37">
        <f t="shared" si="24"/>
        <v>14.285714285714286</v>
      </c>
      <c r="BG14" s="37">
        <f t="shared" si="24"/>
        <v>0</v>
      </c>
      <c r="BH14" s="37">
        <f t="shared" si="24"/>
        <v>7.1428571428571432</v>
      </c>
      <c r="BI14" s="43">
        <f t="shared" si="24"/>
        <v>7.1428571428571432</v>
      </c>
      <c r="BJ14" s="32">
        <f t="shared" si="24"/>
        <v>0</v>
      </c>
      <c r="BK14" s="37">
        <f t="shared" si="24"/>
        <v>0</v>
      </c>
      <c r="BL14" s="37">
        <f t="shared" si="24"/>
        <v>0</v>
      </c>
      <c r="BM14" s="29">
        <f t="shared" si="24"/>
        <v>0</v>
      </c>
      <c r="BN14" s="29">
        <f t="shared" si="24"/>
        <v>0</v>
      </c>
      <c r="BO14" s="29">
        <f t="shared" si="24"/>
        <v>0</v>
      </c>
      <c r="BR14" s="1">
        <v>32</v>
      </c>
      <c r="BS14" s="29">
        <f t="shared" ref="BS14:CM14" si="25">AU3+AU4+AU5+AU6+AU7+AU8+AU9+AU10+AU11+AU12+AU13+AU14</f>
        <v>7.1428571428571432</v>
      </c>
      <c r="BT14" s="29">
        <f t="shared" si="25"/>
        <v>14.285714285714286</v>
      </c>
      <c r="BU14" s="29">
        <f t="shared" si="25"/>
        <v>14.285714285714286</v>
      </c>
      <c r="BV14" s="29">
        <f t="shared" si="25"/>
        <v>28.571428571428569</v>
      </c>
      <c r="BW14" s="29">
        <f t="shared" si="25"/>
        <v>100</v>
      </c>
      <c r="BX14" s="29">
        <f t="shared" si="25"/>
        <v>100</v>
      </c>
      <c r="BY14" s="29">
        <f t="shared" si="25"/>
        <v>78.571428571428569</v>
      </c>
      <c r="BZ14" s="29">
        <f t="shared" si="25"/>
        <v>0</v>
      </c>
      <c r="CA14" s="37">
        <f t="shared" si="25"/>
        <v>100</v>
      </c>
      <c r="CB14" s="37">
        <f t="shared" si="25"/>
        <v>100</v>
      </c>
      <c r="CC14" s="37">
        <f t="shared" si="25"/>
        <v>100</v>
      </c>
      <c r="CD14" s="37">
        <f t="shared" si="25"/>
        <v>85.714285714285722</v>
      </c>
      <c r="CE14" s="37">
        <f t="shared" si="25"/>
        <v>100</v>
      </c>
      <c r="CF14" s="37">
        <f t="shared" si="25"/>
        <v>92.857142857142847</v>
      </c>
      <c r="CG14" s="43">
        <f t="shared" si="25"/>
        <v>7.1428571428571432</v>
      </c>
      <c r="CH14" s="32">
        <f t="shared" si="25"/>
        <v>92.857142857142847</v>
      </c>
      <c r="CI14" s="37">
        <f t="shared" si="25"/>
        <v>100</v>
      </c>
      <c r="CJ14" s="37">
        <f t="shared" si="25"/>
        <v>100.00000000000001</v>
      </c>
      <c r="CK14" s="29">
        <f t="shared" si="25"/>
        <v>100.00000000000001</v>
      </c>
      <c r="CL14" s="29">
        <f t="shared" si="25"/>
        <v>99.999999999999986</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0</v>
      </c>
      <c r="H15" s="1">
        <v>3</v>
      </c>
      <c r="I15" s="1">
        <v>1</v>
      </c>
      <c r="J15" s="1">
        <v>2</v>
      </c>
      <c r="K15" s="1">
        <v>5</v>
      </c>
      <c r="L15" s="1">
        <v>0</v>
      </c>
      <c r="M15" s="1">
        <v>3</v>
      </c>
      <c r="N15" s="1">
        <v>0</v>
      </c>
      <c r="O15" s="1">
        <v>0</v>
      </c>
      <c r="P15" s="1">
        <v>0</v>
      </c>
      <c r="Q15" s="1">
        <v>0</v>
      </c>
      <c r="R15" s="1">
        <v>0</v>
      </c>
      <c r="S15" s="1">
        <v>14</v>
      </c>
      <c r="V15" s="1">
        <v>64</v>
      </c>
      <c r="W15" s="1">
        <f>O3</f>
        <v>13</v>
      </c>
      <c r="X15" s="1">
        <f>O4</f>
        <v>12</v>
      </c>
      <c r="Y15" s="1">
        <f>O5</f>
        <v>2</v>
      </c>
      <c r="Z15" s="1">
        <f>O6</f>
        <v>2</v>
      </c>
      <c r="AA15" s="1">
        <f>O7</f>
        <v>0</v>
      </c>
      <c r="AB15" s="1">
        <f>O8</f>
        <v>0</v>
      </c>
      <c r="AC15" s="1">
        <f>O9</f>
        <v>3</v>
      </c>
      <c r="AD15" s="1">
        <f>O10</f>
        <v>14</v>
      </c>
      <c r="AE15" s="8">
        <f>O11</f>
        <v>0</v>
      </c>
      <c r="AF15" s="8">
        <f>O12</f>
        <v>0</v>
      </c>
      <c r="AG15" s="8">
        <f>O13</f>
        <v>0</v>
      </c>
      <c r="AH15" s="8">
        <f>O14</f>
        <v>1</v>
      </c>
      <c r="AI15" s="8">
        <f>O15</f>
        <v>0</v>
      </c>
      <c r="AJ15" s="8">
        <f>O16</f>
        <v>0</v>
      </c>
      <c r="AK15" s="42">
        <f>O17</f>
        <v>8</v>
      </c>
      <c r="AL15" s="3">
        <f>O18</f>
        <v>1</v>
      </c>
      <c r="AM15" s="8">
        <f>O19</f>
        <v>0</v>
      </c>
      <c r="AN15" s="8">
        <f>O20</f>
        <v>0</v>
      </c>
      <c r="AO15" s="1">
        <f>O21</f>
        <v>0</v>
      </c>
      <c r="AP15" s="1">
        <f>O22</f>
        <v>0</v>
      </c>
      <c r="AQ15" s="1">
        <f>O23</f>
        <v>0</v>
      </c>
      <c r="AT15" s="1">
        <v>64</v>
      </c>
      <c r="AU15" s="29">
        <f t="shared" ref="AU15:BO15" si="26">PRODUCT(W15*100*1/W19)</f>
        <v>92.857142857142861</v>
      </c>
      <c r="AV15" s="29">
        <f t="shared" si="26"/>
        <v>85.714285714285708</v>
      </c>
      <c r="AW15" s="29">
        <f t="shared" si="26"/>
        <v>14.285714285714286</v>
      </c>
      <c r="AX15" s="29">
        <f t="shared" si="26"/>
        <v>14.285714285714286</v>
      </c>
      <c r="AY15" s="29">
        <f t="shared" si="26"/>
        <v>0</v>
      </c>
      <c r="AZ15" s="29">
        <f t="shared" si="26"/>
        <v>0</v>
      </c>
      <c r="BA15" s="29">
        <f t="shared" si="26"/>
        <v>21.428571428571427</v>
      </c>
      <c r="BB15" s="29">
        <f t="shared" si="26"/>
        <v>100</v>
      </c>
      <c r="BC15" s="37">
        <f t="shared" si="26"/>
        <v>0</v>
      </c>
      <c r="BD15" s="37">
        <f t="shared" si="26"/>
        <v>0</v>
      </c>
      <c r="BE15" s="37">
        <f t="shared" si="26"/>
        <v>0</v>
      </c>
      <c r="BF15" s="37">
        <f t="shared" si="26"/>
        <v>7.1428571428571432</v>
      </c>
      <c r="BG15" s="37">
        <f t="shared" si="26"/>
        <v>0</v>
      </c>
      <c r="BH15" s="37">
        <f t="shared" si="26"/>
        <v>0</v>
      </c>
      <c r="BI15" s="43">
        <f t="shared" si="26"/>
        <v>57.142857142857146</v>
      </c>
      <c r="BJ15" s="32">
        <f t="shared" si="26"/>
        <v>7.1428571428571432</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28.571428571428573</v>
      </c>
      <c r="BV15" s="29">
        <f t="shared" si="27"/>
        <v>42.857142857142854</v>
      </c>
      <c r="BW15" s="29">
        <f t="shared" si="27"/>
        <v>100</v>
      </c>
      <c r="BX15" s="29">
        <f t="shared" si="27"/>
        <v>100</v>
      </c>
      <c r="BY15" s="29">
        <f t="shared" si="27"/>
        <v>100</v>
      </c>
      <c r="BZ15" s="29">
        <f t="shared" si="27"/>
        <v>100</v>
      </c>
      <c r="CA15" s="37">
        <f t="shared" si="27"/>
        <v>100</v>
      </c>
      <c r="CB15" s="37">
        <f t="shared" si="27"/>
        <v>100</v>
      </c>
      <c r="CC15" s="37">
        <f t="shared" si="27"/>
        <v>100</v>
      </c>
      <c r="CD15" s="37">
        <f t="shared" si="27"/>
        <v>92.857142857142861</v>
      </c>
      <c r="CE15" s="37">
        <f t="shared" si="27"/>
        <v>100</v>
      </c>
      <c r="CF15" s="37">
        <f t="shared" si="27"/>
        <v>92.857142857142847</v>
      </c>
      <c r="CG15" s="43">
        <f t="shared" si="27"/>
        <v>64.285714285714292</v>
      </c>
      <c r="CH15" s="32">
        <f t="shared" si="27"/>
        <v>99.999999999999986</v>
      </c>
      <c r="CI15" s="37">
        <f t="shared" si="27"/>
        <v>100</v>
      </c>
      <c r="CJ15" s="37">
        <f t="shared" si="27"/>
        <v>100.00000000000001</v>
      </c>
      <c r="CK15" s="29">
        <f t="shared" si="27"/>
        <v>100.00000000000001</v>
      </c>
      <c r="CL15" s="29">
        <f t="shared" si="27"/>
        <v>99.999999999999986</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3</v>
      </c>
      <c r="I16" s="1">
        <v>1</v>
      </c>
      <c r="J16" s="1">
        <v>2</v>
      </c>
      <c r="K16" s="1">
        <v>2</v>
      </c>
      <c r="L16" s="1">
        <v>1</v>
      </c>
      <c r="M16" s="1">
        <v>3</v>
      </c>
      <c r="N16" s="1">
        <v>1</v>
      </c>
      <c r="O16" s="1">
        <v>0</v>
      </c>
      <c r="P16" s="1">
        <v>1</v>
      </c>
      <c r="Q16" s="1">
        <v>0</v>
      </c>
      <c r="R16" s="1">
        <v>0</v>
      </c>
      <c r="S16" s="1">
        <v>14</v>
      </c>
      <c r="V16" s="1">
        <v>128</v>
      </c>
      <c r="W16" s="1">
        <f>P3</f>
        <v>0</v>
      </c>
      <c r="X16" s="1">
        <f>P4</f>
        <v>0</v>
      </c>
      <c r="Y16" s="1">
        <f>P5</f>
        <v>10</v>
      </c>
      <c r="Z16" s="1">
        <f>P6</f>
        <v>8</v>
      </c>
      <c r="AA16" s="1">
        <f>P7</f>
        <v>0</v>
      </c>
      <c r="AB16" s="1">
        <f>P8</f>
        <v>0</v>
      </c>
      <c r="AC16" s="1">
        <f>P9</f>
        <v>0</v>
      </c>
      <c r="AD16" s="1">
        <f>P10</f>
        <v>0</v>
      </c>
      <c r="AE16" s="8">
        <f>P11</f>
        <v>0</v>
      </c>
      <c r="AF16" s="8">
        <f>P12</f>
        <v>0</v>
      </c>
      <c r="AG16" s="8">
        <f>P13</f>
        <v>0</v>
      </c>
      <c r="AH16" s="8">
        <f>P14</f>
        <v>1</v>
      </c>
      <c r="AI16" s="8">
        <f>P15</f>
        <v>0</v>
      </c>
      <c r="AJ16" s="8">
        <f>P16</f>
        <v>1</v>
      </c>
      <c r="AK16" s="42">
        <f>P17</f>
        <v>5</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71.428571428571431</v>
      </c>
      <c r="AX16" s="29">
        <f t="shared" si="28"/>
        <v>57.142857142857146</v>
      </c>
      <c r="AY16" s="29">
        <f t="shared" si="28"/>
        <v>0</v>
      </c>
      <c r="AZ16" s="29">
        <f t="shared" si="28"/>
        <v>0</v>
      </c>
      <c r="BA16" s="29">
        <f t="shared" si="28"/>
        <v>0</v>
      </c>
      <c r="BB16" s="29">
        <f t="shared" si="28"/>
        <v>0</v>
      </c>
      <c r="BC16" s="37">
        <f t="shared" si="28"/>
        <v>0</v>
      </c>
      <c r="BD16" s="37">
        <f t="shared" si="28"/>
        <v>0</v>
      </c>
      <c r="BE16" s="37">
        <f t="shared" si="28"/>
        <v>0</v>
      </c>
      <c r="BF16" s="37">
        <f t="shared" si="28"/>
        <v>7.1428571428571432</v>
      </c>
      <c r="BG16" s="37">
        <f t="shared" si="28"/>
        <v>0</v>
      </c>
      <c r="BH16" s="37">
        <f t="shared" si="28"/>
        <v>7.1428571428571432</v>
      </c>
      <c r="BI16" s="43">
        <f t="shared" si="28"/>
        <v>35.714285714285715</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v>
      </c>
      <c r="CE16" s="37">
        <f t="shared" si="29"/>
        <v>100</v>
      </c>
      <c r="CF16" s="37">
        <f t="shared" si="29"/>
        <v>99.999999999999986</v>
      </c>
      <c r="CG16" s="43">
        <f t="shared" si="29"/>
        <v>100</v>
      </c>
      <c r="CH16" s="32">
        <f t="shared" si="29"/>
        <v>99.999999999999986</v>
      </c>
      <c r="CI16" s="37">
        <f t="shared" si="29"/>
        <v>100</v>
      </c>
      <c r="CJ16" s="37">
        <f t="shared" si="29"/>
        <v>100.00000000000001</v>
      </c>
      <c r="CK16" s="29">
        <f t="shared" si="29"/>
        <v>100.00000000000001</v>
      </c>
      <c r="CL16" s="29">
        <f t="shared" si="29"/>
        <v>99.999999999999986</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0</v>
      </c>
      <c r="L17" s="1">
        <v>0</v>
      </c>
      <c r="M17" s="1">
        <v>0</v>
      </c>
      <c r="N17" s="1">
        <v>1</v>
      </c>
      <c r="O17" s="1">
        <v>8</v>
      </c>
      <c r="P17" s="1">
        <v>5</v>
      </c>
      <c r="Q17" s="1">
        <v>0</v>
      </c>
      <c r="R17" s="1">
        <v>0</v>
      </c>
      <c r="S17" s="1">
        <v>14</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0</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0</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v>
      </c>
      <c r="CE17" s="37">
        <f t="shared" si="31"/>
        <v>100</v>
      </c>
      <c r="CF17" s="37">
        <f t="shared" si="31"/>
        <v>99.999999999999986</v>
      </c>
      <c r="CG17" s="43">
        <f t="shared" si="31"/>
        <v>100</v>
      </c>
      <c r="CH17" s="32">
        <f t="shared" si="31"/>
        <v>99.999999999999986</v>
      </c>
      <c r="CI17" s="37">
        <f t="shared" si="31"/>
        <v>100</v>
      </c>
      <c r="CJ17" s="37">
        <f t="shared" si="31"/>
        <v>100.00000000000001</v>
      </c>
      <c r="CK17" s="29">
        <f t="shared" si="31"/>
        <v>100.00000000000001</v>
      </c>
      <c r="CL17" s="29">
        <f t="shared" si="31"/>
        <v>99.999999999999986</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7</v>
      </c>
      <c r="F18" s="4">
        <v>0</v>
      </c>
      <c r="G18" s="4">
        <v>3</v>
      </c>
      <c r="H18" s="4">
        <v>1</v>
      </c>
      <c r="I18" s="4">
        <v>1</v>
      </c>
      <c r="J18" s="4">
        <v>1</v>
      </c>
      <c r="K18" s="4">
        <v>0</v>
      </c>
      <c r="L18" s="3">
        <v>0</v>
      </c>
      <c r="M18" s="3">
        <v>0</v>
      </c>
      <c r="N18" s="3">
        <v>0</v>
      </c>
      <c r="O18" s="3">
        <v>1</v>
      </c>
      <c r="P18" s="3">
        <v>0</v>
      </c>
      <c r="Q18" s="3">
        <v>0</v>
      </c>
      <c r="R18" s="3">
        <v>0</v>
      </c>
      <c r="S18" s="3">
        <v>14</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v>
      </c>
      <c r="CE18" s="37">
        <f t="shared" si="33"/>
        <v>100</v>
      </c>
      <c r="CF18" s="37">
        <f t="shared" si="33"/>
        <v>99.999999999999986</v>
      </c>
      <c r="CG18" s="43">
        <f t="shared" si="33"/>
        <v>100</v>
      </c>
      <c r="CH18" s="32">
        <f t="shared" si="33"/>
        <v>99.999999999999986</v>
      </c>
      <c r="CI18" s="37">
        <f t="shared" si="33"/>
        <v>100</v>
      </c>
      <c r="CJ18" s="37">
        <f t="shared" si="33"/>
        <v>100.00000000000001</v>
      </c>
      <c r="CK18" s="29">
        <f t="shared" si="33"/>
        <v>100.00000000000001</v>
      </c>
      <c r="CL18" s="29">
        <f t="shared" si="33"/>
        <v>99.999999999999986</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1</v>
      </c>
      <c r="H19" s="1">
        <v>6</v>
      </c>
      <c r="I19" s="1">
        <v>0</v>
      </c>
      <c r="J19" s="1">
        <v>4</v>
      </c>
      <c r="K19" s="1">
        <v>1</v>
      </c>
      <c r="L19" s="1">
        <v>2</v>
      </c>
      <c r="M19" s="1">
        <v>0</v>
      </c>
      <c r="N19" s="1">
        <v>0</v>
      </c>
      <c r="O19" s="1">
        <v>0</v>
      </c>
      <c r="P19" s="1">
        <v>0</v>
      </c>
      <c r="Q19" s="1">
        <v>0</v>
      </c>
      <c r="R19" s="1">
        <v>0</v>
      </c>
      <c r="S19" s="1">
        <v>14</v>
      </c>
      <c r="V19" s="1" t="s">
        <v>1</v>
      </c>
      <c r="W19" s="1">
        <f>S3</f>
        <v>14</v>
      </c>
      <c r="X19" s="1">
        <f>S4</f>
        <v>14</v>
      </c>
      <c r="Y19" s="1">
        <f>S5</f>
        <v>14</v>
      </c>
      <c r="Z19" s="1">
        <f>S6</f>
        <v>14</v>
      </c>
      <c r="AA19" s="1">
        <f>S7</f>
        <v>14</v>
      </c>
      <c r="AB19" s="1">
        <f>S8</f>
        <v>14</v>
      </c>
      <c r="AC19" s="1">
        <f>S9</f>
        <v>14</v>
      </c>
      <c r="AD19" s="1">
        <f>S10</f>
        <v>14</v>
      </c>
      <c r="AE19" s="42">
        <f>S11</f>
        <v>14</v>
      </c>
      <c r="AF19" s="42">
        <f>S12</f>
        <v>14</v>
      </c>
      <c r="AG19" s="42">
        <f>S13</f>
        <v>14</v>
      </c>
      <c r="AH19" s="42">
        <f>S14</f>
        <v>14</v>
      </c>
      <c r="AI19" s="42">
        <f>S15</f>
        <v>14</v>
      </c>
      <c r="AJ19" s="42">
        <f>S16</f>
        <v>14</v>
      </c>
      <c r="AK19" s="42">
        <f>S17</f>
        <v>14</v>
      </c>
      <c r="AL19" s="42">
        <f>S18</f>
        <v>14</v>
      </c>
      <c r="AM19" s="42">
        <f>S19</f>
        <v>14</v>
      </c>
      <c r="AN19" s="42">
        <f>S20</f>
        <v>14</v>
      </c>
      <c r="AO19" s="1">
        <f>S21</f>
        <v>14</v>
      </c>
      <c r="AP19" s="1">
        <f>S22</f>
        <v>14</v>
      </c>
      <c r="AQ19" s="1">
        <f>S23</f>
        <v>14</v>
      </c>
      <c r="AT19" s="1" t="s">
        <v>44</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v>
      </c>
      <c r="BG19" s="29">
        <f t="shared" si="34"/>
        <v>100</v>
      </c>
      <c r="BH19" s="29">
        <f t="shared" si="34"/>
        <v>99.999999999999986</v>
      </c>
      <c r="BI19" s="29">
        <f t="shared" si="34"/>
        <v>100</v>
      </c>
      <c r="BJ19" s="29">
        <f t="shared" si="34"/>
        <v>99.999999999999986</v>
      </c>
      <c r="BK19" s="29">
        <f t="shared" si="34"/>
        <v>100</v>
      </c>
      <c r="BL19" s="29">
        <f t="shared" si="34"/>
        <v>100.00000000000001</v>
      </c>
      <c r="BM19" s="29">
        <f t="shared" si="34"/>
        <v>100.00000000000001</v>
      </c>
      <c r="BN19" s="29">
        <f t="shared" si="34"/>
        <v>99.999999999999986</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0</v>
      </c>
      <c r="G20" s="1">
        <v>7</v>
      </c>
      <c r="H20" s="1">
        <v>1</v>
      </c>
      <c r="I20" s="1">
        <v>4</v>
      </c>
      <c r="J20" s="1">
        <v>0</v>
      </c>
      <c r="K20" s="1">
        <v>2</v>
      </c>
      <c r="L20" s="1">
        <v>0</v>
      </c>
      <c r="M20" s="1">
        <v>0</v>
      </c>
      <c r="N20" s="1">
        <v>0</v>
      </c>
      <c r="O20" s="1">
        <v>0</v>
      </c>
      <c r="P20" s="1">
        <v>0</v>
      </c>
      <c r="Q20" s="1">
        <v>0</v>
      </c>
      <c r="R20" s="1">
        <v>0</v>
      </c>
      <c r="S20" s="1">
        <v>14</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3</v>
      </c>
      <c r="F21" s="1">
        <v>4</v>
      </c>
      <c r="G21" s="1">
        <v>0</v>
      </c>
      <c r="H21" s="1">
        <v>5</v>
      </c>
      <c r="I21" s="1">
        <v>0</v>
      </c>
      <c r="J21" s="1">
        <v>2</v>
      </c>
      <c r="K21" s="1">
        <v>0</v>
      </c>
      <c r="L21" s="1">
        <v>0</v>
      </c>
      <c r="M21" s="1">
        <v>0</v>
      </c>
      <c r="N21" s="1">
        <v>0</v>
      </c>
      <c r="O21" s="1">
        <v>0</v>
      </c>
      <c r="P21" s="1">
        <v>0</v>
      </c>
      <c r="Q21" s="1">
        <v>0</v>
      </c>
      <c r="R21" s="1">
        <v>0</v>
      </c>
      <c r="S21" s="1">
        <v>14</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0</v>
      </c>
      <c r="H22" s="1">
        <v>3</v>
      </c>
      <c r="I22" s="1">
        <v>6</v>
      </c>
      <c r="J22" s="1">
        <v>2</v>
      </c>
      <c r="K22" s="1">
        <v>1</v>
      </c>
      <c r="L22" s="1">
        <v>1</v>
      </c>
      <c r="M22" s="1">
        <v>1</v>
      </c>
      <c r="N22" s="1">
        <v>0</v>
      </c>
      <c r="O22" s="1">
        <v>0</v>
      </c>
      <c r="P22" s="1">
        <v>0</v>
      </c>
      <c r="Q22" s="1">
        <v>0</v>
      </c>
      <c r="R22" s="1">
        <v>0</v>
      </c>
      <c r="S22" s="1">
        <v>14</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2</v>
      </c>
      <c r="E23" s="1">
        <v>0</v>
      </c>
      <c r="F23" s="1">
        <v>7</v>
      </c>
      <c r="G23" s="1">
        <v>4</v>
      </c>
      <c r="H23" s="1">
        <v>0</v>
      </c>
      <c r="I23" s="1">
        <v>1</v>
      </c>
      <c r="J23" s="1">
        <v>0</v>
      </c>
      <c r="K23" s="1">
        <v>0</v>
      </c>
      <c r="L23" s="1">
        <v>0</v>
      </c>
      <c r="M23" s="1">
        <v>0</v>
      </c>
      <c r="N23" s="1">
        <v>0</v>
      </c>
      <c r="O23" s="1">
        <v>0</v>
      </c>
      <c r="P23" s="1">
        <v>0</v>
      </c>
      <c r="Q23" s="1">
        <v>0</v>
      </c>
      <c r="R23" s="1">
        <v>0</v>
      </c>
      <c r="S23" s="1">
        <v>14</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84</v>
      </c>
      <c r="C24" s="1">
        <v>0</v>
      </c>
      <c r="D24" s="1">
        <v>0</v>
      </c>
      <c r="E24" s="1">
        <v>0</v>
      </c>
      <c r="F24" s="1">
        <v>0</v>
      </c>
      <c r="G24" s="1">
        <v>0</v>
      </c>
      <c r="H24" s="1">
        <v>1</v>
      </c>
      <c r="I24" s="1">
        <v>0</v>
      </c>
      <c r="J24" s="1">
        <v>5</v>
      </c>
      <c r="K24" s="1">
        <v>6</v>
      </c>
      <c r="L24" s="1">
        <v>2</v>
      </c>
      <c r="M24" s="1">
        <v>0</v>
      </c>
      <c r="N24" s="1">
        <v>0</v>
      </c>
      <c r="O24" s="1">
        <v>0</v>
      </c>
      <c r="P24" s="1">
        <v>0</v>
      </c>
      <c r="Q24" s="1">
        <v>0</v>
      </c>
      <c r="R24" s="1">
        <v>0</v>
      </c>
      <c r="S24" s="1">
        <v>14</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104</v>
      </c>
      <c r="C25" s="1">
        <v>0</v>
      </c>
      <c r="D25" s="1">
        <v>0</v>
      </c>
      <c r="E25" s="1">
        <v>0</v>
      </c>
      <c r="F25" s="1">
        <v>0</v>
      </c>
      <c r="G25" s="1">
        <v>0</v>
      </c>
      <c r="H25" s="1">
        <v>0</v>
      </c>
      <c r="I25" s="1">
        <v>0</v>
      </c>
      <c r="J25" s="1">
        <v>0</v>
      </c>
      <c r="K25" s="1">
        <v>0</v>
      </c>
      <c r="L25" s="1">
        <v>0</v>
      </c>
      <c r="M25" s="1">
        <v>13</v>
      </c>
      <c r="N25" s="1">
        <v>0</v>
      </c>
      <c r="O25" s="1">
        <v>0</v>
      </c>
      <c r="P25" s="1">
        <v>0</v>
      </c>
      <c r="Q25" s="1">
        <v>0</v>
      </c>
      <c r="R25" s="1">
        <v>0</v>
      </c>
      <c r="S25" s="1">
        <v>13</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89</v>
      </c>
      <c r="C26" s="1">
        <v>0</v>
      </c>
      <c r="D26" s="1">
        <v>0</v>
      </c>
      <c r="E26" s="1">
        <v>0</v>
      </c>
      <c r="F26" s="1">
        <v>0</v>
      </c>
      <c r="G26" s="1">
        <v>0</v>
      </c>
      <c r="H26" s="1">
        <v>1</v>
      </c>
      <c r="I26" s="1">
        <v>6</v>
      </c>
      <c r="J26" s="1">
        <v>0</v>
      </c>
      <c r="K26" s="1">
        <v>1</v>
      </c>
      <c r="L26" s="1">
        <v>1</v>
      </c>
      <c r="M26" s="1">
        <v>1</v>
      </c>
      <c r="N26" s="1">
        <v>1</v>
      </c>
      <c r="O26" s="1">
        <v>2</v>
      </c>
      <c r="P26" s="1">
        <v>0</v>
      </c>
      <c r="Q26" s="1">
        <v>0</v>
      </c>
      <c r="R26" s="1">
        <v>0</v>
      </c>
      <c r="S26" s="1">
        <v>13</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C5" sqref="C5:S28"/>
    </sheetView>
  </sheetViews>
  <sheetFormatPr baseColWidth="10" defaultRowHeight="15" x14ac:dyDescent="0.25"/>
  <cols>
    <col min="1" max="2" width="11.42578125" style="49"/>
    <col min="3" max="18" width="8.28515625" style="49" customWidth="1"/>
    <col min="19" max="22" width="11.42578125" style="49"/>
    <col min="23" max="45" width="8.28515625" style="49" customWidth="1"/>
    <col min="46" max="47" width="11.42578125" style="49"/>
    <col min="48" max="70" width="8.28515625" style="49" customWidth="1"/>
    <col min="71" max="72" width="11.42578125" style="49"/>
    <col min="73" max="96" width="8.28515625" style="29" customWidth="1"/>
    <col min="97" max="97" width="11.42578125" style="49"/>
    <col min="98" max="98" width="8.140625" style="49" customWidth="1"/>
    <col min="99" max="113" width="6.28515625" style="49" bestFit="1" customWidth="1"/>
    <col min="114" max="114" width="6.42578125" style="49" bestFit="1" customWidth="1"/>
    <col min="115" max="121" width="6.28515625" style="49" bestFit="1" customWidth="1"/>
    <col min="122" max="122" width="7" style="49" customWidth="1"/>
    <col min="123" max="16384" width="11.42578125" style="49"/>
  </cols>
  <sheetData>
    <row r="3" spans="1:126" x14ac:dyDescent="0.25">
      <c r="A3" s="49" t="s">
        <v>42</v>
      </c>
      <c r="V3" s="49" t="str">
        <f>A3</f>
        <v>Staphylococcus aureus</v>
      </c>
      <c r="AV3" s="49"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Penicillin G</v>
      </c>
      <c r="X4" s="49" t="str">
        <f>B6</f>
        <v>Oxacillin</v>
      </c>
      <c r="Y4" s="49" t="str">
        <f>B7</f>
        <v>Ampicillin/ Sulbactam</v>
      </c>
      <c r="Z4" s="49" t="str">
        <f>B8</f>
        <v>Piperacillin/ Tazobactam</v>
      </c>
      <c r="AA4" s="49" t="str">
        <f>B9</f>
        <v>Cefotaxim</v>
      </c>
      <c r="AB4" s="49" t="str">
        <f>B10</f>
        <v>Cefuroxim</v>
      </c>
      <c r="AC4" s="49" t="str">
        <f>B11</f>
        <v>Imipenem</v>
      </c>
      <c r="AD4" s="49" t="str">
        <f>B12</f>
        <v>Meropenem</v>
      </c>
      <c r="AE4" s="49" t="str">
        <f>B13</f>
        <v>Amikacin</v>
      </c>
      <c r="AF4" s="49" t="str">
        <f>B14</f>
        <v>Gentamicin</v>
      </c>
      <c r="AG4" s="49" t="str">
        <f>B15</f>
        <v>Fosfomycin</v>
      </c>
      <c r="AH4" s="49" t="str">
        <f>B16</f>
        <v>Cotrimoxazol</v>
      </c>
      <c r="AI4" s="49" t="str">
        <f>B17</f>
        <v>Ciprofloxacin</v>
      </c>
      <c r="AJ4" s="49" t="str">
        <f>B18</f>
        <v>Levofloxacin</v>
      </c>
      <c r="AK4" s="49" t="str">
        <f>B19</f>
        <v>Moxifloxacin</v>
      </c>
      <c r="AL4" s="49" t="str">
        <f>B20</f>
        <v>Doxycyclin</v>
      </c>
      <c r="AM4" s="49" t="str">
        <f>B21</f>
        <v>Rifampicin</v>
      </c>
      <c r="AN4" s="49" t="str">
        <f>B22</f>
        <v>Daptomycin</v>
      </c>
      <c r="AO4" s="49" t="str">
        <f>B23</f>
        <v>Roxythromycin</v>
      </c>
      <c r="AP4" s="49" t="str">
        <f>B24</f>
        <v>Clindamycin</v>
      </c>
      <c r="AQ4" s="49" t="str">
        <f>B25</f>
        <v>Linezolid</v>
      </c>
      <c r="AR4" s="49" t="str">
        <f>B26</f>
        <v>Vancomycin</v>
      </c>
      <c r="AS4" s="49" t="s">
        <v>36</v>
      </c>
      <c r="AT4" s="49" t="s">
        <v>22</v>
      </c>
      <c r="AW4" s="49" t="str">
        <f t="shared" ref="AW4:BS4" si="0">W4</f>
        <v>Penicillin G</v>
      </c>
      <c r="AX4" s="49" t="str">
        <f t="shared" si="0"/>
        <v>Oxacillin</v>
      </c>
      <c r="AY4" s="49" t="str">
        <f t="shared" si="0"/>
        <v>Ampicillin/ Sulbactam</v>
      </c>
      <c r="AZ4" s="49" t="str">
        <f t="shared" si="0"/>
        <v>Piperacillin/ Tazobactam</v>
      </c>
      <c r="BA4" s="49" t="str">
        <f t="shared" si="0"/>
        <v>Cefotaxim</v>
      </c>
      <c r="BB4" s="49" t="str">
        <f t="shared" si="0"/>
        <v>Cefuroxim</v>
      </c>
      <c r="BC4" s="49" t="str">
        <f t="shared" si="0"/>
        <v>Imipenem</v>
      </c>
      <c r="BD4" s="49" t="str">
        <f t="shared" si="0"/>
        <v>Meropenem</v>
      </c>
      <c r="BE4" s="49" t="str">
        <f t="shared" si="0"/>
        <v>Amikacin</v>
      </c>
      <c r="BF4" s="49" t="str">
        <f t="shared" si="0"/>
        <v>Gentamicin</v>
      </c>
      <c r="BG4" s="49" t="str">
        <f t="shared" si="0"/>
        <v>Fosfomycin</v>
      </c>
      <c r="BH4" s="49" t="str">
        <f t="shared" si="0"/>
        <v>Cotrimoxazol</v>
      </c>
      <c r="BI4" s="49" t="str">
        <f t="shared" si="0"/>
        <v>Ciprofloxacin</v>
      </c>
      <c r="BJ4" s="49" t="str">
        <f t="shared" si="0"/>
        <v>Levofloxacin</v>
      </c>
      <c r="BK4" s="49" t="str">
        <f t="shared" si="0"/>
        <v>Moxifloxacin</v>
      </c>
      <c r="BL4" s="49" t="str">
        <f t="shared" si="0"/>
        <v>Doxycyclin</v>
      </c>
      <c r="BM4" s="49" t="str">
        <f t="shared" si="0"/>
        <v>Rifampicin</v>
      </c>
      <c r="BN4" s="49" t="str">
        <f t="shared" si="0"/>
        <v>Daptomycin</v>
      </c>
      <c r="BO4" s="49" t="str">
        <f t="shared" si="0"/>
        <v>Roxythromycin</v>
      </c>
      <c r="BP4" s="49" t="str">
        <f t="shared" si="0"/>
        <v>Clindamycin</v>
      </c>
      <c r="BQ4" s="49" t="str">
        <f t="shared" si="0"/>
        <v>Linezolid</v>
      </c>
      <c r="BR4" s="49" t="str">
        <f t="shared" si="0"/>
        <v>Vancomycin</v>
      </c>
      <c r="BS4" s="49" t="str">
        <f t="shared" si="0"/>
        <v>Teicoplanin</v>
      </c>
      <c r="BT4" s="49" t="s">
        <v>22</v>
      </c>
      <c r="BU4" s="49"/>
      <c r="BV4" s="49"/>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9" t="s">
        <v>22</v>
      </c>
      <c r="CU4" s="29"/>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86</v>
      </c>
      <c r="DV4" s="9"/>
    </row>
    <row r="5" spans="1:126" ht="18.75" x14ac:dyDescent="0.25">
      <c r="B5" s="49" t="s">
        <v>29</v>
      </c>
      <c r="C5" s="2">
        <v>0</v>
      </c>
      <c r="D5" s="2">
        <v>97</v>
      </c>
      <c r="E5" s="2">
        <v>37</v>
      </c>
      <c r="F5" s="2">
        <v>11</v>
      </c>
      <c r="G5" s="3">
        <v>15</v>
      </c>
      <c r="H5" s="3">
        <v>8</v>
      </c>
      <c r="I5" s="3">
        <v>5</v>
      </c>
      <c r="J5" s="3">
        <v>11</v>
      </c>
      <c r="K5" s="3">
        <v>15</v>
      </c>
      <c r="L5" s="3">
        <v>95</v>
      </c>
      <c r="M5" s="3">
        <v>0</v>
      </c>
      <c r="N5" s="3">
        <v>0</v>
      </c>
      <c r="O5" s="3">
        <v>0</v>
      </c>
      <c r="P5" s="3">
        <v>0</v>
      </c>
      <c r="Q5" s="3">
        <v>0</v>
      </c>
      <c r="R5" s="3">
        <v>0</v>
      </c>
      <c r="S5" s="49">
        <v>294</v>
      </c>
      <c r="V5" s="49">
        <v>1.5625E-2</v>
      </c>
      <c r="W5" s="2">
        <f>C5</f>
        <v>0</v>
      </c>
      <c r="X5" s="2">
        <f>C6</f>
        <v>0</v>
      </c>
      <c r="Y5" s="49">
        <f>C7</f>
        <v>0</v>
      </c>
      <c r="Z5" s="49">
        <f>C8</f>
        <v>0</v>
      </c>
      <c r="AA5" s="49">
        <f>C9</f>
        <v>0</v>
      </c>
      <c r="AB5" s="49">
        <f>C10</f>
        <v>0</v>
      </c>
      <c r="AC5" s="49">
        <f>C11</f>
        <v>0</v>
      </c>
      <c r="AD5" s="49">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9">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v>
      </c>
      <c r="BN5" s="30">
        <f t="shared" si="2"/>
        <v>0</v>
      </c>
      <c r="BO5" s="30">
        <f t="shared" si="2"/>
        <v>0</v>
      </c>
      <c r="BP5" s="30">
        <f t="shared" si="2"/>
        <v>0</v>
      </c>
      <c r="BQ5" s="30">
        <f t="shared" si="2"/>
        <v>0</v>
      </c>
      <c r="BR5" s="30">
        <f t="shared" si="2"/>
        <v>0</v>
      </c>
      <c r="BS5" s="30">
        <f t="shared" si="2"/>
        <v>0</v>
      </c>
      <c r="BT5" s="30">
        <f t="shared" si="2"/>
        <v>0</v>
      </c>
      <c r="BU5" s="49"/>
      <c r="BV5" s="49">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v>
      </c>
      <c r="CN5" s="30">
        <f t="shared" si="3"/>
        <v>0</v>
      </c>
      <c r="CO5" s="30">
        <f t="shared" si="3"/>
        <v>0</v>
      </c>
      <c r="CP5" s="30">
        <f t="shared" si="3"/>
        <v>0</v>
      </c>
      <c r="CQ5" s="30">
        <f t="shared" si="3"/>
        <v>0</v>
      </c>
      <c r="CR5" s="30">
        <f t="shared" si="3"/>
        <v>0</v>
      </c>
      <c r="CS5" s="30">
        <f t="shared" si="3"/>
        <v>0</v>
      </c>
      <c r="CT5" s="30">
        <f t="shared" si="3"/>
        <v>0</v>
      </c>
      <c r="CW5" s="24" t="s">
        <v>46</v>
      </c>
      <c r="CX5" s="25">
        <f t="shared" ref="CX5:DU5" si="4">W21</f>
        <v>294</v>
      </c>
      <c r="CY5" s="25">
        <f t="shared" si="4"/>
        <v>294</v>
      </c>
      <c r="CZ5" s="25">
        <f t="shared" si="4"/>
        <v>294</v>
      </c>
      <c r="DA5" s="25">
        <f t="shared" si="4"/>
        <v>294</v>
      </c>
      <c r="DB5" s="25">
        <f t="shared" si="4"/>
        <v>293</v>
      </c>
      <c r="DC5" s="25">
        <f t="shared" si="4"/>
        <v>294</v>
      </c>
      <c r="DD5" s="25">
        <f t="shared" si="4"/>
        <v>294</v>
      </c>
      <c r="DE5" s="26">
        <f t="shared" si="4"/>
        <v>294</v>
      </c>
      <c r="DF5" s="26">
        <f t="shared" si="4"/>
        <v>294</v>
      </c>
      <c r="DG5" s="26">
        <f t="shared" si="4"/>
        <v>294</v>
      </c>
      <c r="DH5" s="26">
        <f t="shared" si="4"/>
        <v>294</v>
      </c>
      <c r="DI5" s="26">
        <f t="shared" si="4"/>
        <v>294</v>
      </c>
      <c r="DJ5" s="26">
        <f t="shared" si="4"/>
        <v>294</v>
      </c>
      <c r="DK5" s="26">
        <f t="shared" si="4"/>
        <v>294</v>
      </c>
      <c r="DL5" s="26">
        <f t="shared" si="4"/>
        <v>293</v>
      </c>
      <c r="DM5" s="26">
        <f t="shared" si="4"/>
        <v>294</v>
      </c>
      <c r="DN5" s="26">
        <f t="shared" si="4"/>
        <v>294</v>
      </c>
      <c r="DO5" s="26">
        <f t="shared" si="4"/>
        <v>294</v>
      </c>
      <c r="DP5" s="26">
        <f t="shared" si="4"/>
        <v>294</v>
      </c>
      <c r="DQ5" s="26">
        <f t="shared" si="4"/>
        <v>294</v>
      </c>
      <c r="DR5" s="26">
        <f t="shared" si="4"/>
        <v>294</v>
      </c>
      <c r="DS5" s="26">
        <f t="shared" si="4"/>
        <v>294</v>
      </c>
      <c r="DT5" s="26">
        <f t="shared" si="4"/>
        <v>294</v>
      </c>
      <c r="DU5" s="26">
        <f t="shared" si="4"/>
        <v>294</v>
      </c>
      <c r="DV5" s="9"/>
    </row>
    <row r="6" spans="1:126" ht="18.75" x14ac:dyDescent="0.25">
      <c r="B6" s="49" t="s">
        <v>30</v>
      </c>
      <c r="C6" s="2">
        <v>0</v>
      </c>
      <c r="D6" s="2">
        <v>0</v>
      </c>
      <c r="E6" s="2">
        <v>30</v>
      </c>
      <c r="F6" s="2">
        <v>0</v>
      </c>
      <c r="G6" s="2">
        <v>164</v>
      </c>
      <c r="H6" s="2">
        <v>86</v>
      </c>
      <c r="I6" s="2">
        <v>4</v>
      </c>
      <c r="J6" s="2">
        <v>0</v>
      </c>
      <c r="K6" s="3">
        <v>1</v>
      </c>
      <c r="L6" s="3">
        <v>1</v>
      </c>
      <c r="M6" s="3">
        <v>8</v>
      </c>
      <c r="N6" s="3">
        <v>0</v>
      </c>
      <c r="O6" s="3">
        <v>0</v>
      </c>
      <c r="P6" s="3">
        <v>0</v>
      </c>
      <c r="Q6" s="3">
        <v>0</v>
      </c>
      <c r="R6" s="3">
        <v>0</v>
      </c>
      <c r="S6" s="49">
        <v>294</v>
      </c>
      <c r="V6" s="49">
        <v>3.125E-2</v>
      </c>
      <c r="W6" s="2">
        <f>D5</f>
        <v>97</v>
      </c>
      <c r="X6" s="2">
        <f>D6</f>
        <v>0</v>
      </c>
      <c r="Y6" s="49">
        <f>D7</f>
        <v>0</v>
      </c>
      <c r="Z6" s="49">
        <f>D8</f>
        <v>0</v>
      </c>
      <c r="AA6" s="49">
        <f>D9</f>
        <v>1</v>
      </c>
      <c r="AB6" s="49">
        <f>D10</f>
        <v>0</v>
      </c>
      <c r="AC6" s="49">
        <f>D11</f>
        <v>0</v>
      </c>
      <c r="AD6" s="49">
        <f>D12</f>
        <v>0</v>
      </c>
      <c r="AE6" s="2">
        <f>D13</f>
        <v>0</v>
      </c>
      <c r="AF6" s="2">
        <f>D14</f>
        <v>0</v>
      </c>
      <c r="AG6" s="2">
        <f>D15</f>
        <v>0</v>
      </c>
      <c r="AH6" s="2">
        <f>D16</f>
        <v>0</v>
      </c>
      <c r="AI6" s="4">
        <f>D17</f>
        <v>1</v>
      </c>
      <c r="AJ6" s="4">
        <f>D18</f>
        <v>3</v>
      </c>
      <c r="AK6" s="2">
        <f>D19</f>
        <v>2</v>
      </c>
      <c r="AL6" s="2">
        <f>D20</f>
        <v>0</v>
      </c>
      <c r="AM6" s="2">
        <f>D21</f>
        <v>257</v>
      </c>
      <c r="AN6" s="2">
        <f>D22</f>
        <v>1</v>
      </c>
      <c r="AO6" s="2">
        <f>D23</f>
        <v>0</v>
      </c>
      <c r="AP6" s="2">
        <f>D24</f>
        <v>1</v>
      </c>
      <c r="AQ6" s="2">
        <f>D25</f>
        <v>0</v>
      </c>
      <c r="AR6" s="2">
        <f>D26</f>
        <v>0</v>
      </c>
      <c r="AS6" s="2">
        <f>D27</f>
        <v>0</v>
      </c>
      <c r="AT6" s="2">
        <f>D28</f>
        <v>139</v>
      </c>
      <c r="AV6" s="49">
        <v>3.125E-2</v>
      </c>
      <c r="AW6" s="30">
        <f t="shared" ref="AW6:BT6" si="5">PRODUCT(W6*100*1/W21)</f>
        <v>32.993197278911566</v>
      </c>
      <c r="AX6" s="30">
        <f t="shared" si="5"/>
        <v>0</v>
      </c>
      <c r="AY6" s="29">
        <f t="shared" si="5"/>
        <v>0</v>
      </c>
      <c r="AZ6" s="29">
        <f t="shared" si="5"/>
        <v>0</v>
      </c>
      <c r="BA6" s="29">
        <f t="shared" si="5"/>
        <v>0.34129692832764508</v>
      </c>
      <c r="BB6" s="29">
        <f t="shared" si="5"/>
        <v>0</v>
      </c>
      <c r="BC6" s="29">
        <f t="shared" si="5"/>
        <v>0</v>
      </c>
      <c r="BD6" s="29">
        <f t="shared" si="5"/>
        <v>0</v>
      </c>
      <c r="BE6" s="30">
        <f t="shared" si="5"/>
        <v>0</v>
      </c>
      <c r="BF6" s="30">
        <f t="shared" si="5"/>
        <v>0</v>
      </c>
      <c r="BG6" s="30">
        <f t="shared" si="5"/>
        <v>0</v>
      </c>
      <c r="BH6" s="30">
        <f t="shared" si="5"/>
        <v>0</v>
      </c>
      <c r="BI6" s="31">
        <f t="shared" si="5"/>
        <v>0.3401360544217687</v>
      </c>
      <c r="BJ6" s="31">
        <f t="shared" si="5"/>
        <v>1.0204081632653061</v>
      </c>
      <c r="BK6" s="30">
        <f t="shared" si="5"/>
        <v>0.68259385665529015</v>
      </c>
      <c r="BL6" s="30">
        <f t="shared" si="5"/>
        <v>0</v>
      </c>
      <c r="BM6" s="30">
        <f t="shared" si="5"/>
        <v>87.414965986394563</v>
      </c>
      <c r="BN6" s="30">
        <f t="shared" si="5"/>
        <v>0.3401360544217687</v>
      </c>
      <c r="BO6" s="30">
        <f t="shared" si="5"/>
        <v>0</v>
      </c>
      <c r="BP6" s="30">
        <f t="shared" si="5"/>
        <v>0.3401360544217687</v>
      </c>
      <c r="BQ6" s="30">
        <f t="shared" si="5"/>
        <v>0</v>
      </c>
      <c r="BR6" s="30">
        <f t="shared" si="5"/>
        <v>0</v>
      </c>
      <c r="BS6" s="30">
        <f t="shared" si="5"/>
        <v>0</v>
      </c>
      <c r="BT6" s="30">
        <f t="shared" si="5"/>
        <v>47.278911564625851</v>
      </c>
      <c r="BU6" s="49"/>
      <c r="BV6" s="49">
        <v>3.125E-2</v>
      </c>
      <c r="BW6" s="30">
        <f t="shared" ref="BW6:CT6" si="6">AW5+AW6</f>
        <v>32.993197278911566</v>
      </c>
      <c r="BX6" s="30">
        <f t="shared" si="6"/>
        <v>0</v>
      </c>
      <c r="BY6" s="29">
        <f t="shared" si="6"/>
        <v>0</v>
      </c>
      <c r="BZ6" s="29">
        <f t="shared" si="6"/>
        <v>0</v>
      </c>
      <c r="CA6" s="29">
        <f t="shared" si="6"/>
        <v>0.34129692832764508</v>
      </c>
      <c r="CB6" s="29">
        <f t="shared" si="6"/>
        <v>0</v>
      </c>
      <c r="CC6" s="29">
        <f t="shared" si="6"/>
        <v>0</v>
      </c>
      <c r="CD6" s="29">
        <f t="shared" si="6"/>
        <v>0</v>
      </c>
      <c r="CE6" s="30">
        <f t="shared" si="6"/>
        <v>0</v>
      </c>
      <c r="CF6" s="30">
        <f t="shared" si="6"/>
        <v>0</v>
      </c>
      <c r="CG6" s="30">
        <f t="shared" si="6"/>
        <v>0</v>
      </c>
      <c r="CH6" s="30">
        <f t="shared" si="6"/>
        <v>0</v>
      </c>
      <c r="CI6" s="31">
        <f t="shared" si="6"/>
        <v>0.3401360544217687</v>
      </c>
      <c r="CJ6" s="31">
        <f t="shared" si="6"/>
        <v>1.0204081632653061</v>
      </c>
      <c r="CK6" s="30">
        <f t="shared" si="6"/>
        <v>0.68259385665529015</v>
      </c>
      <c r="CL6" s="30">
        <f t="shared" si="6"/>
        <v>0</v>
      </c>
      <c r="CM6" s="30">
        <f t="shared" si="6"/>
        <v>87.414965986394563</v>
      </c>
      <c r="CN6" s="30">
        <f t="shared" si="6"/>
        <v>0.3401360544217687</v>
      </c>
      <c r="CO6" s="30">
        <f t="shared" si="6"/>
        <v>0</v>
      </c>
      <c r="CP6" s="30">
        <f t="shared" si="6"/>
        <v>0.3401360544217687</v>
      </c>
      <c r="CQ6" s="30">
        <f t="shared" si="6"/>
        <v>0</v>
      </c>
      <c r="CR6" s="30">
        <f t="shared" si="6"/>
        <v>0</v>
      </c>
      <c r="CS6" s="30">
        <f t="shared" si="6"/>
        <v>0</v>
      </c>
      <c r="CT6" s="30">
        <f t="shared" si="6"/>
        <v>47.278911564625851</v>
      </c>
      <c r="CW6" s="24" t="s">
        <v>47</v>
      </c>
      <c r="CX6" s="17">
        <f>BW8</f>
        <v>49.319727891156468</v>
      </c>
      <c r="CY6" s="17">
        <f>BX12</f>
        <v>96.598639455782319</v>
      </c>
      <c r="CZ6" s="17"/>
      <c r="DA6" s="17"/>
      <c r="DB6" s="17"/>
      <c r="DC6" s="17"/>
      <c r="DD6" s="17"/>
      <c r="DE6" s="16"/>
      <c r="DF6" s="16">
        <f>CE14</f>
        <v>99.659863945578238</v>
      </c>
      <c r="DG6" s="16">
        <f>CF11</f>
        <v>96.598639455782305</v>
      </c>
      <c r="DH6" s="16">
        <f>CG16</f>
        <v>98.639455782312908</v>
      </c>
      <c r="DI6" s="16">
        <f>CH12</f>
        <v>97.959183673469383</v>
      </c>
      <c r="DJ6" s="12"/>
      <c r="DK6" s="16"/>
      <c r="DL6" s="16">
        <f>CK9</f>
        <v>88.054607508532428</v>
      </c>
      <c r="DM6" s="16">
        <f>CL11</f>
        <v>96.938775510204096</v>
      </c>
      <c r="DN6" s="16">
        <f>CM7</f>
        <v>97.959183673469397</v>
      </c>
      <c r="DO6" s="16">
        <f>CN11</f>
        <v>99.659863945578223</v>
      </c>
      <c r="DP6" s="16">
        <f>CO11</f>
        <v>86.734693877551024</v>
      </c>
      <c r="DQ6" s="16">
        <f>CP9</f>
        <v>95.578231292517003</v>
      </c>
      <c r="DR6" s="16">
        <f>CQ13</f>
        <v>100</v>
      </c>
      <c r="DS6" s="16">
        <f>CR12</f>
        <v>100</v>
      </c>
      <c r="DT6" s="16">
        <f>CS12</f>
        <v>99.999999999999986</v>
      </c>
      <c r="DU6" s="16">
        <f>CT10</f>
        <v>100</v>
      </c>
      <c r="DV6" s="9"/>
    </row>
    <row r="7" spans="1:126" ht="18.75" x14ac:dyDescent="0.25">
      <c r="B7" s="49" t="s">
        <v>3</v>
      </c>
      <c r="C7" s="49">
        <v>0</v>
      </c>
      <c r="D7" s="49">
        <v>0</v>
      </c>
      <c r="E7" s="49">
        <v>0</v>
      </c>
      <c r="F7" s="49">
        <v>202</v>
      </c>
      <c r="G7" s="49">
        <v>0</v>
      </c>
      <c r="H7" s="49">
        <v>47</v>
      </c>
      <c r="I7" s="49">
        <v>23</v>
      </c>
      <c r="J7" s="49">
        <v>8</v>
      </c>
      <c r="K7" s="49">
        <v>3</v>
      </c>
      <c r="L7" s="49">
        <v>5</v>
      </c>
      <c r="M7" s="49">
        <v>2</v>
      </c>
      <c r="N7" s="49">
        <v>3</v>
      </c>
      <c r="O7" s="49">
        <v>1</v>
      </c>
      <c r="P7" s="49">
        <v>0</v>
      </c>
      <c r="Q7" s="49">
        <v>0</v>
      </c>
      <c r="R7" s="49">
        <v>0</v>
      </c>
      <c r="S7" s="49">
        <v>294</v>
      </c>
      <c r="V7" s="49">
        <v>6.25E-2</v>
      </c>
      <c r="W7" s="2">
        <f>E5</f>
        <v>37</v>
      </c>
      <c r="X7" s="2">
        <f>E6</f>
        <v>30</v>
      </c>
      <c r="Y7" s="49">
        <f>E7</f>
        <v>0</v>
      </c>
      <c r="Z7" s="49">
        <f>E8</f>
        <v>0</v>
      </c>
      <c r="AA7" s="49">
        <f>E9</f>
        <v>0</v>
      </c>
      <c r="AB7" s="49">
        <f>E10</f>
        <v>0</v>
      </c>
      <c r="AC7" s="49">
        <f>E11</f>
        <v>281</v>
      </c>
      <c r="AD7" s="49">
        <f>E12</f>
        <v>281</v>
      </c>
      <c r="AE7" s="2">
        <f>E13</f>
        <v>0</v>
      </c>
      <c r="AF7" s="2">
        <f>E14</f>
        <v>17</v>
      </c>
      <c r="AG7" s="2">
        <f>E15</f>
        <v>0</v>
      </c>
      <c r="AH7" s="2">
        <f>E16</f>
        <v>280</v>
      </c>
      <c r="AI7" s="4">
        <f>E17</f>
        <v>1</v>
      </c>
      <c r="AJ7" s="4">
        <f>E18</f>
        <v>0</v>
      </c>
      <c r="AK7" s="2">
        <f>E19</f>
        <v>99</v>
      </c>
      <c r="AL7" s="2">
        <f>E20</f>
        <v>149</v>
      </c>
      <c r="AM7" s="2">
        <f>E21</f>
        <v>31</v>
      </c>
      <c r="AN7" s="2">
        <f>E22</f>
        <v>1</v>
      </c>
      <c r="AO7" s="2">
        <f>E23</f>
        <v>3</v>
      </c>
      <c r="AP7" s="2">
        <f>E24</f>
        <v>26</v>
      </c>
      <c r="AQ7" s="2">
        <f>E25</f>
        <v>1</v>
      </c>
      <c r="AR7" s="2">
        <f>E26</f>
        <v>4</v>
      </c>
      <c r="AS7" s="2">
        <f>E27</f>
        <v>0</v>
      </c>
      <c r="AT7" s="2">
        <f>E28</f>
        <v>0</v>
      </c>
      <c r="AV7" s="49">
        <v>6.25E-2</v>
      </c>
      <c r="AW7" s="30">
        <f t="shared" ref="AW7:BT7" si="7">PRODUCT(W7*100*1/W21)</f>
        <v>12.585034013605442</v>
      </c>
      <c r="AX7" s="30">
        <f t="shared" si="7"/>
        <v>10.204081632653061</v>
      </c>
      <c r="AY7" s="29">
        <f t="shared" si="7"/>
        <v>0</v>
      </c>
      <c r="AZ7" s="29">
        <f t="shared" si="7"/>
        <v>0</v>
      </c>
      <c r="BA7" s="29">
        <f t="shared" si="7"/>
        <v>0</v>
      </c>
      <c r="BB7" s="29">
        <f t="shared" si="7"/>
        <v>0</v>
      </c>
      <c r="BC7" s="29">
        <f t="shared" si="7"/>
        <v>95.578231292517003</v>
      </c>
      <c r="BD7" s="29">
        <f t="shared" si="7"/>
        <v>95.578231292517003</v>
      </c>
      <c r="BE7" s="30">
        <f t="shared" si="7"/>
        <v>0</v>
      </c>
      <c r="BF7" s="30">
        <f t="shared" si="7"/>
        <v>5.7823129251700678</v>
      </c>
      <c r="BG7" s="30">
        <f t="shared" si="7"/>
        <v>0</v>
      </c>
      <c r="BH7" s="30">
        <f t="shared" si="7"/>
        <v>95.238095238095241</v>
      </c>
      <c r="BI7" s="31">
        <f t="shared" si="7"/>
        <v>0.3401360544217687</v>
      </c>
      <c r="BJ7" s="31">
        <f t="shared" si="7"/>
        <v>0</v>
      </c>
      <c r="BK7" s="30">
        <f t="shared" si="7"/>
        <v>33.788395904436861</v>
      </c>
      <c r="BL7" s="30">
        <f t="shared" si="7"/>
        <v>50.680272108843539</v>
      </c>
      <c r="BM7" s="30">
        <f t="shared" si="7"/>
        <v>10.544217687074831</v>
      </c>
      <c r="BN7" s="30">
        <f t="shared" si="7"/>
        <v>0.3401360544217687</v>
      </c>
      <c r="BO7" s="30">
        <f t="shared" si="7"/>
        <v>1.0204081632653061</v>
      </c>
      <c r="BP7" s="30">
        <f t="shared" si="7"/>
        <v>8.8435374149659864</v>
      </c>
      <c r="BQ7" s="30">
        <f t="shared" si="7"/>
        <v>0.3401360544217687</v>
      </c>
      <c r="BR7" s="30">
        <f t="shared" si="7"/>
        <v>1.3605442176870748</v>
      </c>
      <c r="BS7" s="30">
        <f t="shared" si="7"/>
        <v>0</v>
      </c>
      <c r="BT7" s="30">
        <f t="shared" si="7"/>
        <v>0</v>
      </c>
      <c r="BU7" s="49"/>
      <c r="BV7" s="49">
        <v>6.25E-2</v>
      </c>
      <c r="BW7" s="30">
        <f t="shared" ref="BW7:CT8" si="8">AW5+AW6+AW7</f>
        <v>45.57823129251701</v>
      </c>
      <c r="BX7" s="30">
        <f t="shared" si="8"/>
        <v>10.204081632653061</v>
      </c>
      <c r="BY7" s="29">
        <f t="shared" si="8"/>
        <v>0</v>
      </c>
      <c r="BZ7" s="29">
        <f t="shared" si="8"/>
        <v>0</v>
      </c>
      <c r="CA7" s="29">
        <f t="shared" si="8"/>
        <v>0.34129692832764508</v>
      </c>
      <c r="CB7" s="29">
        <f t="shared" si="8"/>
        <v>0</v>
      </c>
      <c r="CC7" s="29">
        <f t="shared" si="8"/>
        <v>95.578231292517003</v>
      </c>
      <c r="CD7" s="29">
        <f t="shared" si="8"/>
        <v>95.578231292517003</v>
      </c>
      <c r="CE7" s="30">
        <f t="shared" si="8"/>
        <v>0</v>
      </c>
      <c r="CF7" s="30">
        <f t="shared" si="8"/>
        <v>5.7823129251700678</v>
      </c>
      <c r="CG7" s="30">
        <f t="shared" si="8"/>
        <v>0</v>
      </c>
      <c r="CH7" s="30">
        <f t="shared" si="8"/>
        <v>95.238095238095241</v>
      </c>
      <c r="CI7" s="31">
        <f t="shared" si="8"/>
        <v>0.68027210884353739</v>
      </c>
      <c r="CJ7" s="31">
        <f t="shared" si="8"/>
        <v>1.0204081632653061</v>
      </c>
      <c r="CK7" s="30">
        <f t="shared" si="8"/>
        <v>34.470989761092149</v>
      </c>
      <c r="CL7" s="30">
        <f t="shared" si="8"/>
        <v>50.680272108843539</v>
      </c>
      <c r="CM7" s="30">
        <f t="shared" si="8"/>
        <v>97.959183673469397</v>
      </c>
      <c r="CN7" s="30">
        <f t="shared" si="8"/>
        <v>0.68027210884353739</v>
      </c>
      <c r="CO7" s="30">
        <f t="shared" si="8"/>
        <v>1.0204081632653061</v>
      </c>
      <c r="CP7" s="30">
        <f t="shared" si="8"/>
        <v>9.183673469387756</v>
      </c>
      <c r="CQ7" s="30">
        <f t="shared" si="8"/>
        <v>0.3401360544217687</v>
      </c>
      <c r="CR7" s="30">
        <f t="shared" si="8"/>
        <v>1.3605442176870748</v>
      </c>
      <c r="CS7" s="30">
        <f t="shared" si="8"/>
        <v>0</v>
      </c>
      <c r="CT7" s="30">
        <f t="shared" si="8"/>
        <v>47.278911564625851</v>
      </c>
      <c r="CW7" s="24" t="s">
        <v>48</v>
      </c>
      <c r="CX7" s="17"/>
      <c r="CY7" s="17"/>
      <c r="CZ7" s="17"/>
      <c r="DA7" s="17"/>
      <c r="DB7" s="17"/>
      <c r="DC7" s="17"/>
      <c r="DD7" s="17"/>
      <c r="DE7" s="16"/>
      <c r="DF7" s="16"/>
      <c r="DG7" s="16"/>
      <c r="DH7" s="16"/>
      <c r="DI7" s="16">
        <f>CH13-CH12</f>
        <v>0.34013605442176242</v>
      </c>
      <c r="DJ7" s="16">
        <f>CI11</f>
        <v>86.394557823129247</v>
      </c>
      <c r="DK7" s="16">
        <f>CJ11</f>
        <v>88.435374149659879</v>
      </c>
      <c r="DL7" s="16"/>
      <c r="DM7" s="16">
        <f>CL12-CL11</f>
        <v>1.3605442176870781</v>
      </c>
      <c r="DN7" s="16">
        <f>CM10-CM7</f>
        <v>1.3605442176870781</v>
      </c>
      <c r="DO7" s="16"/>
      <c r="DP7" s="16">
        <f>CO12-CO11</f>
        <v>1.0204081632653015</v>
      </c>
      <c r="DQ7" s="16">
        <f>CP10-CP9</f>
        <v>0.68027210884353906</v>
      </c>
      <c r="DR7" s="16"/>
      <c r="DS7" s="16"/>
      <c r="DT7" s="16"/>
      <c r="DU7" s="16"/>
      <c r="DV7" s="9"/>
    </row>
    <row r="8" spans="1:126" ht="18.75" x14ac:dyDescent="0.25">
      <c r="B8" s="49" t="s">
        <v>5</v>
      </c>
      <c r="C8" s="49">
        <v>0</v>
      </c>
      <c r="D8" s="49">
        <v>0</v>
      </c>
      <c r="E8" s="49">
        <v>0</v>
      </c>
      <c r="F8" s="49">
        <v>0</v>
      </c>
      <c r="G8" s="49">
        <v>189</v>
      </c>
      <c r="H8" s="49">
        <v>0</v>
      </c>
      <c r="I8" s="49">
        <v>75</v>
      </c>
      <c r="J8" s="49">
        <v>17</v>
      </c>
      <c r="K8" s="49">
        <v>3</v>
      </c>
      <c r="L8" s="49">
        <v>0</v>
      </c>
      <c r="M8" s="49">
        <v>3</v>
      </c>
      <c r="N8" s="49">
        <v>2</v>
      </c>
      <c r="O8" s="49">
        <v>0</v>
      </c>
      <c r="P8" s="49">
        <v>5</v>
      </c>
      <c r="Q8" s="49">
        <v>0</v>
      </c>
      <c r="R8" s="49">
        <v>0</v>
      </c>
      <c r="S8" s="49">
        <v>294</v>
      </c>
      <c r="V8" s="49">
        <v>0.125</v>
      </c>
      <c r="W8" s="2">
        <f>F5</f>
        <v>11</v>
      </c>
      <c r="X8" s="2">
        <f>F6</f>
        <v>0</v>
      </c>
      <c r="Y8" s="49">
        <f>F7</f>
        <v>202</v>
      </c>
      <c r="Z8" s="49">
        <f>F8</f>
        <v>0</v>
      </c>
      <c r="AA8" s="49">
        <f>F9</f>
        <v>1</v>
      </c>
      <c r="AB8" s="49">
        <f>F10</f>
        <v>2</v>
      </c>
      <c r="AC8" s="49">
        <f>F11</f>
        <v>0</v>
      </c>
      <c r="AD8" s="49">
        <f>F12</f>
        <v>0</v>
      </c>
      <c r="AE8" s="2">
        <f>F13</f>
        <v>0</v>
      </c>
      <c r="AF8" s="2">
        <f>F14</f>
        <v>0</v>
      </c>
      <c r="AG8" s="2">
        <f>F15</f>
        <v>0</v>
      </c>
      <c r="AH8" s="2">
        <f>F16</f>
        <v>0</v>
      </c>
      <c r="AI8" s="4">
        <f>F17</f>
        <v>6</v>
      </c>
      <c r="AJ8" s="4">
        <f>F18</f>
        <v>30</v>
      </c>
      <c r="AK8" s="2">
        <f>F19</f>
        <v>143</v>
      </c>
      <c r="AL8" s="2">
        <f>F20</f>
        <v>0</v>
      </c>
      <c r="AM8" s="4">
        <f>F21</f>
        <v>2</v>
      </c>
      <c r="AN8" s="2">
        <f>F22</f>
        <v>1</v>
      </c>
      <c r="AO8" s="2">
        <f>F23</f>
        <v>0</v>
      </c>
      <c r="AP8" s="2">
        <f>F24</f>
        <v>217</v>
      </c>
      <c r="AQ8" s="2">
        <f>F25</f>
        <v>0</v>
      </c>
      <c r="AR8" s="2">
        <f>F25</f>
        <v>0</v>
      </c>
      <c r="AS8" s="2">
        <f>F27</f>
        <v>141</v>
      </c>
      <c r="AT8" s="2">
        <f>F28</f>
        <v>135</v>
      </c>
      <c r="AV8" s="49">
        <v>0.125</v>
      </c>
      <c r="AW8" s="30">
        <f t="shared" ref="AW8:BT8" si="9">PRODUCT(W8*100*1/W21)</f>
        <v>3.7414965986394559</v>
      </c>
      <c r="AX8" s="30">
        <f t="shared" si="9"/>
        <v>0</v>
      </c>
      <c r="AY8" s="29">
        <f t="shared" si="9"/>
        <v>68.707482993197274</v>
      </c>
      <c r="AZ8" s="29">
        <f t="shared" si="9"/>
        <v>0</v>
      </c>
      <c r="BA8" s="29">
        <f t="shared" si="9"/>
        <v>0.34129692832764508</v>
      </c>
      <c r="BB8" s="29">
        <f t="shared" si="9"/>
        <v>0.68027210884353739</v>
      </c>
      <c r="BC8" s="29">
        <f t="shared" si="9"/>
        <v>0</v>
      </c>
      <c r="BD8" s="29">
        <f t="shared" si="9"/>
        <v>0</v>
      </c>
      <c r="BE8" s="30">
        <f t="shared" si="9"/>
        <v>0</v>
      </c>
      <c r="BF8" s="30">
        <f t="shared" si="9"/>
        <v>0</v>
      </c>
      <c r="BG8" s="30">
        <f t="shared" si="9"/>
        <v>0</v>
      </c>
      <c r="BH8" s="30">
        <f t="shared" si="9"/>
        <v>0</v>
      </c>
      <c r="BI8" s="31">
        <f t="shared" si="9"/>
        <v>2.0408163265306123</v>
      </c>
      <c r="BJ8" s="31">
        <f t="shared" si="9"/>
        <v>10.204081632653061</v>
      </c>
      <c r="BK8" s="30">
        <f t="shared" si="9"/>
        <v>48.805460750853243</v>
      </c>
      <c r="BL8" s="30">
        <f t="shared" si="9"/>
        <v>0</v>
      </c>
      <c r="BM8" s="31">
        <f t="shared" si="9"/>
        <v>0.68027210884353739</v>
      </c>
      <c r="BN8" s="30">
        <f t="shared" si="9"/>
        <v>0.3401360544217687</v>
      </c>
      <c r="BO8" s="30">
        <f t="shared" si="9"/>
        <v>0</v>
      </c>
      <c r="BP8" s="30">
        <f t="shared" si="9"/>
        <v>73.80952380952381</v>
      </c>
      <c r="BQ8" s="30">
        <f t="shared" si="9"/>
        <v>0</v>
      </c>
      <c r="BR8" s="30">
        <f t="shared" si="9"/>
        <v>0</v>
      </c>
      <c r="BS8" s="30">
        <f t="shared" si="9"/>
        <v>47.95918367346939</v>
      </c>
      <c r="BT8" s="30">
        <f t="shared" si="9"/>
        <v>45.918367346938773</v>
      </c>
      <c r="BU8" s="49"/>
      <c r="BV8" s="49">
        <v>0.125</v>
      </c>
      <c r="BW8" s="30">
        <f t="shared" ref="BW8:CM8" si="10">AW5+AW6+AW7+AW8</f>
        <v>49.319727891156468</v>
      </c>
      <c r="BX8" s="30">
        <f t="shared" si="10"/>
        <v>10.204081632653061</v>
      </c>
      <c r="BY8" s="29">
        <f t="shared" si="10"/>
        <v>68.707482993197274</v>
      </c>
      <c r="BZ8" s="29">
        <f t="shared" si="10"/>
        <v>0</v>
      </c>
      <c r="CA8" s="29">
        <f t="shared" si="10"/>
        <v>0.68259385665529015</v>
      </c>
      <c r="CB8" s="29">
        <f t="shared" si="10"/>
        <v>0.68027210884353739</v>
      </c>
      <c r="CC8" s="29">
        <f t="shared" si="10"/>
        <v>95.578231292517003</v>
      </c>
      <c r="CD8" s="29">
        <f t="shared" si="10"/>
        <v>95.578231292517003</v>
      </c>
      <c r="CE8" s="30">
        <f t="shared" si="10"/>
        <v>0</v>
      </c>
      <c r="CF8" s="30">
        <f t="shared" si="10"/>
        <v>5.7823129251700678</v>
      </c>
      <c r="CG8" s="30">
        <f t="shared" si="10"/>
        <v>0</v>
      </c>
      <c r="CH8" s="30">
        <f t="shared" si="10"/>
        <v>95.238095238095241</v>
      </c>
      <c r="CI8" s="31">
        <f t="shared" si="10"/>
        <v>2.7210884353741496</v>
      </c>
      <c r="CJ8" s="31">
        <f t="shared" si="10"/>
        <v>11.224489795918368</v>
      </c>
      <c r="CK8" s="30">
        <f t="shared" si="10"/>
        <v>83.276450511945399</v>
      </c>
      <c r="CL8" s="30">
        <f t="shared" si="10"/>
        <v>50.680272108843539</v>
      </c>
      <c r="CM8" s="31">
        <f t="shared" si="10"/>
        <v>98.639455782312936</v>
      </c>
      <c r="CN8" s="30">
        <f t="shared" si="8"/>
        <v>1.0204081632653061</v>
      </c>
      <c r="CO8" s="30">
        <f t="shared" ref="CO8:CT8" si="11">BO5+BO6+BO7+BO8</f>
        <v>1.0204081632653061</v>
      </c>
      <c r="CP8" s="30">
        <f t="shared" si="11"/>
        <v>82.993197278911566</v>
      </c>
      <c r="CQ8" s="30">
        <f t="shared" si="11"/>
        <v>0.3401360544217687</v>
      </c>
      <c r="CR8" s="30">
        <f t="shared" si="11"/>
        <v>1.3605442176870748</v>
      </c>
      <c r="CS8" s="30">
        <f t="shared" si="11"/>
        <v>47.95918367346939</v>
      </c>
      <c r="CT8" s="30">
        <f t="shared" si="11"/>
        <v>93.197278911564624</v>
      </c>
      <c r="CW8" s="24" t="s">
        <v>49</v>
      </c>
      <c r="CX8" s="17">
        <f>BW20-CX6</f>
        <v>50.680272108843532</v>
      </c>
      <c r="CY8" s="17">
        <f>BX20-BX12</f>
        <v>3.4013605442176811</v>
      </c>
      <c r="CZ8" s="17"/>
      <c r="DA8" s="17"/>
      <c r="DB8" s="17"/>
      <c r="DC8" s="17"/>
      <c r="DD8" s="17"/>
      <c r="DE8" s="16"/>
      <c r="DF8" s="16">
        <f>CE20-CE14</f>
        <v>0.34013605442176242</v>
      </c>
      <c r="DG8" s="16">
        <f>CF20-CF11</f>
        <v>3.4013605442176669</v>
      </c>
      <c r="DH8" s="16">
        <f>CG20-CG16</f>
        <v>1.3605442176870781</v>
      </c>
      <c r="DI8" s="16">
        <f>CH20-CH13</f>
        <v>1.7006802721088405</v>
      </c>
      <c r="DJ8" s="16">
        <f>CI20-CI11</f>
        <v>13.605442176870739</v>
      </c>
      <c r="DK8" s="16">
        <f>CJ20-CJ11</f>
        <v>11.564625850340121</v>
      </c>
      <c r="DL8" s="16">
        <f>CK20-CK9</f>
        <v>11.945392491467587</v>
      </c>
      <c r="DM8" s="16">
        <f>CL20-CL12</f>
        <v>1.7006802721088263</v>
      </c>
      <c r="DN8" s="16">
        <f>CM20-CM10</f>
        <v>0.68027210884353906</v>
      </c>
      <c r="DO8" s="16">
        <f>CN20-CN11</f>
        <v>0.34013605442176242</v>
      </c>
      <c r="DP8" s="16">
        <f>CO20-CO12</f>
        <v>12.244897959183675</v>
      </c>
      <c r="DQ8" s="16">
        <f>CP20-CP10</f>
        <v>3.7414965986394435</v>
      </c>
      <c r="DR8" s="16">
        <f>CQ20-CQ13</f>
        <v>0</v>
      </c>
      <c r="DS8" s="16">
        <f>CR20-CR12</f>
        <v>0</v>
      </c>
      <c r="DT8" s="16">
        <f>CS20-CS12</f>
        <v>0</v>
      </c>
      <c r="DU8" s="16">
        <f>CT20-CT10</f>
        <v>0</v>
      </c>
      <c r="DV8" s="9"/>
    </row>
    <row r="9" spans="1:126" x14ac:dyDescent="0.25">
      <c r="B9" s="49" t="s">
        <v>7</v>
      </c>
      <c r="C9" s="49">
        <v>0</v>
      </c>
      <c r="D9" s="49">
        <v>1</v>
      </c>
      <c r="E9" s="49">
        <v>0</v>
      </c>
      <c r="F9" s="49">
        <v>1</v>
      </c>
      <c r="G9" s="49">
        <v>0</v>
      </c>
      <c r="H9" s="49">
        <v>6</v>
      </c>
      <c r="I9" s="49">
        <v>51</v>
      </c>
      <c r="J9" s="49">
        <v>210</v>
      </c>
      <c r="K9" s="49">
        <v>11</v>
      </c>
      <c r="L9" s="49">
        <v>3</v>
      </c>
      <c r="M9" s="49">
        <v>10</v>
      </c>
      <c r="N9" s="49">
        <v>0</v>
      </c>
      <c r="O9" s="49">
        <v>0</v>
      </c>
      <c r="P9" s="49">
        <v>0</v>
      </c>
      <c r="Q9" s="49">
        <v>0</v>
      </c>
      <c r="R9" s="49">
        <v>0</v>
      </c>
      <c r="S9" s="49">
        <v>293</v>
      </c>
      <c r="V9" s="49">
        <v>0.25</v>
      </c>
      <c r="W9" s="3">
        <f>G5</f>
        <v>15</v>
      </c>
      <c r="X9" s="2">
        <f>G6</f>
        <v>164</v>
      </c>
      <c r="Y9" s="49">
        <f>G7</f>
        <v>0</v>
      </c>
      <c r="Z9" s="49">
        <f>G8</f>
        <v>189</v>
      </c>
      <c r="AA9" s="49">
        <f>G9</f>
        <v>0</v>
      </c>
      <c r="AB9" s="49">
        <f>G10</f>
        <v>0</v>
      </c>
      <c r="AC9" s="49">
        <f>G11</f>
        <v>4</v>
      </c>
      <c r="AD9" s="49">
        <f>G12</f>
        <v>1</v>
      </c>
      <c r="AE9" s="2">
        <f>G13</f>
        <v>13</v>
      </c>
      <c r="AF9" s="2">
        <f>G14</f>
        <v>227</v>
      </c>
      <c r="AG9" s="2">
        <f>G15</f>
        <v>0</v>
      </c>
      <c r="AH9" s="2">
        <f>G16</f>
        <v>5</v>
      </c>
      <c r="AI9" s="4">
        <f>G17</f>
        <v>95</v>
      </c>
      <c r="AJ9" s="4">
        <f>G18</f>
        <v>207</v>
      </c>
      <c r="AK9" s="2">
        <f>G19</f>
        <v>14</v>
      </c>
      <c r="AL9" s="2">
        <f>G20</f>
        <v>117</v>
      </c>
      <c r="AM9" s="4">
        <f>G21</f>
        <v>2</v>
      </c>
      <c r="AN9" s="2">
        <f>G22</f>
        <v>11</v>
      </c>
      <c r="AO9" s="2">
        <f>G23</f>
        <v>21</v>
      </c>
      <c r="AP9" s="2">
        <f>G24</f>
        <v>37</v>
      </c>
      <c r="AQ9" s="2">
        <f>G25</f>
        <v>2</v>
      </c>
      <c r="AR9" s="2">
        <f>G26</f>
        <v>2</v>
      </c>
      <c r="AS9" s="2">
        <f>G27</f>
        <v>0</v>
      </c>
      <c r="AT9" s="2">
        <f>G28</f>
        <v>18</v>
      </c>
      <c r="AV9" s="49">
        <v>0.25</v>
      </c>
      <c r="AW9" s="32">
        <f t="shared" ref="AW9:BT9" si="12">PRODUCT(W9*100*1/W21)</f>
        <v>5.1020408163265305</v>
      </c>
      <c r="AX9" s="30">
        <f t="shared" si="12"/>
        <v>55.782312925170068</v>
      </c>
      <c r="AY9" s="29">
        <f t="shared" si="12"/>
        <v>0</v>
      </c>
      <c r="AZ9" s="29">
        <f t="shared" si="12"/>
        <v>64.285714285714292</v>
      </c>
      <c r="BA9" s="29">
        <f t="shared" si="12"/>
        <v>0</v>
      </c>
      <c r="BB9" s="29">
        <f t="shared" si="12"/>
        <v>0</v>
      </c>
      <c r="BC9" s="29">
        <f t="shared" si="12"/>
        <v>1.3605442176870748</v>
      </c>
      <c r="BD9" s="29">
        <f t="shared" si="12"/>
        <v>0.3401360544217687</v>
      </c>
      <c r="BE9" s="30">
        <f t="shared" si="12"/>
        <v>4.4217687074829932</v>
      </c>
      <c r="BF9" s="30">
        <f t="shared" si="12"/>
        <v>77.210884353741491</v>
      </c>
      <c r="BG9" s="30">
        <f t="shared" si="12"/>
        <v>0</v>
      </c>
      <c r="BH9" s="30">
        <f t="shared" si="12"/>
        <v>1.7006802721088434</v>
      </c>
      <c r="BI9" s="31">
        <f t="shared" si="12"/>
        <v>32.312925170068027</v>
      </c>
      <c r="BJ9" s="31">
        <f t="shared" si="12"/>
        <v>70.408163265306129</v>
      </c>
      <c r="BK9" s="30">
        <f t="shared" si="12"/>
        <v>4.7781569965870307</v>
      </c>
      <c r="BL9" s="30">
        <f t="shared" si="12"/>
        <v>39.795918367346935</v>
      </c>
      <c r="BM9" s="31">
        <f t="shared" si="12"/>
        <v>0.68027210884353739</v>
      </c>
      <c r="BN9" s="30">
        <f t="shared" si="12"/>
        <v>3.7414965986394559</v>
      </c>
      <c r="BO9" s="30">
        <f t="shared" si="12"/>
        <v>7.1428571428571432</v>
      </c>
      <c r="BP9" s="30">
        <f t="shared" si="12"/>
        <v>12.585034013605442</v>
      </c>
      <c r="BQ9" s="30">
        <f t="shared" si="12"/>
        <v>0.68027210884353739</v>
      </c>
      <c r="BR9" s="30">
        <f t="shared" si="12"/>
        <v>0.68027210884353739</v>
      </c>
      <c r="BS9" s="30">
        <f t="shared" si="12"/>
        <v>0</v>
      </c>
      <c r="BT9" s="30">
        <f t="shared" si="12"/>
        <v>6.1224489795918364</v>
      </c>
      <c r="BU9" s="49"/>
      <c r="BV9" s="49">
        <v>0.25</v>
      </c>
      <c r="BW9" s="32">
        <f t="shared" ref="BW9:CT9" si="13">AW5+AW6+AW7+AW8+AW9</f>
        <v>54.421768707482997</v>
      </c>
      <c r="BX9" s="30">
        <f t="shared" si="13"/>
        <v>65.986394557823132</v>
      </c>
      <c r="BY9" s="29">
        <f t="shared" si="13"/>
        <v>68.707482993197274</v>
      </c>
      <c r="BZ9" s="29">
        <f t="shared" si="13"/>
        <v>64.285714285714292</v>
      </c>
      <c r="CA9" s="29">
        <f t="shared" si="13"/>
        <v>0.68259385665529015</v>
      </c>
      <c r="CB9" s="29">
        <f t="shared" si="13"/>
        <v>0.68027210884353739</v>
      </c>
      <c r="CC9" s="29">
        <f t="shared" si="13"/>
        <v>96.938775510204081</v>
      </c>
      <c r="CD9" s="29">
        <f t="shared" si="13"/>
        <v>95.918367346938766</v>
      </c>
      <c r="CE9" s="30">
        <f t="shared" si="13"/>
        <v>4.4217687074829932</v>
      </c>
      <c r="CF9" s="30">
        <f t="shared" si="13"/>
        <v>82.993197278911566</v>
      </c>
      <c r="CG9" s="30">
        <f t="shared" si="13"/>
        <v>0</v>
      </c>
      <c r="CH9" s="30">
        <f t="shared" si="13"/>
        <v>96.938775510204081</v>
      </c>
      <c r="CI9" s="31">
        <f t="shared" si="13"/>
        <v>35.034013605442176</v>
      </c>
      <c r="CJ9" s="31">
        <f t="shared" si="13"/>
        <v>81.632653061224502</v>
      </c>
      <c r="CK9" s="30">
        <f t="shared" si="13"/>
        <v>88.054607508532428</v>
      </c>
      <c r="CL9" s="30">
        <f t="shared" si="13"/>
        <v>90.476190476190482</v>
      </c>
      <c r="CM9" s="31">
        <f t="shared" si="13"/>
        <v>99.319727891156475</v>
      </c>
      <c r="CN9" s="30">
        <f t="shared" si="13"/>
        <v>4.7619047619047619</v>
      </c>
      <c r="CO9" s="30">
        <f t="shared" si="13"/>
        <v>8.1632653061224492</v>
      </c>
      <c r="CP9" s="30">
        <f t="shared" si="13"/>
        <v>95.578231292517003</v>
      </c>
      <c r="CQ9" s="30">
        <f t="shared" si="13"/>
        <v>1.0204081632653061</v>
      </c>
      <c r="CR9" s="30">
        <f t="shared" si="13"/>
        <v>2.0408163265306123</v>
      </c>
      <c r="CS9" s="30">
        <f t="shared" si="13"/>
        <v>47.95918367346939</v>
      </c>
      <c r="CT9" s="30">
        <f t="shared" si="13"/>
        <v>99.319727891156461</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9" t="s">
        <v>9</v>
      </c>
      <c r="C10" s="49">
        <v>0</v>
      </c>
      <c r="D10" s="49">
        <v>0</v>
      </c>
      <c r="E10" s="49">
        <v>0</v>
      </c>
      <c r="F10" s="49">
        <v>2</v>
      </c>
      <c r="G10" s="49">
        <v>0</v>
      </c>
      <c r="H10" s="49">
        <v>15</v>
      </c>
      <c r="I10" s="49">
        <v>193</v>
      </c>
      <c r="J10" s="49">
        <v>68</v>
      </c>
      <c r="K10" s="49">
        <v>4</v>
      </c>
      <c r="L10" s="49">
        <v>1</v>
      </c>
      <c r="M10" s="49">
        <v>2</v>
      </c>
      <c r="N10" s="49">
        <v>0</v>
      </c>
      <c r="O10" s="49">
        <v>9</v>
      </c>
      <c r="P10" s="49">
        <v>0</v>
      </c>
      <c r="Q10" s="49">
        <v>0</v>
      </c>
      <c r="R10" s="49">
        <v>0</v>
      </c>
      <c r="S10" s="49">
        <v>294</v>
      </c>
      <c r="V10" s="49">
        <v>0.5</v>
      </c>
      <c r="W10" s="3">
        <f>H5</f>
        <v>8</v>
      </c>
      <c r="X10" s="2">
        <f>H6</f>
        <v>86</v>
      </c>
      <c r="Y10" s="49">
        <f>H7</f>
        <v>47</v>
      </c>
      <c r="Z10" s="49">
        <f>H8</f>
        <v>0</v>
      </c>
      <c r="AA10" s="49">
        <f>H9</f>
        <v>6</v>
      </c>
      <c r="AB10" s="49">
        <f>H10</f>
        <v>15</v>
      </c>
      <c r="AC10" s="49">
        <f>H11</f>
        <v>1</v>
      </c>
      <c r="AD10" s="49">
        <f>H12</f>
        <v>1</v>
      </c>
      <c r="AE10" s="2">
        <f>H13</f>
        <v>0</v>
      </c>
      <c r="AF10" s="2">
        <f>H14</f>
        <v>35</v>
      </c>
      <c r="AG10" s="2">
        <f>H15</f>
        <v>191</v>
      </c>
      <c r="AH10" s="2">
        <f>H16</f>
        <v>2</v>
      </c>
      <c r="AI10" s="4">
        <f>H17</f>
        <v>140</v>
      </c>
      <c r="AJ10" s="4">
        <f>H18</f>
        <v>18</v>
      </c>
      <c r="AK10" s="3">
        <f>H19</f>
        <v>1</v>
      </c>
      <c r="AL10" s="2">
        <f>H20</f>
        <v>15</v>
      </c>
      <c r="AM10" s="4">
        <f>H21</f>
        <v>0</v>
      </c>
      <c r="AN10" s="2">
        <f>H22</f>
        <v>220</v>
      </c>
      <c r="AO10" s="2">
        <f>H23</f>
        <v>204</v>
      </c>
      <c r="AP10" s="4">
        <f>H24</f>
        <v>2</v>
      </c>
      <c r="AQ10" s="2">
        <f>H25</f>
        <v>9</v>
      </c>
      <c r="AR10" s="2">
        <f>H26</f>
        <v>106</v>
      </c>
      <c r="AS10" s="2">
        <f>H27</f>
        <v>138</v>
      </c>
      <c r="AT10" s="2">
        <f>H28</f>
        <v>2</v>
      </c>
      <c r="AV10" s="49">
        <v>0.5</v>
      </c>
      <c r="AW10" s="32">
        <f t="shared" ref="AW10:BT10" si="14">PRODUCT(W10*100*1/W21)</f>
        <v>2.7210884353741496</v>
      </c>
      <c r="AX10" s="30">
        <f t="shared" si="14"/>
        <v>29.251700680272108</v>
      </c>
      <c r="AY10" s="29">
        <f t="shared" si="14"/>
        <v>15.986394557823129</v>
      </c>
      <c r="AZ10" s="29">
        <f t="shared" si="14"/>
        <v>0</v>
      </c>
      <c r="BA10" s="29">
        <f t="shared" si="14"/>
        <v>2.0477815699658701</v>
      </c>
      <c r="BB10" s="29">
        <f t="shared" si="14"/>
        <v>5.1020408163265305</v>
      </c>
      <c r="BC10" s="29">
        <f t="shared" si="14"/>
        <v>0.3401360544217687</v>
      </c>
      <c r="BD10" s="29">
        <f t="shared" si="14"/>
        <v>0.3401360544217687</v>
      </c>
      <c r="BE10" s="30">
        <f t="shared" si="14"/>
        <v>0</v>
      </c>
      <c r="BF10" s="30">
        <f t="shared" si="14"/>
        <v>11.904761904761905</v>
      </c>
      <c r="BG10" s="30">
        <f t="shared" si="14"/>
        <v>64.965986394557817</v>
      </c>
      <c r="BH10" s="30">
        <f t="shared" si="14"/>
        <v>0.68027210884353739</v>
      </c>
      <c r="BI10" s="31">
        <f t="shared" si="14"/>
        <v>47.61904761904762</v>
      </c>
      <c r="BJ10" s="31">
        <f t="shared" si="14"/>
        <v>6.1224489795918364</v>
      </c>
      <c r="BK10" s="32">
        <f t="shared" si="14"/>
        <v>0.34129692832764508</v>
      </c>
      <c r="BL10" s="30">
        <f t="shared" si="14"/>
        <v>5.1020408163265305</v>
      </c>
      <c r="BM10" s="31">
        <f t="shared" si="14"/>
        <v>0</v>
      </c>
      <c r="BN10" s="30">
        <f t="shared" si="14"/>
        <v>74.829931972789112</v>
      </c>
      <c r="BO10" s="30">
        <f t="shared" si="14"/>
        <v>69.387755102040813</v>
      </c>
      <c r="BP10" s="31">
        <f t="shared" si="14"/>
        <v>0.68027210884353739</v>
      </c>
      <c r="BQ10" s="30">
        <f t="shared" si="14"/>
        <v>3.0612244897959182</v>
      </c>
      <c r="BR10" s="30">
        <f t="shared" si="14"/>
        <v>36.054421768707485</v>
      </c>
      <c r="BS10" s="30">
        <f t="shared" si="14"/>
        <v>46.938775510204081</v>
      </c>
      <c r="BT10" s="30">
        <f t="shared" si="14"/>
        <v>0.68027210884353739</v>
      </c>
      <c r="BU10" s="49"/>
      <c r="BV10" s="49">
        <v>0.5</v>
      </c>
      <c r="BW10" s="32">
        <f t="shared" ref="BW10:CT10" si="15">AW5+AW6+AW7+AW8+AW9+AW10</f>
        <v>57.142857142857146</v>
      </c>
      <c r="BX10" s="30">
        <f t="shared" si="15"/>
        <v>95.238095238095241</v>
      </c>
      <c r="BY10" s="29">
        <f t="shared" si="15"/>
        <v>84.693877551020407</v>
      </c>
      <c r="BZ10" s="29">
        <f t="shared" si="15"/>
        <v>64.285714285714292</v>
      </c>
      <c r="CA10" s="29">
        <f t="shared" si="15"/>
        <v>2.7303754266211602</v>
      </c>
      <c r="CB10" s="29">
        <f t="shared" si="15"/>
        <v>5.7823129251700678</v>
      </c>
      <c r="CC10" s="29">
        <f t="shared" si="15"/>
        <v>97.278911564625844</v>
      </c>
      <c r="CD10" s="29">
        <f t="shared" si="15"/>
        <v>96.258503401360528</v>
      </c>
      <c r="CE10" s="30">
        <f t="shared" si="15"/>
        <v>4.4217687074829932</v>
      </c>
      <c r="CF10" s="30">
        <f t="shared" si="15"/>
        <v>94.897959183673464</v>
      </c>
      <c r="CG10" s="30">
        <f t="shared" si="15"/>
        <v>64.965986394557817</v>
      </c>
      <c r="CH10" s="30">
        <f t="shared" si="15"/>
        <v>97.61904761904762</v>
      </c>
      <c r="CI10" s="31">
        <f t="shared" si="15"/>
        <v>82.65306122448979</v>
      </c>
      <c r="CJ10" s="31">
        <f t="shared" si="15"/>
        <v>87.75510204081634</v>
      </c>
      <c r="CK10" s="32">
        <f t="shared" si="15"/>
        <v>88.395904436860079</v>
      </c>
      <c r="CL10" s="30">
        <f t="shared" si="15"/>
        <v>95.578231292517017</v>
      </c>
      <c r="CM10" s="31">
        <f t="shared" si="15"/>
        <v>99.319727891156475</v>
      </c>
      <c r="CN10" s="30">
        <f t="shared" si="15"/>
        <v>79.591836734693871</v>
      </c>
      <c r="CO10" s="30">
        <f t="shared" si="15"/>
        <v>77.551020408163268</v>
      </c>
      <c r="CP10" s="31">
        <f t="shared" si="15"/>
        <v>96.258503401360542</v>
      </c>
      <c r="CQ10" s="30">
        <f t="shared" si="15"/>
        <v>4.0816326530612246</v>
      </c>
      <c r="CR10" s="30">
        <f t="shared" si="15"/>
        <v>38.095238095238095</v>
      </c>
      <c r="CS10" s="30">
        <f t="shared" si="15"/>
        <v>94.897959183673464</v>
      </c>
      <c r="CT10" s="30">
        <f t="shared" si="15"/>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9" t="s">
        <v>10</v>
      </c>
      <c r="C11" s="49">
        <v>0</v>
      </c>
      <c r="D11" s="49">
        <v>0</v>
      </c>
      <c r="E11" s="49">
        <v>281</v>
      </c>
      <c r="F11" s="49">
        <v>0</v>
      </c>
      <c r="G11" s="49">
        <v>4</v>
      </c>
      <c r="H11" s="49">
        <v>1</v>
      </c>
      <c r="I11" s="49">
        <v>1</v>
      </c>
      <c r="J11" s="49">
        <v>0</v>
      </c>
      <c r="K11" s="49">
        <v>0</v>
      </c>
      <c r="L11" s="49">
        <v>1</v>
      </c>
      <c r="M11" s="49">
        <v>1</v>
      </c>
      <c r="N11" s="49">
        <v>5</v>
      </c>
      <c r="O11" s="49">
        <v>0</v>
      </c>
      <c r="P11" s="49">
        <v>0</v>
      </c>
      <c r="Q11" s="49">
        <v>0</v>
      </c>
      <c r="R11" s="49">
        <v>0</v>
      </c>
      <c r="S11" s="49">
        <v>294</v>
      </c>
      <c r="V11" s="49">
        <v>1</v>
      </c>
      <c r="W11" s="3">
        <f>I5</f>
        <v>5</v>
      </c>
      <c r="X11" s="2">
        <f>I6</f>
        <v>4</v>
      </c>
      <c r="Y11" s="49">
        <f>I7</f>
        <v>23</v>
      </c>
      <c r="Z11" s="49">
        <f>I8</f>
        <v>75</v>
      </c>
      <c r="AA11" s="49">
        <f>I9</f>
        <v>51</v>
      </c>
      <c r="AB11" s="49">
        <f>I10</f>
        <v>193</v>
      </c>
      <c r="AC11" s="49">
        <f>I11</f>
        <v>1</v>
      </c>
      <c r="AD11" s="49">
        <f>I12</f>
        <v>3</v>
      </c>
      <c r="AE11" s="2">
        <f>I13</f>
        <v>27</v>
      </c>
      <c r="AF11" s="2">
        <f>I14</f>
        <v>5</v>
      </c>
      <c r="AG11" s="2">
        <f>I15</f>
        <v>0</v>
      </c>
      <c r="AH11" s="2">
        <f>I16</f>
        <v>0</v>
      </c>
      <c r="AI11" s="4">
        <f>I17</f>
        <v>11</v>
      </c>
      <c r="AJ11" s="4">
        <f>I18</f>
        <v>2</v>
      </c>
      <c r="AK11" s="3">
        <f>I19</f>
        <v>1</v>
      </c>
      <c r="AL11" s="2">
        <f>I20</f>
        <v>4</v>
      </c>
      <c r="AM11" s="3">
        <f>I21</f>
        <v>0</v>
      </c>
      <c r="AN11" s="2">
        <f>I22</f>
        <v>59</v>
      </c>
      <c r="AO11" s="2">
        <f>I23</f>
        <v>27</v>
      </c>
      <c r="AP11" s="3">
        <f>I24</f>
        <v>1</v>
      </c>
      <c r="AQ11" s="2">
        <f>I25</f>
        <v>161</v>
      </c>
      <c r="AR11" s="2">
        <f>I26</f>
        <v>180</v>
      </c>
      <c r="AS11" s="2">
        <f>I27</f>
        <v>12</v>
      </c>
      <c r="AT11" s="3">
        <f>I28</f>
        <v>0</v>
      </c>
      <c r="AV11" s="49">
        <v>1</v>
      </c>
      <c r="AW11" s="32">
        <f t="shared" ref="AW11:BT11" si="16">PRODUCT(W11*100*1/W21)</f>
        <v>1.7006802721088434</v>
      </c>
      <c r="AX11" s="30">
        <f t="shared" si="16"/>
        <v>1.3605442176870748</v>
      </c>
      <c r="AY11" s="29">
        <f t="shared" si="16"/>
        <v>7.8231292517006805</v>
      </c>
      <c r="AZ11" s="29">
        <f t="shared" si="16"/>
        <v>25.510204081632654</v>
      </c>
      <c r="BA11" s="29">
        <f t="shared" si="16"/>
        <v>17.406143344709896</v>
      </c>
      <c r="BB11" s="29">
        <f t="shared" si="16"/>
        <v>65.646258503401356</v>
      </c>
      <c r="BC11" s="29">
        <f t="shared" si="16"/>
        <v>0.3401360544217687</v>
      </c>
      <c r="BD11" s="29">
        <f t="shared" si="16"/>
        <v>1.0204081632653061</v>
      </c>
      <c r="BE11" s="30">
        <f t="shared" si="16"/>
        <v>9.183673469387756</v>
      </c>
      <c r="BF11" s="30">
        <f t="shared" si="16"/>
        <v>1.7006802721088434</v>
      </c>
      <c r="BG11" s="30">
        <f t="shared" si="16"/>
        <v>0</v>
      </c>
      <c r="BH11" s="30">
        <f t="shared" si="16"/>
        <v>0</v>
      </c>
      <c r="BI11" s="31">
        <f t="shared" si="16"/>
        <v>3.7414965986394559</v>
      </c>
      <c r="BJ11" s="31">
        <f t="shared" si="16"/>
        <v>0.68027210884353739</v>
      </c>
      <c r="BK11" s="32">
        <f t="shared" si="16"/>
        <v>0.34129692832764508</v>
      </c>
      <c r="BL11" s="30">
        <f t="shared" si="16"/>
        <v>1.3605442176870748</v>
      </c>
      <c r="BM11" s="32">
        <f t="shared" si="16"/>
        <v>0</v>
      </c>
      <c r="BN11" s="30">
        <f t="shared" si="16"/>
        <v>20.068027210884352</v>
      </c>
      <c r="BO11" s="30">
        <f t="shared" si="16"/>
        <v>9.183673469387756</v>
      </c>
      <c r="BP11" s="32">
        <f t="shared" si="16"/>
        <v>0.3401360544217687</v>
      </c>
      <c r="BQ11" s="30">
        <f t="shared" si="16"/>
        <v>54.761904761904759</v>
      </c>
      <c r="BR11" s="30">
        <f t="shared" si="16"/>
        <v>61.224489795918366</v>
      </c>
      <c r="BS11" s="30">
        <f t="shared" si="16"/>
        <v>4.0816326530612246</v>
      </c>
      <c r="BT11" s="32">
        <f t="shared" si="16"/>
        <v>0</v>
      </c>
      <c r="BU11" s="49"/>
      <c r="BV11" s="49">
        <v>1</v>
      </c>
      <c r="BW11" s="32">
        <f t="shared" ref="BW11:CT11" si="17">AW5+AW6+AW7+AW8+AW9+AW10+AW11</f>
        <v>58.843537414965986</v>
      </c>
      <c r="BX11" s="30">
        <f t="shared" si="17"/>
        <v>96.598639455782319</v>
      </c>
      <c r="BY11" s="29">
        <f t="shared" si="17"/>
        <v>92.517006802721085</v>
      </c>
      <c r="BZ11" s="29">
        <f t="shared" si="17"/>
        <v>89.795918367346943</v>
      </c>
      <c r="CA11" s="29">
        <f t="shared" si="17"/>
        <v>20.136518771331055</v>
      </c>
      <c r="CB11" s="29">
        <f t="shared" si="17"/>
        <v>71.428571428571416</v>
      </c>
      <c r="CC11" s="29">
        <f t="shared" si="17"/>
        <v>97.619047619047606</v>
      </c>
      <c r="CD11" s="29">
        <f t="shared" si="17"/>
        <v>97.27891156462583</v>
      </c>
      <c r="CE11" s="30">
        <f t="shared" si="17"/>
        <v>13.605442176870749</v>
      </c>
      <c r="CF11" s="30">
        <f t="shared" si="17"/>
        <v>96.598639455782305</v>
      </c>
      <c r="CG11" s="30">
        <f t="shared" si="17"/>
        <v>64.965986394557817</v>
      </c>
      <c r="CH11" s="30">
        <f t="shared" si="17"/>
        <v>97.61904761904762</v>
      </c>
      <c r="CI11" s="31">
        <f t="shared" si="17"/>
        <v>86.394557823129247</v>
      </c>
      <c r="CJ11" s="31">
        <f t="shared" si="17"/>
        <v>88.435374149659879</v>
      </c>
      <c r="CK11" s="32">
        <f t="shared" si="17"/>
        <v>88.73720136518773</v>
      </c>
      <c r="CL11" s="30">
        <f t="shared" si="17"/>
        <v>96.938775510204096</v>
      </c>
      <c r="CM11" s="32">
        <f t="shared" si="17"/>
        <v>99.319727891156475</v>
      </c>
      <c r="CN11" s="30">
        <f t="shared" si="17"/>
        <v>99.659863945578223</v>
      </c>
      <c r="CO11" s="30">
        <f t="shared" si="17"/>
        <v>86.734693877551024</v>
      </c>
      <c r="CP11" s="32">
        <f t="shared" si="17"/>
        <v>96.598639455782305</v>
      </c>
      <c r="CQ11" s="30">
        <f t="shared" si="17"/>
        <v>58.843537414965986</v>
      </c>
      <c r="CR11" s="30">
        <f t="shared" si="17"/>
        <v>99.319727891156461</v>
      </c>
      <c r="CS11" s="30">
        <f t="shared" si="17"/>
        <v>98.979591836734684</v>
      </c>
      <c r="CT11" s="32">
        <f t="shared" si="17"/>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9" t="s">
        <v>11</v>
      </c>
      <c r="C12" s="49">
        <v>0</v>
      </c>
      <c r="D12" s="49">
        <v>0</v>
      </c>
      <c r="E12" s="49">
        <v>281</v>
      </c>
      <c r="F12" s="49">
        <v>0</v>
      </c>
      <c r="G12" s="49">
        <v>1</v>
      </c>
      <c r="H12" s="49">
        <v>1</v>
      </c>
      <c r="I12" s="49">
        <v>3</v>
      </c>
      <c r="J12" s="49">
        <v>0</v>
      </c>
      <c r="K12" s="49">
        <v>2</v>
      </c>
      <c r="L12" s="49">
        <v>1</v>
      </c>
      <c r="M12" s="49">
        <v>2</v>
      </c>
      <c r="N12" s="49">
        <v>3</v>
      </c>
      <c r="O12" s="49">
        <v>0</v>
      </c>
      <c r="P12" s="49">
        <v>0</v>
      </c>
      <c r="Q12" s="49">
        <v>0</v>
      </c>
      <c r="R12" s="49">
        <v>0</v>
      </c>
      <c r="S12" s="49">
        <v>294</v>
      </c>
      <c r="V12" s="49">
        <v>2</v>
      </c>
      <c r="W12" s="3">
        <f>J5</f>
        <v>11</v>
      </c>
      <c r="X12" s="2">
        <f>J6</f>
        <v>0</v>
      </c>
      <c r="Y12" s="49">
        <f>J7</f>
        <v>8</v>
      </c>
      <c r="Z12" s="49">
        <f>J8</f>
        <v>17</v>
      </c>
      <c r="AA12" s="49">
        <f>J9</f>
        <v>210</v>
      </c>
      <c r="AB12" s="49">
        <f>J10</f>
        <v>68</v>
      </c>
      <c r="AC12" s="49">
        <f>J11</f>
        <v>0</v>
      </c>
      <c r="AD12" s="49">
        <f>J12</f>
        <v>0</v>
      </c>
      <c r="AE12" s="2">
        <f>J13</f>
        <v>198</v>
      </c>
      <c r="AF12" s="3">
        <f>J14</f>
        <v>1</v>
      </c>
      <c r="AG12" s="2">
        <f>J15</f>
        <v>57</v>
      </c>
      <c r="AH12" s="2">
        <f>J16</f>
        <v>1</v>
      </c>
      <c r="AI12" s="3">
        <f>J17</f>
        <v>5</v>
      </c>
      <c r="AJ12" s="3">
        <f>J18</f>
        <v>1</v>
      </c>
      <c r="AK12" s="3">
        <f>J19</f>
        <v>7</v>
      </c>
      <c r="AL12" s="4">
        <f>J20</f>
        <v>4</v>
      </c>
      <c r="AM12" s="3">
        <f>J21</f>
        <v>0</v>
      </c>
      <c r="AN12" s="3">
        <f>J22</f>
        <v>0</v>
      </c>
      <c r="AO12" s="4">
        <f>J23</f>
        <v>3</v>
      </c>
      <c r="AP12" s="3">
        <f>J24</f>
        <v>0</v>
      </c>
      <c r="AQ12" s="2">
        <f>J25</f>
        <v>113</v>
      </c>
      <c r="AR12" s="2">
        <f>J26</f>
        <v>2</v>
      </c>
      <c r="AS12" s="2">
        <f>J27</f>
        <v>3</v>
      </c>
      <c r="AT12" s="3">
        <f>J28</f>
        <v>0</v>
      </c>
      <c r="AV12" s="49">
        <v>2</v>
      </c>
      <c r="AW12" s="32">
        <f t="shared" ref="AW12:BT12" si="18">PRODUCT(W12*100*1/W21)</f>
        <v>3.7414965986394559</v>
      </c>
      <c r="AX12" s="30">
        <f t="shared" si="18"/>
        <v>0</v>
      </c>
      <c r="AY12" s="29">
        <f t="shared" si="18"/>
        <v>2.7210884353741496</v>
      </c>
      <c r="AZ12" s="29">
        <f t="shared" si="18"/>
        <v>5.7823129251700678</v>
      </c>
      <c r="BA12" s="29">
        <f t="shared" si="18"/>
        <v>71.672354948805463</v>
      </c>
      <c r="BB12" s="29">
        <f t="shared" si="18"/>
        <v>23.129251700680271</v>
      </c>
      <c r="BC12" s="29">
        <f t="shared" si="18"/>
        <v>0</v>
      </c>
      <c r="BD12" s="29">
        <f t="shared" si="18"/>
        <v>0</v>
      </c>
      <c r="BE12" s="30">
        <f t="shared" si="18"/>
        <v>67.34693877551021</v>
      </c>
      <c r="BF12" s="32">
        <f t="shared" si="18"/>
        <v>0.3401360544217687</v>
      </c>
      <c r="BG12" s="30">
        <f t="shared" si="18"/>
        <v>19.387755102040817</v>
      </c>
      <c r="BH12" s="30">
        <f t="shared" si="18"/>
        <v>0.3401360544217687</v>
      </c>
      <c r="BI12" s="32">
        <f t="shared" si="18"/>
        <v>1.7006802721088434</v>
      </c>
      <c r="BJ12" s="32">
        <f t="shared" si="18"/>
        <v>0.3401360544217687</v>
      </c>
      <c r="BK12" s="32">
        <f t="shared" si="18"/>
        <v>2.3890784982935154</v>
      </c>
      <c r="BL12" s="31">
        <f t="shared" si="18"/>
        <v>1.3605442176870748</v>
      </c>
      <c r="BM12" s="32">
        <f t="shared" si="18"/>
        <v>0</v>
      </c>
      <c r="BN12" s="32">
        <f t="shared" si="18"/>
        <v>0</v>
      </c>
      <c r="BO12" s="31">
        <f t="shared" si="18"/>
        <v>1.0204081632653061</v>
      </c>
      <c r="BP12" s="32">
        <f t="shared" si="18"/>
        <v>0</v>
      </c>
      <c r="BQ12" s="30">
        <f t="shared" si="18"/>
        <v>38.435374149659864</v>
      </c>
      <c r="BR12" s="30">
        <f t="shared" si="18"/>
        <v>0.68027210884353739</v>
      </c>
      <c r="BS12" s="30">
        <f t="shared" si="18"/>
        <v>1.0204081632653061</v>
      </c>
      <c r="BT12" s="32">
        <f t="shared" si="18"/>
        <v>0</v>
      </c>
      <c r="BU12" s="49"/>
      <c r="BV12" s="49">
        <v>2</v>
      </c>
      <c r="BW12" s="32">
        <f t="shared" ref="BW12:CT12" si="19">AW5+AW6+AW7+AW8+AW9+AW10+AW11+AW12</f>
        <v>62.585034013605444</v>
      </c>
      <c r="BX12" s="30">
        <f t="shared" si="19"/>
        <v>96.598639455782319</v>
      </c>
      <c r="BY12" s="29">
        <f t="shared" si="19"/>
        <v>95.238095238095241</v>
      </c>
      <c r="BZ12" s="29">
        <f t="shared" si="19"/>
        <v>95.578231292517017</v>
      </c>
      <c r="CA12" s="29">
        <f t="shared" si="19"/>
        <v>91.808873720136518</v>
      </c>
      <c r="CB12" s="29">
        <f t="shared" si="19"/>
        <v>94.557823129251688</v>
      </c>
      <c r="CC12" s="29">
        <f t="shared" si="19"/>
        <v>97.619047619047606</v>
      </c>
      <c r="CD12" s="29">
        <f t="shared" si="19"/>
        <v>97.27891156462583</v>
      </c>
      <c r="CE12" s="30">
        <f t="shared" si="19"/>
        <v>80.952380952380963</v>
      </c>
      <c r="CF12" s="32">
        <f t="shared" si="19"/>
        <v>96.938775510204067</v>
      </c>
      <c r="CG12" s="30">
        <f t="shared" si="19"/>
        <v>84.35374149659863</v>
      </c>
      <c r="CH12" s="30">
        <f t="shared" si="19"/>
        <v>97.959183673469383</v>
      </c>
      <c r="CI12" s="32">
        <f t="shared" si="19"/>
        <v>88.095238095238088</v>
      </c>
      <c r="CJ12" s="32">
        <f t="shared" si="19"/>
        <v>88.775510204081641</v>
      </c>
      <c r="CK12" s="32">
        <f t="shared" si="19"/>
        <v>91.126279863481244</v>
      </c>
      <c r="CL12" s="31">
        <f t="shared" si="19"/>
        <v>98.299319727891174</v>
      </c>
      <c r="CM12" s="32">
        <f t="shared" si="19"/>
        <v>99.319727891156475</v>
      </c>
      <c r="CN12" s="32">
        <f t="shared" si="19"/>
        <v>99.659863945578223</v>
      </c>
      <c r="CO12" s="31">
        <f t="shared" si="19"/>
        <v>87.755102040816325</v>
      </c>
      <c r="CP12" s="32">
        <f t="shared" si="19"/>
        <v>96.598639455782305</v>
      </c>
      <c r="CQ12" s="30">
        <f t="shared" si="19"/>
        <v>97.278911564625844</v>
      </c>
      <c r="CR12" s="30">
        <f t="shared" si="19"/>
        <v>100</v>
      </c>
      <c r="CS12" s="30">
        <f t="shared" si="19"/>
        <v>99.999999999999986</v>
      </c>
      <c r="CT12" s="32">
        <f t="shared" si="1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9" t="s">
        <v>13</v>
      </c>
      <c r="C13" s="2">
        <v>0</v>
      </c>
      <c r="D13" s="2">
        <v>0</v>
      </c>
      <c r="E13" s="2">
        <v>0</v>
      </c>
      <c r="F13" s="2">
        <v>0</v>
      </c>
      <c r="G13" s="2">
        <v>13</v>
      </c>
      <c r="H13" s="2">
        <v>0</v>
      </c>
      <c r="I13" s="2">
        <v>27</v>
      </c>
      <c r="J13" s="2">
        <v>198</v>
      </c>
      <c r="K13" s="2">
        <v>48</v>
      </c>
      <c r="L13" s="2">
        <v>7</v>
      </c>
      <c r="M13" s="3">
        <v>1</v>
      </c>
      <c r="N13" s="3">
        <v>0</v>
      </c>
      <c r="O13" s="3">
        <v>0</v>
      </c>
      <c r="P13" s="3">
        <v>0</v>
      </c>
      <c r="Q13" s="3">
        <v>0</v>
      </c>
      <c r="R13" s="3">
        <v>0</v>
      </c>
      <c r="S13" s="49">
        <v>294</v>
      </c>
      <c r="V13" s="49">
        <v>4</v>
      </c>
      <c r="W13" s="3">
        <f>K5</f>
        <v>15</v>
      </c>
      <c r="X13" s="3">
        <f>K6</f>
        <v>1</v>
      </c>
      <c r="Y13" s="49">
        <f>K7</f>
        <v>3</v>
      </c>
      <c r="Z13" s="49">
        <f>K8</f>
        <v>3</v>
      </c>
      <c r="AA13" s="49">
        <f>K9</f>
        <v>11</v>
      </c>
      <c r="AB13" s="49">
        <f>K10</f>
        <v>4</v>
      </c>
      <c r="AC13" s="49">
        <f>K11</f>
        <v>0</v>
      </c>
      <c r="AD13" s="49">
        <f>K12</f>
        <v>2</v>
      </c>
      <c r="AE13" s="2">
        <f>K13</f>
        <v>48</v>
      </c>
      <c r="AF13" s="3">
        <f>K14</f>
        <v>1</v>
      </c>
      <c r="AG13" s="2">
        <f>K15</f>
        <v>23</v>
      </c>
      <c r="AH13" s="4">
        <f>K16</f>
        <v>1</v>
      </c>
      <c r="AI13" s="3">
        <f>K17</f>
        <v>3</v>
      </c>
      <c r="AJ13" s="3">
        <f>K18</f>
        <v>2</v>
      </c>
      <c r="AK13" s="3">
        <f>K19</f>
        <v>17</v>
      </c>
      <c r="AL13" s="3">
        <f>K20</f>
        <v>1</v>
      </c>
      <c r="AM13" s="3">
        <f>K21</f>
        <v>0</v>
      </c>
      <c r="AN13" s="3">
        <f>K22</f>
        <v>1</v>
      </c>
      <c r="AO13" s="3">
        <f>K23</f>
        <v>0</v>
      </c>
      <c r="AP13" s="3">
        <f>K24</f>
        <v>0</v>
      </c>
      <c r="AQ13" s="2">
        <f>K25</f>
        <v>8</v>
      </c>
      <c r="AR13" s="3">
        <f>K26</f>
        <v>0</v>
      </c>
      <c r="AS13" s="3">
        <f>K27</f>
        <v>0</v>
      </c>
      <c r="AT13" s="3">
        <f>K28</f>
        <v>0</v>
      </c>
      <c r="AV13" s="49">
        <v>4</v>
      </c>
      <c r="AW13" s="32">
        <f t="shared" ref="AW13:BT13" si="20">PRODUCT(W13*100*1/W21)</f>
        <v>5.1020408163265305</v>
      </c>
      <c r="AX13" s="32">
        <f t="shared" si="20"/>
        <v>0.3401360544217687</v>
      </c>
      <c r="AY13" s="29">
        <f t="shared" si="20"/>
        <v>1.0204081632653061</v>
      </c>
      <c r="AZ13" s="29">
        <f t="shared" si="20"/>
        <v>1.0204081632653061</v>
      </c>
      <c r="BA13" s="29">
        <f t="shared" si="20"/>
        <v>3.7542662116040955</v>
      </c>
      <c r="BB13" s="29">
        <f t="shared" si="20"/>
        <v>1.3605442176870748</v>
      </c>
      <c r="BC13" s="29">
        <f t="shared" si="20"/>
        <v>0</v>
      </c>
      <c r="BD13" s="29">
        <f t="shared" si="20"/>
        <v>0.68027210884353739</v>
      </c>
      <c r="BE13" s="30">
        <f t="shared" si="20"/>
        <v>16.326530612244898</v>
      </c>
      <c r="BF13" s="32">
        <f t="shared" si="20"/>
        <v>0.3401360544217687</v>
      </c>
      <c r="BG13" s="30">
        <f t="shared" si="20"/>
        <v>7.8231292517006805</v>
      </c>
      <c r="BH13" s="31">
        <f t="shared" si="20"/>
        <v>0.3401360544217687</v>
      </c>
      <c r="BI13" s="32">
        <f t="shared" si="20"/>
        <v>1.0204081632653061</v>
      </c>
      <c r="BJ13" s="32">
        <f t="shared" si="20"/>
        <v>0.68027210884353739</v>
      </c>
      <c r="BK13" s="32">
        <f t="shared" si="20"/>
        <v>5.802047781569966</v>
      </c>
      <c r="BL13" s="32">
        <f t="shared" si="20"/>
        <v>0.3401360544217687</v>
      </c>
      <c r="BM13" s="32">
        <f t="shared" si="20"/>
        <v>0</v>
      </c>
      <c r="BN13" s="32">
        <f t="shared" si="20"/>
        <v>0.3401360544217687</v>
      </c>
      <c r="BO13" s="32">
        <f t="shared" si="20"/>
        <v>0</v>
      </c>
      <c r="BP13" s="32">
        <f t="shared" si="20"/>
        <v>0</v>
      </c>
      <c r="BQ13" s="30">
        <f t="shared" si="20"/>
        <v>2.7210884353741496</v>
      </c>
      <c r="BR13" s="32">
        <f t="shared" si="20"/>
        <v>0</v>
      </c>
      <c r="BS13" s="32">
        <f t="shared" si="20"/>
        <v>0</v>
      </c>
      <c r="BT13" s="32">
        <f t="shared" si="20"/>
        <v>0</v>
      </c>
      <c r="BU13" s="49"/>
      <c r="BV13" s="49">
        <v>4</v>
      </c>
      <c r="BW13" s="32">
        <f t="shared" ref="BW13:CT13" si="21">AW5+AW6+AW7+AW8+AW9+AW10+AW11+AW12+AW13</f>
        <v>67.687074829931973</v>
      </c>
      <c r="BX13" s="32">
        <f t="shared" si="21"/>
        <v>96.938775510204081</v>
      </c>
      <c r="BY13" s="29">
        <f t="shared" si="21"/>
        <v>96.258503401360542</v>
      </c>
      <c r="BZ13" s="29">
        <f t="shared" si="21"/>
        <v>96.598639455782319</v>
      </c>
      <c r="CA13" s="29">
        <f t="shared" si="21"/>
        <v>95.563139931740608</v>
      </c>
      <c r="CB13" s="29">
        <f t="shared" si="21"/>
        <v>95.918367346938766</v>
      </c>
      <c r="CC13" s="29">
        <f t="shared" si="21"/>
        <v>97.619047619047606</v>
      </c>
      <c r="CD13" s="29">
        <f t="shared" si="21"/>
        <v>97.959183673469369</v>
      </c>
      <c r="CE13" s="30">
        <f t="shared" si="21"/>
        <v>97.278911564625858</v>
      </c>
      <c r="CF13" s="32">
        <f t="shared" si="21"/>
        <v>97.27891156462583</v>
      </c>
      <c r="CG13" s="30">
        <f t="shared" si="21"/>
        <v>92.176870748299308</v>
      </c>
      <c r="CH13" s="31">
        <f t="shared" si="21"/>
        <v>98.299319727891145</v>
      </c>
      <c r="CI13" s="32">
        <f t="shared" si="21"/>
        <v>89.115646258503389</v>
      </c>
      <c r="CJ13" s="32">
        <f t="shared" si="21"/>
        <v>89.45578231292518</v>
      </c>
      <c r="CK13" s="32">
        <f t="shared" si="21"/>
        <v>96.928327645051212</v>
      </c>
      <c r="CL13" s="32">
        <f t="shared" si="21"/>
        <v>98.639455782312936</v>
      </c>
      <c r="CM13" s="32">
        <f t="shared" si="21"/>
        <v>99.319727891156475</v>
      </c>
      <c r="CN13" s="32">
        <f t="shared" si="21"/>
        <v>99.999999999999986</v>
      </c>
      <c r="CO13" s="32">
        <f t="shared" si="21"/>
        <v>87.755102040816325</v>
      </c>
      <c r="CP13" s="32">
        <f t="shared" si="21"/>
        <v>96.598639455782305</v>
      </c>
      <c r="CQ13" s="30">
        <f t="shared" si="21"/>
        <v>100</v>
      </c>
      <c r="CR13" s="32">
        <f t="shared" si="21"/>
        <v>100</v>
      </c>
      <c r="CS13" s="32">
        <f t="shared" si="21"/>
        <v>99.999999999999986</v>
      </c>
      <c r="CT13" s="32">
        <f t="shared" si="21"/>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9" t="s">
        <v>14</v>
      </c>
      <c r="C14" s="2">
        <v>0</v>
      </c>
      <c r="D14" s="2">
        <v>0</v>
      </c>
      <c r="E14" s="2">
        <v>17</v>
      </c>
      <c r="F14" s="2">
        <v>0</v>
      </c>
      <c r="G14" s="2">
        <v>227</v>
      </c>
      <c r="H14" s="2">
        <v>35</v>
      </c>
      <c r="I14" s="2">
        <v>5</v>
      </c>
      <c r="J14" s="3">
        <v>1</v>
      </c>
      <c r="K14" s="3">
        <v>1</v>
      </c>
      <c r="L14" s="3">
        <v>1</v>
      </c>
      <c r="M14" s="3">
        <v>7</v>
      </c>
      <c r="N14" s="3">
        <v>0</v>
      </c>
      <c r="O14" s="3">
        <v>0</v>
      </c>
      <c r="P14" s="3">
        <v>0</v>
      </c>
      <c r="Q14" s="3">
        <v>0</v>
      </c>
      <c r="R14" s="3">
        <v>0</v>
      </c>
      <c r="S14" s="49">
        <v>294</v>
      </c>
      <c r="V14" s="49">
        <v>8</v>
      </c>
      <c r="W14" s="3">
        <f>L5</f>
        <v>95</v>
      </c>
      <c r="X14" s="3">
        <f>L6</f>
        <v>1</v>
      </c>
      <c r="Y14" s="49">
        <f>L7</f>
        <v>5</v>
      </c>
      <c r="Z14" s="49">
        <f>L8</f>
        <v>0</v>
      </c>
      <c r="AA14" s="49">
        <f>L9</f>
        <v>3</v>
      </c>
      <c r="AB14" s="49">
        <f>L10</f>
        <v>1</v>
      </c>
      <c r="AC14" s="49">
        <f>L11</f>
        <v>1</v>
      </c>
      <c r="AD14" s="49">
        <f>L12</f>
        <v>1</v>
      </c>
      <c r="AE14" s="2">
        <f>L13</f>
        <v>7</v>
      </c>
      <c r="AF14" s="3">
        <f>L14</f>
        <v>1</v>
      </c>
      <c r="AG14" s="2">
        <f>L15</f>
        <v>7</v>
      </c>
      <c r="AH14" s="3">
        <f>L16</f>
        <v>2</v>
      </c>
      <c r="AI14" s="3">
        <f>L17</f>
        <v>32</v>
      </c>
      <c r="AJ14" s="3">
        <f>L18</f>
        <v>5</v>
      </c>
      <c r="AK14" s="3">
        <f>L19</f>
        <v>9</v>
      </c>
      <c r="AL14" s="3">
        <f>L20</f>
        <v>3</v>
      </c>
      <c r="AM14" s="3">
        <f>L21</f>
        <v>2</v>
      </c>
      <c r="AN14" s="3">
        <f>L22</f>
        <v>0</v>
      </c>
      <c r="AO14" s="3">
        <f>L23</f>
        <v>0</v>
      </c>
      <c r="AP14" s="3">
        <f>L24</f>
        <v>10</v>
      </c>
      <c r="AQ14" s="3">
        <f>L25</f>
        <v>0</v>
      </c>
      <c r="AR14" s="3">
        <f>L26</f>
        <v>0</v>
      </c>
      <c r="AS14" s="3">
        <f>L27</f>
        <v>0</v>
      </c>
      <c r="AT14" s="3">
        <f>L28</f>
        <v>0</v>
      </c>
      <c r="AV14" s="49">
        <v>8</v>
      </c>
      <c r="AW14" s="32">
        <f t="shared" ref="AW14:BT14" si="22">PRODUCT(W14*100*1/W21)</f>
        <v>32.312925170068027</v>
      </c>
      <c r="AX14" s="32">
        <f t="shared" si="22"/>
        <v>0.3401360544217687</v>
      </c>
      <c r="AY14" s="29">
        <f t="shared" si="22"/>
        <v>1.7006802721088434</v>
      </c>
      <c r="AZ14" s="29">
        <f t="shared" si="22"/>
        <v>0</v>
      </c>
      <c r="BA14" s="29">
        <f t="shared" si="22"/>
        <v>1.0238907849829351</v>
      </c>
      <c r="BB14" s="29">
        <f t="shared" si="22"/>
        <v>0.3401360544217687</v>
      </c>
      <c r="BC14" s="29">
        <f t="shared" si="22"/>
        <v>0.3401360544217687</v>
      </c>
      <c r="BD14" s="29">
        <f t="shared" si="22"/>
        <v>0.3401360544217687</v>
      </c>
      <c r="BE14" s="30">
        <f t="shared" si="22"/>
        <v>2.3809523809523809</v>
      </c>
      <c r="BF14" s="32">
        <f t="shared" si="22"/>
        <v>0.3401360544217687</v>
      </c>
      <c r="BG14" s="30">
        <f t="shared" si="22"/>
        <v>2.3809523809523809</v>
      </c>
      <c r="BH14" s="32">
        <f t="shared" si="22"/>
        <v>0.68027210884353739</v>
      </c>
      <c r="BI14" s="32">
        <f t="shared" si="22"/>
        <v>10.884353741496598</v>
      </c>
      <c r="BJ14" s="32">
        <f t="shared" si="22"/>
        <v>1.7006802721088434</v>
      </c>
      <c r="BK14" s="32">
        <f t="shared" si="22"/>
        <v>3.0716723549488054</v>
      </c>
      <c r="BL14" s="32">
        <f t="shared" si="22"/>
        <v>1.0204081632653061</v>
      </c>
      <c r="BM14" s="32">
        <f t="shared" si="22"/>
        <v>0.68027210884353739</v>
      </c>
      <c r="BN14" s="32">
        <f t="shared" si="22"/>
        <v>0</v>
      </c>
      <c r="BO14" s="32">
        <f t="shared" si="22"/>
        <v>0</v>
      </c>
      <c r="BP14" s="32">
        <f t="shared" si="22"/>
        <v>3.4013605442176869</v>
      </c>
      <c r="BQ14" s="32">
        <f t="shared" si="22"/>
        <v>0</v>
      </c>
      <c r="BR14" s="32">
        <f t="shared" si="22"/>
        <v>0</v>
      </c>
      <c r="BS14" s="32">
        <f t="shared" si="22"/>
        <v>0</v>
      </c>
      <c r="BT14" s="32">
        <f t="shared" si="22"/>
        <v>0</v>
      </c>
      <c r="BU14" s="49"/>
      <c r="BV14" s="49">
        <v>8</v>
      </c>
      <c r="BW14" s="32">
        <f t="shared" ref="BW14:CT14" si="23">AW5+AW6+AW7+AW8+AW9+AW10+AW11+AW12+AW13+AW14</f>
        <v>100</v>
      </c>
      <c r="BX14" s="32">
        <f t="shared" si="23"/>
        <v>97.278911564625844</v>
      </c>
      <c r="BY14" s="29">
        <f t="shared" si="23"/>
        <v>97.959183673469383</v>
      </c>
      <c r="BZ14" s="29">
        <f t="shared" si="23"/>
        <v>96.598639455782319</v>
      </c>
      <c r="CA14" s="29">
        <f t="shared" si="23"/>
        <v>96.587030716723547</v>
      </c>
      <c r="CB14" s="29">
        <f t="shared" si="23"/>
        <v>96.258503401360528</v>
      </c>
      <c r="CC14" s="29">
        <f t="shared" si="23"/>
        <v>97.959183673469369</v>
      </c>
      <c r="CD14" s="29">
        <f t="shared" si="23"/>
        <v>98.299319727891131</v>
      </c>
      <c r="CE14" s="30">
        <f t="shared" si="23"/>
        <v>99.659863945578238</v>
      </c>
      <c r="CF14" s="32">
        <f t="shared" si="23"/>
        <v>97.619047619047592</v>
      </c>
      <c r="CG14" s="30">
        <f t="shared" si="23"/>
        <v>94.557823129251688</v>
      </c>
      <c r="CH14" s="32">
        <f t="shared" si="23"/>
        <v>98.979591836734684</v>
      </c>
      <c r="CI14" s="32">
        <f t="shared" si="23"/>
        <v>99.999999999999986</v>
      </c>
      <c r="CJ14" s="32">
        <f t="shared" si="23"/>
        <v>91.156462585034021</v>
      </c>
      <c r="CK14" s="32">
        <f t="shared" si="23"/>
        <v>100.00000000000001</v>
      </c>
      <c r="CL14" s="32">
        <f t="shared" si="23"/>
        <v>99.659863945578238</v>
      </c>
      <c r="CM14" s="32">
        <f t="shared" si="23"/>
        <v>100.00000000000001</v>
      </c>
      <c r="CN14" s="32">
        <f t="shared" si="23"/>
        <v>99.999999999999986</v>
      </c>
      <c r="CO14" s="32">
        <f t="shared" si="23"/>
        <v>87.755102040816325</v>
      </c>
      <c r="CP14" s="32">
        <f t="shared" si="23"/>
        <v>99.999999999999986</v>
      </c>
      <c r="CQ14" s="32">
        <f t="shared" si="23"/>
        <v>100</v>
      </c>
      <c r="CR14" s="32">
        <f t="shared" si="23"/>
        <v>100</v>
      </c>
      <c r="CS14" s="32">
        <f t="shared" si="23"/>
        <v>99.999999999999986</v>
      </c>
      <c r="CT14" s="32">
        <f t="shared" si="23"/>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9" t="s">
        <v>16</v>
      </c>
      <c r="C15" s="2">
        <v>0</v>
      </c>
      <c r="D15" s="2">
        <v>0</v>
      </c>
      <c r="E15" s="2">
        <v>0</v>
      </c>
      <c r="F15" s="2">
        <v>0</v>
      </c>
      <c r="G15" s="2">
        <v>0</v>
      </c>
      <c r="H15" s="2">
        <v>191</v>
      </c>
      <c r="I15" s="2">
        <v>0</v>
      </c>
      <c r="J15" s="2">
        <v>57</v>
      </c>
      <c r="K15" s="2">
        <v>23</v>
      </c>
      <c r="L15" s="2">
        <v>7</v>
      </c>
      <c r="M15" s="2">
        <v>7</v>
      </c>
      <c r="N15" s="2">
        <v>5</v>
      </c>
      <c r="O15" s="3">
        <v>4</v>
      </c>
      <c r="P15" s="3">
        <v>0</v>
      </c>
      <c r="Q15" s="3">
        <v>0</v>
      </c>
      <c r="R15" s="3">
        <v>0</v>
      </c>
      <c r="S15" s="49">
        <v>294</v>
      </c>
      <c r="V15" s="49">
        <v>16</v>
      </c>
      <c r="W15" s="3">
        <f>M5</f>
        <v>0</v>
      </c>
      <c r="X15" s="3">
        <f>M6</f>
        <v>8</v>
      </c>
      <c r="Y15" s="49">
        <f>M7</f>
        <v>2</v>
      </c>
      <c r="Z15" s="49">
        <f>M8</f>
        <v>3</v>
      </c>
      <c r="AA15" s="49">
        <f>M9</f>
        <v>10</v>
      </c>
      <c r="AB15" s="49">
        <f>M10</f>
        <v>2</v>
      </c>
      <c r="AC15" s="49">
        <f>M11</f>
        <v>1</v>
      </c>
      <c r="AD15" s="49">
        <f>M12</f>
        <v>2</v>
      </c>
      <c r="AE15" s="3">
        <f>M13</f>
        <v>1</v>
      </c>
      <c r="AF15" s="3">
        <f>M14</f>
        <v>7</v>
      </c>
      <c r="AG15" s="2">
        <f>M15</f>
        <v>7</v>
      </c>
      <c r="AH15" s="3">
        <f>M16</f>
        <v>1</v>
      </c>
      <c r="AI15" s="3">
        <f>M17</f>
        <v>0</v>
      </c>
      <c r="AJ15" s="3">
        <f>M18</f>
        <v>26</v>
      </c>
      <c r="AK15" s="3">
        <f>M19</f>
        <v>0</v>
      </c>
      <c r="AL15" s="3">
        <f>M20</f>
        <v>1</v>
      </c>
      <c r="AM15" s="3">
        <f>M21</f>
        <v>0</v>
      </c>
      <c r="AN15" s="3">
        <f>M22</f>
        <v>0</v>
      </c>
      <c r="AO15" s="3">
        <f>M23</f>
        <v>0</v>
      </c>
      <c r="AP15" s="3">
        <f>M24</f>
        <v>0</v>
      </c>
      <c r="AQ15" s="3">
        <f>M25</f>
        <v>0</v>
      </c>
      <c r="AR15" s="3">
        <f>M26</f>
        <v>0</v>
      </c>
      <c r="AS15" s="3">
        <f>M27</f>
        <v>0</v>
      </c>
      <c r="AT15" s="3">
        <f>M28</f>
        <v>0</v>
      </c>
      <c r="AV15" s="49">
        <v>16</v>
      </c>
      <c r="AW15" s="32">
        <f t="shared" ref="AW15:BT15" si="24">PRODUCT(W15*100*1/W21)</f>
        <v>0</v>
      </c>
      <c r="AX15" s="32">
        <f t="shared" si="24"/>
        <v>2.7210884353741496</v>
      </c>
      <c r="AY15" s="29">
        <f t="shared" si="24"/>
        <v>0.68027210884353739</v>
      </c>
      <c r="AZ15" s="29">
        <f t="shared" si="24"/>
        <v>1.0204081632653061</v>
      </c>
      <c r="BA15" s="29">
        <f t="shared" si="24"/>
        <v>3.4129692832764507</v>
      </c>
      <c r="BB15" s="29">
        <f t="shared" si="24"/>
        <v>0.68027210884353739</v>
      </c>
      <c r="BC15" s="29">
        <f t="shared" si="24"/>
        <v>0.3401360544217687</v>
      </c>
      <c r="BD15" s="29">
        <f t="shared" si="24"/>
        <v>0.68027210884353739</v>
      </c>
      <c r="BE15" s="32">
        <f t="shared" si="24"/>
        <v>0.3401360544217687</v>
      </c>
      <c r="BF15" s="32">
        <f t="shared" si="24"/>
        <v>2.3809523809523809</v>
      </c>
      <c r="BG15" s="30">
        <f t="shared" si="24"/>
        <v>2.3809523809523809</v>
      </c>
      <c r="BH15" s="32">
        <f t="shared" si="24"/>
        <v>0.3401360544217687</v>
      </c>
      <c r="BI15" s="32">
        <f t="shared" si="24"/>
        <v>0</v>
      </c>
      <c r="BJ15" s="32">
        <f t="shared" si="24"/>
        <v>8.8435374149659864</v>
      </c>
      <c r="BK15" s="32">
        <f t="shared" si="24"/>
        <v>0</v>
      </c>
      <c r="BL15" s="32">
        <f t="shared" si="24"/>
        <v>0.3401360544217687</v>
      </c>
      <c r="BM15" s="32">
        <f t="shared" si="24"/>
        <v>0</v>
      </c>
      <c r="BN15" s="32">
        <f t="shared" si="24"/>
        <v>0</v>
      </c>
      <c r="BO15" s="32">
        <f t="shared" si="24"/>
        <v>0</v>
      </c>
      <c r="BP15" s="32">
        <f t="shared" si="24"/>
        <v>0</v>
      </c>
      <c r="BQ15" s="32">
        <f t="shared" si="24"/>
        <v>0</v>
      </c>
      <c r="BR15" s="32">
        <f t="shared" si="24"/>
        <v>0</v>
      </c>
      <c r="BS15" s="32">
        <f t="shared" si="24"/>
        <v>0</v>
      </c>
      <c r="BT15" s="32">
        <f t="shared" si="24"/>
        <v>0</v>
      </c>
      <c r="BU15" s="49"/>
      <c r="BV15" s="49">
        <v>16</v>
      </c>
      <c r="BW15" s="32">
        <f t="shared" ref="BW15:CT15" si="25">AW5+AW6+AW7+AW8+AW9+AW10+AW11+AW12+AW13+AW14+AW15</f>
        <v>100</v>
      </c>
      <c r="BX15" s="32">
        <f t="shared" si="25"/>
        <v>100</v>
      </c>
      <c r="BY15" s="29">
        <f t="shared" si="25"/>
        <v>98.639455782312922</v>
      </c>
      <c r="BZ15" s="29">
        <f t="shared" si="25"/>
        <v>97.61904761904762</v>
      </c>
      <c r="CA15" s="29">
        <f t="shared" si="25"/>
        <v>100</v>
      </c>
      <c r="CB15" s="29">
        <f t="shared" si="25"/>
        <v>96.938775510204067</v>
      </c>
      <c r="CC15" s="29">
        <f t="shared" si="25"/>
        <v>98.299319727891131</v>
      </c>
      <c r="CD15" s="29">
        <f t="shared" si="25"/>
        <v>98.97959183673467</v>
      </c>
      <c r="CE15" s="32">
        <f t="shared" si="25"/>
        <v>100</v>
      </c>
      <c r="CF15" s="32">
        <f t="shared" si="25"/>
        <v>99.999999999999972</v>
      </c>
      <c r="CG15" s="30">
        <f t="shared" si="25"/>
        <v>96.938775510204067</v>
      </c>
      <c r="CH15" s="32">
        <f t="shared" si="25"/>
        <v>99.319727891156447</v>
      </c>
      <c r="CI15" s="32">
        <f t="shared" si="25"/>
        <v>99.999999999999986</v>
      </c>
      <c r="CJ15" s="32">
        <f t="shared" si="25"/>
        <v>100</v>
      </c>
      <c r="CK15" s="32">
        <f t="shared" si="25"/>
        <v>100.00000000000001</v>
      </c>
      <c r="CL15" s="32">
        <f t="shared" si="25"/>
        <v>100</v>
      </c>
      <c r="CM15" s="32">
        <f t="shared" si="25"/>
        <v>100.00000000000001</v>
      </c>
      <c r="CN15" s="32">
        <f t="shared" si="25"/>
        <v>99.999999999999986</v>
      </c>
      <c r="CO15" s="32">
        <f t="shared" si="25"/>
        <v>87.755102040816325</v>
      </c>
      <c r="CP15" s="32">
        <f t="shared" si="25"/>
        <v>99.999999999999986</v>
      </c>
      <c r="CQ15" s="32">
        <f t="shared" si="25"/>
        <v>100</v>
      </c>
      <c r="CR15" s="32">
        <f t="shared" si="25"/>
        <v>100</v>
      </c>
      <c r="CS15" s="32">
        <f t="shared" si="25"/>
        <v>99.999999999999986</v>
      </c>
      <c r="CT15" s="32">
        <f t="shared" si="25"/>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9" t="s">
        <v>17</v>
      </c>
      <c r="C16" s="2">
        <v>0</v>
      </c>
      <c r="D16" s="2">
        <v>0</v>
      </c>
      <c r="E16" s="2">
        <v>280</v>
      </c>
      <c r="F16" s="2">
        <v>0</v>
      </c>
      <c r="G16" s="2">
        <v>5</v>
      </c>
      <c r="H16" s="2">
        <v>2</v>
      </c>
      <c r="I16" s="2">
        <v>0</v>
      </c>
      <c r="J16" s="2">
        <v>1</v>
      </c>
      <c r="K16" s="4">
        <v>1</v>
      </c>
      <c r="L16" s="3">
        <v>2</v>
      </c>
      <c r="M16" s="3">
        <v>1</v>
      </c>
      <c r="N16" s="3">
        <v>2</v>
      </c>
      <c r="O16" s="3">
        <v>0</v>
      </c>
      <c r="P16" s="3">
        <v>0</v>
      </c>
      <c r="Q16" s="3">
        <v>0</v>
      </c>
      <c r="R16" s="3">
        <v>0</v>
      </c>
      <c r="S16" s="49">
        <v>294</v>
      </c>
      <c r="V16" s="49">
        <v>32</v>
      </c>
      <c r="W16" s="3">
        <f>N5</f>
        <v>0</v>
      </c>
      <c r="X16" s="3">
        <f>N6</f>
        <v>0</v>
      </c>
      <c r="Y16" s="49">
        <f>N7</f>
        <v>3</v>
      </c>
      <c r="Z16" s="49">
        <f>N8</f>
        <v>2</v>
      </c>
      <c r="AA16" s="49">
        <f>N9</f>
        <v>0</v>
      </c>
      <c r="AB16" s="49">
        <f>N10</f>
        <v>0</v>
      </c>
      <c r="AC16" s="49">
        <f>N11</f>
        <v>5</v>
      </c>
      <c r="AD16" s="49">
        <f>N12</f>
        <v>3</v>
      </c>
      <c r="AE16" s="3">
        <f>N13</f>
        <v>0</v>
      </c>
      <c r="AF16" s="3">
        <f>N14</f>
        <v>0</v>
      </c>
      <c r="AG16" s="2">
        <f>N15</f>
        <v>5</v>
      </c>
      <c r="AH16" s="3">
        <f>N16</f>
        <v>2</v>
      </c>
      <c r="AI16" s="3">
        <f>N17</f>
        <v>0</v>
      </c>
      <c r="AJ16" s="3">
        <f>N18</f>
        <v>0</v>
      </c>
      <c r="AK16" s="3">
        <f>N19</f>
        <v>0</v>
      </c>
      <c r="AL16" s="3">
        <f>N20</f>
        <v>0</v>
      </c>
      <c r="AM16" s="3">
        <f>N21</f>
        <v>0</v>
      </c>
      <c r="AN16" s="3">
        <f>N22</f>
        <v>0</v>
      </c>
      <c r="AO16" s="3">
        <f>N23</f>
        <v>36</v>
      </c>
      <c r="AP16" s="3">
        <f>N24</f>
        <v>0</v>
      </c>
      <c r="AQ16" s="3">
        <f>N25</f>
        <v>0</v>
      </c>
      <c r="AR16" s="3">
        <f>N26</f>
        <v>0</v>
      </c>
      <c r="AS16" s="3">
        <f>N27</f>
        <v>0</v>
      </c>
      <c r="AT16" s="3">
        <f>N28</f>
        <v>0</v>
      </c>
      <c r="AV16" s="49">
        <v>32</v>
      </c>
      <c r="AW16" s="32">
        <f t="shared" ref="AW16:BT16" si="26">PRODUCT(W16*100*1/W21)</f>
        <v>0</v>
      </c>
      <c r="AX16" s="32">
        <f t="shared" si="26"/>
        <v>0</v>
      </c>
      <c r="AY16" s="29">
        <f t="shared" si="26"/>
        <v>1.0204081632653061</v>
      </c>
      <c r="AZ16" s="29">
        <f t="shared" si="26"/>
        <v>0.68027210884353739</v>
      </c>
      <c r="BA16" s="29">
        <f t="shared" si="26"/>
        <v>0</v>
      </c>
      <c r="BB16" s="29">
        <f t="shared" si="26"/>
        <v>0</v>
      </c>
      <c r="BC16" s="29">
        <f t="shared" si="26"/>
        <v>1.7006802721088434</v>
      </c>
      <c r="BD16" s="29">
        <f t="shared" si="26"/>
        <v>1.0204081632653061</v>
      </c>
      <c r="BE16" s="32">
        <f t="shared" si="26"/>
        <v>0</v>
      </c>
      <c r="BF16" s="32">
        <f t="shared" si="26"/>
        <v>0</v>
      </c>
      <c r="BG16" s="30">
        <f t="shared" si="26"/>
        <v>1.7006802721088434</v>
      </c>
      <c r="BH16" s="32">
        <f t="shared" si="26"/>
        <v>0.68027210884353739</v>
      </c>
      <c r="BI16" s="32">
        <f t="shared" si="26"/>
        <v>0</v>
      </c>
      <c r="BJ16" s="32">
        <f t="shared" si="26"/>
        <v>0</v>
      </c>
      <c r="BK16" s="32">
        <f t="shared" si="26"/>
        <v>0</v>
      </c>
      <c r="BL16" s="32">
        <f t="shared" si="26"/>
        <v>0</v>
      </c>
      <c r="BM16" s="32">
        <f t="shared" si="26"/>
        <v>0</v>
      </c>
      <c r="BN16" s="32">
        <f t="shared" si="26"/>
        <v>0</v>
      </c>
      <c r="BO16" s="32">
        <f t="shared" si="26"/>
        <v>12.244897959183673</v>
      </c>
      <c r="BP16" s="32">
        <f t="shared" si="26"/>
        <v>0</v>
      </c>
      <c r="BQ16" s="32">
        <f t="shared" si="26"/>
        <v>0</v>
      </c>
      <c r="BR16" s="32">
        <f t="shared" si="26"/>
        <v>0</v>
      </c>
      <c r="BS16" s="32">
        <f t="shared" si="26"/>
        <v>0</v>
      </c>
      <c r="BT16" s="32">
        <f t="shared" si="26"/>
        <v>0</v>
      </c>
      <c r="BU16" s="49"/>
      <c r="BV16" s="49">
        <v>32</v>
      </c>
      <c r="BW16" s="32">
        <f t="shared" ref="BW16:CT16" si="27">AW5+AW6+AW7+AW8+AW9+AW10+AW11+AW12+AW13+AW14+AW15+AW16</f>
        <v>100</v>
      </c>
      <c r="BX16" s="32">
        <f t="shared" si="27"/>
        <v>100</v>
      </c>
      <c r="BY16" s="29">
        <f t="shared" si="27"/>
        <v>99.659863945578223</v>
      </c>
      <c r="BZ16" s="29">
        <f t="shared" si="27"/>
        <v>98.299319727891159</v>
      </c>
      <c r="CA16" s="29">
        <f t="shared" si="27"/>
        <v>100</v>
      </c>
      <c r="CB16" s="29">
        <f t="shared" si="27"/>
        <v>96.938775510204067</v>
      </c>
      <c r="CC16" s="29">
        <f t="shared" si="27"/>
        <v>99.999999999999972</v>
      </c>
      <c r="CD16" s="29">
        <f t="shared" si="27"/>
        <v>99.999999999999972</v>
      </c>
      <c r="CE16" s="32">
        <f t="shared" si="27"/>
        <v>100</v>
      </c>
      <c r="CF16" s="32">
        <f t="shared" si="27"/>
        <v>99.999999999999972</v>
      </c>
      <c r="CG16" s="30">
        <f t="shared" si="27"/>
        <v>98.639455782312908</v>
      </c>
      <c r="CH16" s="32">
        <f t="shared" si="27"/>
        <v>99.999999999999986</v>
      </c>
      <c r="CI16" s="32">
        <f t="shared" si="27"/>
        <v>99.999999999999986</v>
      </c>
      <c r="CJ16" s="32">
        <f t="shared" si="27"/>
        <v>100</v>
      </c>
      <c r="CK16" s="32">
        <f t="shared" si="27"/>
        <v>100.00000000000001</v>
      </c>
      <c r="CL16" s="32">
        <f t="shared" si="27"/>
        <v>100</v>
      </c>
      <c r="CM16" s="32">
        <f t="shared" si="27"/>
        <v>100.00000000000001</v>
      </c>
      <c r="CN16" s="32">
        <f t="shared" si="27"/>
        <v>99.999999999999986</v>
      </c>
      <c r="CO16" s="32">
        <f t="shared" si="27"/>
        <v>100</v>
      </c>
      <c r="CP16" s="32">
        <f t="shared" si="27"/>
        <v>99.999999999999986</v>
      </c>
      <c r="CQ16" s="32">
        <f t="shared" si="27"/>
        <v>100</v>
      </c>
      <c r="CR16" s="32">
        <f t="shared" si="27"/>
        <v>100</v>
      </c>
      <c r="CS16" s="32">
        <f t="shared" si="27"/>
        <v>99.999999999999986</v>
      </c>
      <c r="CT16" s="32">
        <f t="shared" si="27"/>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9" t="s">
        <v>18</v>
      </c>
      <c r="C17" s="4">
        <v>0</v>
      </c>
      <c r="D17" s="4">
        <v>1</v>
      </c>
      <c r="E17" s="4">
        <v>1</v>
      </c>
      <c r="F17" s="4">
        <v>6</v>
      </c>
      <c r="G17" s="4">
        <v>95</v>
      </c>
      <c r="H17" s="4">
        <v>140</v>
      </c>
      <c r="I17" s="4">
        <v>11</v>
      </c>
      <c r="J17" s="3">
        <v>5</v>
      </c>
      <c r="K17" s="3">
        <v>3</v>
      </c>
      <c r="L17" s="3">
        <v>32</v>
      </c>
      <c r="M17" s="3">
        <v>0</v>
      </c>
      <c r="N17" s="3">
        <v>0</v>
      </c>
      <c r="O17" s="3">
        <v>0</v>
      </c>
      <c r="P17" s="3">
        <v>0</v>
      </c>
      <c r="Q17" s="3">
        <v>0</v>
      </c>
      <c r="R17" s="3">
        <v>0</v>
      </c>
      <c r="S17" s="49">
        <v>294</v>
      </c>
      <c r="V17" s="49">
        <v>64</v>
      </c>
      <c r="W17" s="3">
        <f>O5</f>
        <v>0</v>
      </c>
      <c r="X17" s="3">
        <f>O6</f>
        <v>0</v>
      </c>
      <c r="Y17" s="49">
        <f>O7</f>
        <v>1</v>
      </c>
      <c r="Z17" s="49">
        <f>O8</f>
        <v>0</v>
      </c>
      <c r="AA17" s="49">
        <f>O9</f>
        <v>0</v>
      </c>
      <c r="AB17" s="49">
        <f>O10</f>
        <v>9</v>
      </c>
      <c r="AC17" s="49">
        <f>O11</f>
        <v>0</v>
      </c>
      <c r="AD17" s="49">
        <f>O12</f>
        <v>0</v>
      </c>
      <c r="AE17" s="3">
        <f>O13</f>
        <v>0</v>
      </c>
      <c r="AF17" s="3">
        <f>O14</f>
        <v>0</v>
      </c>
      <c r="AG17" s="3">
        <f>O15</f>
        <v>4</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9">
        <v>64</v>
      </c>
      <c r="AW17" s="32">
        <f t="shared" ref="AW17:BT17" si="28">PRODUCT(W17*100*1/W21)</f>
        <v>0</v>
      </c>
      <c r="AX17" s="32">
        <f t="shared" si="28"/>
        <v>0</v>
      </c>
      <c r="AY17" s="29">
        <f t="shared" si="28"/>
        <v>0.3401360544217687</v>
      </c>
      <c r="AZ17" s="29">
        <f t="shared" si="28"/>
        <v>0</v>
      </c>
      <c r="BA17" s="29">
        <f t="shared" si="28"/>
        <v>0</v>
      </c>
      <c r="BB17" s="29">
        <f t="shared" si="28"/>
        <v>3.0612244897959182</v>
      </c>
      <c r="BC17" s="29">
        <f t="shared" si="28"/>
        <v>0</v>
      </c>
      <c r="BD17" s="29">
        <f t="shared" si="28"/>
        <v>0</v>
      </c>
      <c r="BE17" s="32">
        <f t="shared" si="28"/>
        <v>0</v>
      </c>
      <c r="BF17" s="32">
        <f t="shared" si="28"/>
        <v>0</v>
      </c>
      <c r="BG17" s="32">
        <f t="shared" si="28"/>
        <v>1.3605442176870748</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9"/>
      <c r="BV17" s="49">
        <v>64</v>
      </c>
      <c r="BW17" s="32">
        <f t="shared" ref="BW17:CT17" si="29">AW5+AW6+AW7+AW8+AW9+AW10+AW11+AW12+AW13+AW14+AW15+AW16+AW17</f>
        <v>100</v>
      </c>
      <c r="BX17" s="32">
        <f t="shared" si="29"/>
        <v>100</v>
      </c>
      <c r="BY17" s="29">
        <f t="shared" si="29"/>
        <v>99.999999999999986</v>
      </c>
      <c r="BZ17" s="29">
        <f t="shared" si="29"/>
        <v>98.299319727891159</v>
      </c>
      <c r="CA17" s="29">
        <f t="shared" si="29"/>
        <v>100</v>
      </c>
      <c r="CB17" s="29">
        <f t="shared" si="29"/>
        <v>99.999999999999986</v>
      </c>
      <c r="CC17" s="29">
        <f t="shared" si="29"/>
        <v>99.999999999999972</v>
      </c>
      <c r="CD17" s="29">
        <f t="shared" si="29"/>
        <v>99.999999999999972</v>
      </c>
      <c r="CE17" s="32">
        <f t="shared" si="29"/>
        <v>100</v>
      </c>
      <c r="CF17" s="32">
        <f t="shared" si="29"/>
        <v>99.999999999999972</v>
      </c>
      <c r="CG17" s="32">
        <f t="shared" si="29"/>
        <v>99.999999999999986</v>
      </c>
      <c r="CH17" s="32">
        <f t="shared" si="29"/>
        <v>99.999999999999986</v>
      </c>
      <c r="CI17" s="32">
        <f t="shared" si="29"/>
        <v>99.999999999999986</v>
      </c>
      <c r="CJ17" s="32">
        <f t="shared" si="29"/>
        <v>100</v>
      </c>
      <c r="CK17" s="32">
        <f t="shared" si="29"/>
        <v>100.00000000000001</v>
      </c>
      <c r="CL17" s="32">
        <f t="shared" si="29"/>
        <v>100</v>
      </c>
      <c r="CM17" s="32">
        <f t="shared" si="29"/>
        <v>100.00000000000001</v>
      </c>
      <c r="CN17" s="32">
        <f t="shared" si="29"/>
        <v>99.999999999999986</v>
      </c>
      <c r="CO17" s="32">
        <f t="shared" si="29"/>
        <v>100</v>
      </c>
      <c r="CP17" s="32">
        <f t="shared" si="29"/>
        <v>99.999999999999986</v>
      </c>
      <c r="CQ17" s="32">
        <f t="shared" si="29"/>
        <v>100</v>
      </c>
      <c r="CR17" s="32">
        <f t="shared" si="29"/>
        <v>100</v>
      </c>
      <c r="CS17" s="32">
        <f t="shared" si="29"/>
        <v>99.999999999999986</v>
      </c>
      <c r="CT17" s="32">
        <f t="shared" si="29"/>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9" t="s">
        <v>19</v>
      </c>
      <c r="C18" s="4">
        <v>0</v>
      </c>
      <c r="D18" s="4">
        <v>3</v>
      </c>
      <c r="E18" s="4">
        <v>0</v>
      </c>
      <c r="F18" s="4">
        <v>30</v>
      </c>
      <c r="G18" s="4">
        <v>207</v>
      </c>
      <c r="H18" s="4">
        <v>18</v>
      </c>
      <c r="I18" s="4">
        <v>2</v>
      </c>
      <c r="J18" s="3">
        <v>1</v>
      </c>
      <c r="K18" s="3">
        <v>2</v>
      </c>
      <c r="L18" s="3">
        <v>5</v>
      </c>
      <c r="M18" s="3">
        <v>26</v>
      </c>
      <c r="N18" s="3">
        <v>0</v>
      </c>
      <c r="O18" s="3">
        <v>0</v>
      </c>
      <c r="P18" s="3">
        <v>0</v>
      </c>
      <c r="Q18" s="3">
        <v>0</v>
      </c>
      <c r="R18" s="3">
        <v>0</v>
      </c>
      <c r="S18" s="49">
        <v>294</v>
      </c>
      <c r="V18" s="49">
        <v>128</v>
      </c>
      <c r="W18" s="3">
        <f>P5</f>
        <v>0</v>
      </c>
      <c r="X18" s="3">
        <f>P6</f>
        <v>0</v>
      </c>
      <c r="Y18" s="49">
        <f>P7</f>
        <v>0</v>
      </c>
      <c r="Z18" s="49">
        <f>P8</f>
        <v>5</v>
      </c>
      <c r="AA18" s="49">
        <f>P9</f>
        <v>0</v>
      </c>
      <c r="AB18" s="49">
        <f>P10</f>
        <v>0</v>
      </c>
      <c r="AC18" s="49">
        <f>P11</f>
        <v>0</v>
      </c>
      <c r="AD18" s="49">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9">
        <v>128</v>
      </c>
      <c r="AW18" s="32">
        <f t="shared" ref="AW18:BT18" si="30">PRODUCT(W18*100*1/W21)</f>
        <v>0</v>
      </c>
      <c r="AX18" s="32">
        <f t="shared" si="30"/>
        <v>0</v>
      </c>
      <c r="AY18" s="29">
        <f t="shared" si="30"/>
        <v>0</v>
      </c>
      <c r="AZ18" s="29">
        <f t="shared" si="30"/>
        <v>1.7006802721088434</v>
      </c>
      <c r="BA18" s="29">
        <f t="shared" si="30"/>
        <v>0</v>
      </c>
      <c r="BB18" s="29">
        <f t="shared" si="30"/>
        <v>0</v>
      </c>
      <c r="BC18" s="29">
        <f t="shared" si="30"/>
        <v>0</v>
      </c>
      <c r="BD18" s="29">
        <f t="shared" si="30"/>
        <v>0</v>
      </c>
      <c r="BE18" s="32">
        <f t="shared" si="30"/>
        <v>0</v>
      </c>
      <c r="BF18" s="32">
        <f t="shared" si="30"/>
        <v>0</v>
      </c>
      <c r="BG18" s="32">
        <f t="shared" si="30"/>
        <v>0</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9"/>
      <c r="BV18" s="49">
        <v>128</v>
      </c>
      <c r="BW18" s="32">
        <f t="shared" ref="BW18:CT18" si="31">AW5+AW6+AW7+AW8+AW9+AW10+AW11+AW12+AW13+AW14+AW15+AW16+AW17+AW18</f>
        <v>100</v>
      </c>
      <c r="BX18" s="32">
        <f t="shared" si="31"/>
        <v>100</v>
      </c>
      <c r="BY18" s="29">
        <f t="shared" si="31"/>
        <v>99.999999999999986</v>
      </c>
      <c r="BZ18" s="29">
        <f t="shared" si="31"/>
        <v>100</v>
      </c>
      <c r="CA18" s="29">
        <f t="shared" si="31"/>
        <v>100</v>
      </c>
      <c r="CB18" s="29">
        <f t="shared" si="31"/>
        <v>99.999999999999986</v>
      </c>
      <c r="CC18" s="29">
        <f t="shared" si="31"/>
        <v>99.999999999999972</v>
      </c>
      <c r="CD18" s="29">
        <f t="shared" si="31"/>
        <v>99.999999999999972</v>
      </c>
      <c r="CE18" s="32">
        <f t="shared" si="31"/>
        <v>100</v>
      </c>
      <c r="CF18" s="32">
        <f t="shared" si="31"/>
        <v>99.999999999999972</v>
      </c>
      <c r="CG18" s="32">
        <f t="shared" si="31"/>
        <v>99.999999999999986</v>
      </c>
      <c r="CH18" s="32">
        <f t="shared" si="31"/>
        <v>99.999999999999986</v>
      </c>
      <c r="CI18" s="32">
        <f t="shared" si="31"/>
        <v>99.999999999999986</v>
      </c>
      <c r="CJ18" s="32">
        <f t="shared" si="31"/>
        <v>100</v>
      </c>
      <c r="CK18" s="32">
        <f t="shared" si="31"/>
        <v>100.00000000000001</v>
      </c>
      <c r="CL18" s="32">
        <f t="shared" si="31"/>
        <v>100</v>
      </c>
      <c r="CM18" s="32">
        <f t="shared" si="31"/>
        <v>100.00000000000001</v>
      </c>
      <c r="CN18" s="32">
        <f t="shared" si="31"/>
        <v>99.999999999999986</v>
      </c>
      <c r="CO18" s="32">
        <f t="shared" si="31"/>
        <v>100</v>
      </c>
      <c r="CP18" s="32">
        <f t="shared" si="31"/>
        <v>99.999999999999986</v>
      </c>
      <c r="CQ18" s="32">
        <f t="shared" si="31"/>
        <v>100</v>
      </c>
      <c r="CR18" s="32">
        <f t="shared" si="31"/>
        <v>100</v>
      </c>
      <c r="CS18" s="32">
        <f t="shared" si="31"/>
        <v>99.999999999999986</v>
      </c>
      <c r="CT18" s="32">
        <f t="shared" si="31"/>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9" t="s">
        <v>20</v>
      </c>
      <c r="C19" s="2">
        <v>0</v>
      </c>
      <c r="D19" s="2">
        <v>2</v>
      </c>
      <c r="E19" s="2">
        <v>99</v>
      </c>
      <c r="F19" s="2">
        <v>143</v>
      </c>
      <c r="G19" s="2">
        <v>14</v>
      </c>
      <c r="H19" s="3">
        <v>1</v>
      </c>
      <c r="I19" s="3">
        <v>1</v>
      </c>
      <c r="J19" s="3">
        <v>7</v>
      </c>
      <c r="K19" s="3">
        <v>17</v>
      </c>
      <c r="L19" s="3">
        <v>9</v>
      </c>
      <c r="M19" s="3">
        <v>0</v>
      </c>
      <c r="N19" s="3">
        <v>0</v>
      </c>
      <c r="O19" s="3">
        <v>0</v>
      </c>
      <c r="P19" s="3">
        <v>0</v>
      </c>
      <c r="Q19" s="3">
        <v>0</v>
      </c>
      <c r="R19" s="3">
        <v>0</v>
      </c>
      <c r="S19" s="49">
        <v>293</v>
      </c>
      <c r="V19" s="49">
        <v>256</v>
      </c>
      <c r="W19" s="3">
        <f>Q5</f>
        <v>0</v>
      </c>
      <c r="X19" s="3">
        <f>Q6</f>
        <v>0</v>
      </c>
      <c r="Y19" s="49">
        <f>Q7</f>
        <v>0</v>
      </c>
      <c r="Z19" s="49">
        <f>Q8</f>
        <v>0</v>
      </c>
      <c r="AA19" s="49">
        <f>Q9</f>
        <v>0</v>
      </c>
      <c r="AB19" s="49">
        <f>Q10</f>
        <v>0</v>
      </c>
      <c r="AC19" s="49">
        <f>Q11</f>
        <v>0</v>
      </c>
      <c r="AD19" s="49">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9">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9"/>
      <c r="BV19" s="49">
        <v>256</v>
      </c>
      <c r="BW19" s="32">
        <f t="shared" ref="BW19:CT19" si="33">AW5+AW6+AW7+AW8+AW9+AW10+AW11+AW12+AW13+AW14+AW15+AW16+AW17+AW18+AW19</f>
        <v>100</v>
      </c>
      <c r="BX19" s="32">
        <f t="shared" si="33"/>
        <v>100</v>
      </c>
      <c r="BY19" s="29">
        <f t="shared" si="33"/>
        <v>99.999999999999986</v>
      </c>
      <c r="BZ19" s="29">
        <f t="shared" si="33"/>
        <v>100</v>
      </c>
      <c r="CA19" s="29">
        <f t="shared" si="33"/>
        <v>100</v>
      </c>
      <c r="CB19" s="29">
        <f t="shared" si="33"/>
        <v>99.999999999999986</v>
      </c>
      <c r="CC19" s="29">
        <f t="shared" si="33"/>
        <v>99.999999999999972</v>
      </c>
      <c r="CD19" s="29">
        <f t="shared" si="33"/>
        <v>99.999999999999972</v>
      </c>
      <c r="CE19" s="32">
        <f t="shared" si="33"/>
        <v>100</v>
      </c>
      <c r="CF19" s="32">
        <f t="shared" si="33"/>
        <v>99.999999999999972</v>
      </c>
      <c r="CG19" s="32">
        <f t="shared" si="33"/>
        <v>99.999999999999986</v>
      </c>
      <c r="CH19" s="32">
        <f t="shared" si="33"/>
        <v>99.999999999999986</v>
      </c>
      <c r="CI19" s="32">
        <f t="shared" si="33"/>
        <v>99.999999999999986</v>
      </c>
      <c r="CJ19" s="32">
        <f t="shared" si="33"/>
        <v>100</v>
      </c>
      <c r="CK19" s="32">
        <f t="shared" si="33"/>
        <v>100.00000000000001</v>
      </c>
      <c r="CL19" s="32">
        <f t="shared" si="33"/>
        <v>100</v>
      </c>
      <c r="CM19" s="32">
        <f t="shared" si="33"/>
        <v>100.00000000000001</v>
      </c>
      <c r="CN19" s="32">
        <f t="shared" si="33"/>
        <v>99.999999999999986</v>
      </c>
      <c r="CO19" s="32">
        <f t="shared" si="33"/>
        <v>100</v>
      </c>
      <c r="CP19" s="32">
        <f t="shared" si="33"/>
        <v>99.999999999999986</v>
      </c>
      <c r="CQ19" s="32">
        <f t="shared" si="33"/>
        <v>100</v>
      </c>
      <c r="CR19" s="32">
        <f t="shared" si="33"/>
        <v>100</v>
      </c>
      <c r="CS19" s="32">
        <f t="shared" si="33"/>
        <v>99.999999999999986</v>
      </c>
      <c r="CT19" s="32">
        <f t="shared" si="33"/>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9" t="s">
        <v>21</v>
      </c>
      <c r="C20" s="2">
        <v>0</v>
      </c>
      <c r="D20" s="2">
        <v>0</v>
      </c>
      <c r="E20" s="2">
        <v>149</v>
      </c>
      <c r="F20" s="2">
        <v>0</v>
      </c>
      <c r="G20" s="2">
        <v>117</v>
      </c>
      <c r="H20" s="2">
        <v>15</v>
      </c>
      <c r="I20" s="2">
        <v>4</v>
      </c>
      <c r="J20" s="4">
        <v>4</v>
      </c>
      <c r="K20" s="3">
        <v>1</v>
      </c>
      <c r="L20" s="3">
        <v>3</v>
      </c>
      <c r="M20" s="3">
        <v>1</v>
      </c>
      <c r="N20" s="3">
        <v>0</v>
      </c>
      <c r="O20" s="3">
        <v>0</v>
      </c>
      <c r="P20" s="3">
        <v>0</v>
      </c>
      <c r="Q20" s="3">
        <v>0</v>
      </c>
      <c r="R20" s="3">
        <v>0</v>
      </c>
      <c r="S20" s="49">
        <v>294</v>
      </c>
      <c r="V20" s="49">
        <v>512</v>
      </c>
      <c r="W20" s="3">
        <f>R5</f>
        <v>0</v>
      </c>
      <c r="X20" s="3">
        <f>R6</f>
        <v>0</v>
      </c>
      <c r="Y20" s="49">
        <f>R7</f>
        <v>0</v>
      </c>
      <c r="Z20" s="49">
        <f>R8</f>
        <v>0</v>
      </c>
      <c r="AA20" s="49">
        <f>R9</f>
        <v>0</v>
      </c>
      <c r="AB20" s="49">
        <f>R10</f>
        <v>0</v>
      </c>
      <c r="AC20" s="49">
        <f>R11</f>
        <v>0</v>
      </c>
      <c r="AD20" s="49">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9">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9"/>
      <c r="BV20" s="49">
        <v>512</v>
      </c>
      <c r="BW20" s="32">
        <f t="shared" ref="BW20:CT20" si="35">AW5+AW6+AW7+AW8+AW9+AW10+AW11+AW12+AW13+AW14+AW15+AW16+AW17+AW18+AW19+AW20</f>
        <v>100</v>
      </c>
      <c r="BX20" s="32">
        <f t="shared" si="35"/>
        <v>100</v>
      </c>
      <c r="BY20" s="29">
        <f t="shared" si="35"/>
        <v>99.999999999999986</v>
      </c>
      <c r="BZ20" s="29">
        <f t="shared" si="35"/>
        <v>100</v>
      </c>
      <c r="CA20" s="29">
        <f t="shared" si="35"/>
        <v>100</v>
      </c>
      <c r="CB20" s="29">
        <f t="shared" si="35"/>
        <v>99.999999999999986</v>
      </c>
      <c r="CC20" s="29">
        <f t="shared" si="35"/>
        <v>99.999999999999972</v>
      </c>
      <c r="CD20" s="29">
        <f t="shared" si="35"/>
        <v>99.999999999999972</v>
      </c>
      <c r="CE20" s="32">
        <f t="shared" si="35"/>
        <v>100</v>
      </c>
      <c r="CF20" s="32">
        <f t="shared" si="35"/>
        <v>99.999999999999972</v>
      </c>
      <c r="CG20" s="32">
        <f t="shared" si="35"/>
        <v>99.999999999999986</v>
      </c>
      <c r="CH20" s="32">
        <f t="shared" si="35"/>
        <v>99.999999999999986</v>
      </c>
      <c r="CI20" s="32">
        <f t="shared" si="35"/>
        <v>99.999999999999986</v>
      </c>
      <c r="CJ20" s="32">
        <f t="shared" si="35"/>
        <v>100</v>
      </c>
      <c r="CK20" s="32">
        <f t="shared" si="35"/>
        <v>100.00000000000001</v>
      </c>
      <c r="CL20" s="32">
        <f t="shared" si="35"/>
        <v>100</v>
      </c>
      <c r="CM20" s="32">
        <f t="shared" si="35"/>
        <v>100.00000000000001</v>
      </c>
      <c r="CN20" s="32">
        <f t="shared" si="35"/>
        <v>99.999999999999986</v>
      </c>
      <c r="CO20" s="32">
        <f t="shared" si="35"/>
        <v>100</v>
      </c>
      <c r="CP20" s="32">
        <f t="shared" si="35"/>
        <v>99.999999999999986</v>
      </c>
      <c r="CQ20" s="32">
        <f t="shared" si="35"/>
        <v>100</v>
      </c>
      <c r="CR20" s="32">
        <f t="shared" si="35"/>
        <v>100</v>
      </c>
      <c r="CS20" s="32">
        <f t="shared" si="35"/>
        <v>99.999999999999986</v>
      </c>
      <c r="CT20" s="32">
        <f t="shared" si="35"/>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9" t="s">
        <v>31</v>
      </c>
      <c r="C21" s="2">
        <v>0</v>
      </c>
      <c r="D21" s="2">
        <v>257</v>
      </c>
      <c r="E21" s="2">
        <v>31</v>
      </c>
      <c r="F21" s="4">
        <v>2</v>
      </c>
      <c r="G21" s="4">
        <v>2</v>
      </c>
      <c r="H21" s="4">
        <v>0</v>
      </c>
      <c r="I21" s="3">
        <v>0</v>
      </c>
      <c r="J21" s="3">
        <v>0</v>
      </c>
      <c r="K21" s="3">
        <v>0</v>
      </c>
      <c r="L21" s="3">
        <v>2</v>
      </c>
      <c r="M21" s="3">
        <v>0</v>
      </c>
      <c r="N21" s="3">
        <v>0</v>
      </c>
      <c r="O21" s="3">
        <v>0</v>
      </c>
      <c r="P21" s="3">
        <v>0</v>
      </c>
      <c r="Q21" s="3">
        <v>0</v>
      </c>
      <c r="R21" s="3">
        <v>0</v>
      </c>
      <c r="S21" s="49">
        <v>294</v>
      </c>
      <c r="V21" s="49" t="s">
        <v>1</v>
      </c>
      <c r="W21" s="49">
        <f>S5</f>
        <v>294</v>
      </c>
      <c r="X21" s="49">
        <f>S6</f>
        <v>294</v>
      </c>
      <c r="Y21" s="49">
        <f>S7</f>
        <v>294</v>
      </c>
      <c r="Z21" s="49">
        <f>S8</f>
        <v>294</v>
      </c>
      <c r="AA21" s="49">
        <f>S9</f>
        <v>293</v>
      </c>
      <c r="AB21" s="49">
        <f>S10</f>
        <v>294</v>
      </c>
      <c r="AC21" s="49">
        <f>S11</f>
        <v>294</v>
      </c>
      <c r="AD21" s="49">
        <f>S12</f>
        <v>294</v>
      </c>
      <c r="AE21" s="49">
        <f>S13</f>
        <v>294</v>
      </c>
      <c r="AF21" s="49">
        <f>S14</f>
        <v>294</v>
      </c>
      <c r="AG21" s="49">
        <f>S15</f>
        <v>294</v>
      </c>
      <c r="AH21" s="49">
        <f>S16</f>
        <v>294</v>
      </c>
      <c r="AI21" s="49">
        <f>S17</f>
        <v>294</v>
      </c>
      <c r="AJ21" s="49">
        <f>S18</f>
        <v>294</v>
      </c>
      <c r="AK21" s="49">
        <f>S19</f>
        <v>293</v>
      </c>
      <c r="AL21" s="49">
        <f>S20</f>
        <v>294</v>
      </c>
      <c r="AM21" s="49">
        <f>S21</f>
        <v>294</v>
      </c>
      <c r="AN21" s="49">
        <f>S22</f>
        <v>294</v>
      </c>
      <c r="AO21" s="49">
        <f>S23</f>
        <v>294</v>
      </c>
      <c r="AP21" s="49">
        <f>S24</f>
        <v>294</v>
      </c>
      <c r="AQ21" s="49">
        <f>S25</f>
        <v>294</v>
      </c>
      <c r="AR21" s="49">
        <f>S26</f>
        <v>294</v>
      </c>
      <c r="AS21" s="49">
        <f>S27</f>
        <v>294</v>
      </c>
      <c r="AT21" s="49">
        <f>S28</f>
        <v>294</v>
      </c>
      <c r="AV21" s="49" t="s">
        <v>1</v>
      </c>
      <c r="AW21" s="29">
        <f t="shared" ref="AW21:BT21" si="36">SUM(AW5:AW20)</f>
        <v>100</v>
      </c>
      <c r="AX21" s="29">
        <f t="shared" si="36"/>
        <v>100</v>
      </c>
      <c r="AY21" s="29">
        <f t="shared" si="36"/>
        <v>99.999999999999986</v>
      </c>
      <c r="AZ21" s="29">
        <f t="shared" si="36"/>
        <v>100</v>
      </c>
      <c r="BA21" s="29">
        <f t="shared" si="36"/>
        <v>100</v>
      </c>
      <c r="BB21" s="29">
        <f t="shared" si="36"/>
        <v>99.999999999999986</v>
      </c>
      <c r="BC21" s="29">
        <f t="shared" si="36"/>
        <v>99.999999999999972</v>
      </c>
      <c r="BD21" s="29">
        <f t="shared" si="36"/>
        <v>99.999999999999972</v>
      </c>
      <c r="BE21" s="29">
        <f t="shared" si="36"/>
        <v>100</v>
      </c>
      <c r="BF21" s="29">
        <f t="shared" si="36"/>
        <v>99.999999999999972</v>
      </c>
      <c r="BG21" s="29">
        <f t="shared" si="36"/>
        <v>99.999999999999986</v>
      </c>
      <c r="BH21" s="29">
        <f t="shared" si="36"/>
        <v>99.999999999999986</v>
      </c>
      <c r="BI21" s="29">
        <f t="shared" si="36"/>
        <v>99.999999999999986</v>
      </c>
      <c r="BJ21" s="29">
        <f t="shared" si="36"/>
        <v>100</v>
      </c>
      <c r="BK21" s="29">
        <f t="shared" si="36"/>
        <v>100.00000000000001</v>
      </c>
      <c r="BL21" s="29">
        <f t="shared" si="36"/>
        <v>100</v>
      </c>
      <c r="BM21" s="29">
        <f t="shared" si="36"/>
        <v>100.00000000000001</v>
      </c>
      <c r="BN21" s="29">
        <f t="shared" si="36"/>
        <v>99.999999999999986</v>
      </c>
      <c r="BO21" s="29">
        <f t="shared" si="36"/>
        <v>100</v>
      </c>
      <c r="BP21" s="29">
        <f t="shared" si="36"/>
        <v>99.999999999999986</v>
      </c>
      <c r="BQ21" s="29">
        <f t="shared" si="36"/>
        <v>100</v>
      </c>
      <c r="BR21" s="29">
        <f t="shared" si="36"/>
        <v>100</v>
      </c>
      <c r="BS21" s="29">
        <f t="shared" si="36"/>
        <v>99.999999999999986</v>
      </c>
      <c r="BT21" s="29">
        <f t="shared" si="36"/>
        <v>100</v>
      </c>
      <c r="BU21" s="49"/>
      <c r="BV21" s="49"/>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9" t="s">
        <v>32</v>
      </c>
      <c r="C22" s="2">
        <v>0</v>
      </c>
      <c r="D22" s="2">
        <v>1</v>
      </c>
      <c r="E22" s="2">
        <v>1</v>
      </c>
      <c r="F22" s="2">
        <v>1</v>
      </c>
      <c r="G22" s="2">
        <v>11</v>
      </c>
      <c r="H22" s="2">
        <v>220</v>
      </c>
      <c r="I22" s="2">
        <v>59</v>
      </c>
      <c r="J22" s="3">
        <v>0</v>
      </c>
      <c r="K22" s="3">
        <v>1</v>
      </c>
      <c r="L22" s="3">
        <v>0</v>
      </c>
      <c r="M22" s="3">
        <v>0</v>
      </c>
      <c r="N22" s="3">
        <v>0</v>
      </c>
      <c r="O22" s="3">
        <v>0</v>
      </c>
      <c r="P22" s="3">
        <v>0</v>
      </c>
      <c r="Q22" s="3">
        <v>0</v>
      </c>
      <c r="R22" s="3">
        <v>0</v>
      </c>
      <c r="S22" s="49">
        <v>294</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9" t="s">
        <v>33</v>
      </c>
      <c r="C23" s="2">
        <v>0</v>
      </c>
      <c r="D23" s="2">
        <v>0</v>
      </c>
      <c r="E23" s="2">
        <v>3</v>
      </c>
      <c r="F23" s="2">
        <v>0</v>
      </c>
      <c r="G23" s="2">
        <v>21</v>
      </c>
      <c r="H23" s="2">
        <v>204</v>
      </c>
      <c r="I23" s="2">
        <v>27</v>
      </c>
      <c r="J23" s="4">
        <v>3</v>
      </c>
      <c r="K23" s="3">
        <v>0</v>
      </c>
      <c r="L23" s="3">
        <v>0</v>
      </c>
      <c r="M23" s="3">
        <v>0</v>
      </c>
      <c r="N23" s="3">
        <v>36</v>
      </c>
      <c r="O23" s="3">
        <v>0</v>
      </c>
      <c r="P23" s="3">
        <v>0</v>
      </c>
      <c r="Q23" s="3">
        <v>0</v>
      </c>
      <c r="R23" s="3">
        <v>0</v>
      </c>
      <c r="S23" s="49">
        <v>294</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9" t="s">
        <v>24</v>
      </c>
      <c r="C24" s="2">
        <v>0</v>
      </c>
      <c r="D24" s="2">
        <v>1</v>
      </c>
      <c r="E24" s="2">
        <v>26</v>
      </c>
      <c r="F24" s="2">
        <v>217</v>
      </c>
      <c r="G24" s="2">
        <v>37</v>
      </c>
      <c r="H24" s="4">
        <v>2</v>
      </c>
      <c r="I24" s="3">
        <v>1</v>
      </c>
      <c r="J24" s="3">
        <v>0</v>
      </c>
      <c r="K24" s="3">
        <v>0</v>
      </c>
      <c r="L24" s="3">
        <v>10</v>
      </c>
      <c r="M24" s="3">
        <v>0</v>
      </c>
      <c r="N24" s="3">
        <v>0</v>
      </c>
      <c r="O24" s="3">
        <v>0</v>
      </c>
      <c r="P24" s="3">
        <v>0</v>
      </c>
      <c r="Q24" s="3">
        <v>0</v>
      </c>
      <c r="R24" s="3">
        <v>0</v>
      </c>
      <c r="S24" s="49">
        <v>294</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9" t="s">
        <v>34</v>
      </c>
      <c r="C25" s="2">
        <v>0</v>
      </c>
      <c r="D25" s="2">
        <v>0</v>
      </c>
      <c r="E25" s="2">
        <v>1</v>
      </c>
      <c r="F25" s="2">
        <v>0</v>
      </c>
      <c r="G25" s="2">
        <v>2</v>
      </c>
      <c r="H25" s="2">
        <v>9</v>
      </c>
      <c r="I25" s="2">
        <v>161</v>
      </c>
      <c r="J25" s="2">
        <v>113</v>
      </c>
      <c r="K25" s="2">
        <v>8</v>
      </c>
      <c r="L25" s="3">
        <v>0</v>
      </c>
      <c r="M25" s="3">
        <v>0</v>
      </c>
      <c r="N25" s="3">
        <v>0</v>
      </c>
      <c r="O25" s="3">
        <v>0</v>
      </c>
      <c r="P25" s="3">
        <v>0</v>
      </c>
      <c r="Q25" s="3">
        <v>0</v>
      </c>
      <c r="R25" s="3">
        <v>0</v>
      </c>
      <c r="S25" s="49">
        <v>294</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9" t="s">
        <v>35</v>
      </c>
      <c r="C26" s="2">
        <v>0</v>
      </c>
      <c r="D26" s="2">
        <v>0</v>
      </c>
      <c r="E26" s="2">
        <v>4</v>
      </c>
      <c r="F26" s="2">
        <v>0</v>
      </c>
      <c r="G26" s="2">
        <v>2</v>
      </c>
      <c r="H26" s="2">
        <v>106</v>
      </c>
      <c r="I26" s="2">
        <v>180</v>
      </c>
      <c r="J26" s="2">
        <v>2</v>
      </c>
      <c r="K26" s="3">
        <v>0</v>
      </c>
      <c r="L26" s="3">
        <v>0</v>
      </c>
      <c r="M26" s="3">
        <v>0</v>
      </c>
      <c r="N26" s="3">
        <v>0</v>
      </c>
      <c r="O26" s="3">
        <v>0</v>
      </c>
      <c r="P26" s="3">
        <v>0</v>
      </c>
      <c r="Q26" s="3">
        <v>0</v>
      </c>
      <c r="R26" s="3">
        <v>0</v>
      </c>
      <c r="S26" s="49">
        <v>294</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9" t="s">
        <v>36</v>
      </c>
      <c r="C27" s="2">
        <v>0</v>
      </c>
      <c r="D27" s="2">
        <v>0</v>
      </c>
      <c r="E27" s="2">
        <v>0</v>
      </c>
      <c r="F27" s="2">
        <v>141</v>
      </c>
      <c r="G27" s="2">
        <v>0</v>
      </c>
      <c r="H27" s="2">
        <v>138</v>
      </c>
      <c r="I27" s="2">
        <v>12</v>
      </c>
      <c r="J27" s="2">
        <v>3</v>
      </c>
      <c r="K27" s="3">
        <v>0</v>
      </c>
      <c r="L27" s="3">
        <v>0</v>
      </c>
      <c r="M27" s="3">
        <v>0</v>
      </c>
      <c r="N27" s="3">
        <v>0</v>
      </c>
      <c r="O27" s="3">
        <v>0</v>
      </c>
      <c r="P27" s="3">
        <v>0</v>
      </c>
      <c r="Q27" s="3">
        <v>0</v>
      </c>
      <c r="R27" s="3">
        <v>0</v>
      </c>
      <c r="S27" s="49">
        <v>294</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9" t="s">
        <v>22</v>
      </c>
      <c r="C28" s="2">
        <v>0</v>
      </c>
      <c r="D28" s="2">
        <v>139</v>
      </c>
      <c r="E28" s="2">
        <v>0</v>
      </c>
      <c r="F28" s="2">
        <v>135</v>
      </c>
      <c r="G28" s="2">
        <v>18</v>
      </c>
      <c r="H28" s="2">
        <v>2</v>
      </c>
      <c r="I28" s="3">
        <v>0</v>
      </c>
      <c r="J28" s="3">
        <v>0</v>
      </c>
      <c r="K28" s="3">
        <v>0</v>
      </c>
      <c r="L28" s="3">
        <v>0</v>
      </c>
      <c r="M28" s="3">
        <v>0</v>
      </c>
      <c r="N28" s="3">
        <v>0</v>
      </c>
      <c r="O28" s="3">
        <v>0</v>
      </c>
      <c r="P28" s="3">
        <v>0</v>
      </c>
      <c r="Q28" s="3">
        <v>0</v>
      </c>
      <c r="R28" s="3">
        <v>0</v>
      </c>
      <c r="S28" s="49">
        <v>294</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1"/>
  <sheetViews>
    <sheetView topLeftCell="A46" zoomScale="75" zoomScaleNormal="75" workbookViewId="0">
      <selection activeCell="C64" sqref="C64:S87"/>
    </sheetView>
  </sheetViews>
  <sheetFormatPr baseColWidth="10" defaultRowHeight="15" x14ac:dyDescent="0.25"/>
  <cols>
    <col min="1" max="2" width="11.42578125" style="49"/>
    <col min="3" max="18" width="8.28515625" style="49" customWidth="1"/>
    <col min="19" max="22" width="11.42578125" style="49"/>
    <col min="23" max="45" width="8.28515625" style="49" customWidth="1"/>
    <col min="46" max="46" width="11.42578125" style="49"/>
    <col min="47" max="69" width="8.28515625" style="49" customWidth="1"/>
    <col min="70" max="71" width="11.42578125" style="49"/>
    <col min="72" max="94" width="8.28515625" style="29" customWidth="1"/>
    <col min="95" max="95" width="8.28515625" style="49" customWidth="1"/>
    <col min="96" max="96" width="8.42578125" style="49" customWidth="1"/>
    <col min="97" max="97" width="7.5703125" style="49" customWidth="1"/>
    <col min="98" max="98" width="8" style="49" customWidth="1"/>
    <col min="99" max="112" width="6.7109375" style="49" bestFit="1" customWidth="1"/>
    <col min="113" max="113" width="6.85546875" style="49" bestFit="1" customWidth="1"/>
    <col min="114" max="120" width="6.7109375" style="49" bestFit="1" customWidth="1"/>
    <col min="121" max="121" width="5.28515625" style="49" bestFit="1" customWidth="1"/>
    <col min="122" max="16384" width="11.42578125" style="49"/>
  </cols>
  <sheetData>
    <row r="1" spans="1:127" x14ac:dyDescent="0.25">
      <c r="A1" s="49" t="s">
        <v>98</v>
      </c>
      <c r="V1" s="49" t="str">
        <f>A1</f>
        <v xml:space="preserve">Staphylococcus capitis  </v>
      </c>
      <c r="AV1" s="49" t="str">
        <f>A1</f>
        <v xml:space="preserve">Staphylococcus capitis  </v>
      </c>
      <c r="BV1" s="29" t="str">
        <f>A1</f>
        <v xml:space="preserve">Staphylococcus capitis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9" t="s">
        <v>0</v>
      </c>
      <c r="C2" s="49">
        <v>1.5625E-2</v>
      </c>
      <c r="D2" s="49">
        <v>3.125E-2</v>
      </c>
      <c r="E2" s="49">
        <v>6.25E-2</v>
      </c>
      <c r="F2" s="49">
        <v>0.125</v>
      </c>
      <c r="G2" s="49">
        <v>0.25</v>
      </c>
      <c r="H2" s="49">
        <v>0.5</v>
      </c>
      <c r="I2" s="49">
        <v>1</v>
      </c>
      <c r="J2" s="49">
        <v>2</v>
      </c>
      <c r="K2" s="49">
        <v>4</v>
      </c>
      <c r="L2" s="49">
        <v>8</v>
      </c>
      <c r="M2" s="49">
        <v>16</v>
      </c>
      <c r="N2" s="49">
        <v>32</v>
      </c>
      <c r="O2" s="49">
        <v>64</v>
      </c>
      <c r="P2" s="49">
        <v>128</v>
      </c>
      <c r="Q2" s="49">
        <v>256</v>
      </c>
      <c r="R2" s="49">
        <v>512</v>
      </c>
      <c r="S2" s="49" t="s">
        <v>1</v>
      </c>
      <c r="V2" s="49" t="s">
        <v>0</v>
      </c>
      <c r="W2" s="49" t="str">
        <f>B3</f>
        <v>Penicillin G</v>
      </c>
      <c r="X2" s="49" t="str">
        <f>B4</f>
        <v>Oxacillin</v>
      </c>
      <c r="Y2" s="49" t="str">
        <f>B5</f>
        <v>Ampicillin/ Sulbactam</v>
      </c>
      <c r="Z2" s="49" t="str">
        <f>B6</f>
        <v>Piperacillin/ Tazobactam</v>
      </c>
      <c r="AA2" s="49" t="str">
        <f>B7</f>
        <v>Cefotaxim</v>
      </c>
      <c r="AB2" s="49" t="str">
        <f>B8</f>
        <v>Cefuroxim</v>
      </c>
      <c r="AC2" s="49" t="str">
        <f>B9</f>
        <v>Imipenem</v>
      </c>
      <c r="AD2" s="49" t="str">
        <f>B10</f>
        <v>Meropenem</v>
      </c>
      <c r="AE2" s="49" t="str">
        <f>B11</f>
        <v>Amikacin</v>
      </c>
      <c r="AF2" s="49" t="str">
        <f>B12</f>
        <v>Gentamicin</v>
      </c>
      <c r="AG2" s="49" t="str">
        <f>B13</f>
        <v>Fosfomycin</v>
      </c>
      <c r="AH2" s="49" t="str">
        <f>B14</f>
        <v>Cotrimoxazol</v>
      </c>
      <c r="AI2" s="49" t="str">
        <f>B15</f>
        <v>Ciprofloxacin</v>
      </c>
      <c r="AJ2" s="49" t="str">
        <f>B16</f>
        <v>Levofloxacin</v>
      </c>
      <c r="AK2" s="49" t="str">
        <f>B17</f>
        <v>Moxifloxacin</v>
      </c>
      <c r="AL2" s="49" t="str">
        <f>B18</f>
        <v>Doxycyclin</v>
      </c>
      <c r="AM2" s="49" t="str">
        <f>B19</f>
        <v>Rifampicin</v>
      </c>
      <c r="AN2" s="49" t="str">
        <f>B20</f>
        <v>Daptomycin</v>
      </c>
      <c r="AO2" s="49" t="str">
        <f>B21</f>
        <v>Roxythromycin</v>
      </c>
      <c r="AP2" s="49" t="str">
        <f>B22</f>
        <v>Clindamycin</v>
      </c>
      <c r="AQ2" s="49" t="str">
        <f>B23</f>
        <v>Linezolid</v>
      </c>
      <c r="AR2" s="49" t="str">
        <f>B24</f>
        <v>Vancomycin</v>
      </c>
      <c r="AS2" s="49" t="s">
        <v>36</v>
      </c>
      <c r="AT2" s="49" t="s">
        <v>22</v>
      </c>
      <c r="AW2" s="49" t="str">
        <f t="shared" ref="AW2" si="0">W2</f>
        <v>Penicillin G</v>
      </c>
      <c r="AX2" s="49" t="str">
        <f t="shared" ref="AX2" si="1">X2</f>
        <v>Oxacillin</v>
      </c>
      <c r="AY2" s="49" t="str">
        <f t="shared" ref="AY2" si="2">Y2</f>
        <v>Ampicillin/ Sulbactam</v>
      </c>
      <c r="AZ2" s="49" t="str">
        <f t="shared" ref="AZ2" si="3">Z2</f>
        <v>Piperacillin/ Tazobactam</v>
      </c>
      <c r="BA2" s="49" t="str">
        <f t="shared" ref="BA2" si="4">AA2</f>
        <v>Cefotaxim</v>
      </c>
      <c r="BB2" s="49" t="str">
        <f t="shared" ref="BB2" si="5">AB2</f>
        <v>Cefuroxim</v>
      </c>
      <c r="BC2" s="49" t="str">
        <f t="shared" ref="BC2" si="6">AC2</f>
        <v>Imipenem</v>
      </c>
      <c r="BD2" s="49" t="str">
        <f t="shared" ref="BD2" si="7">AD2</f>
        <v>Meropenem</v>
      </c>
      <c r="BE2" s="49" t="str">
        <f t="shared" ref="BE2" si="8">AE2</f>
        <v>Amikacin</v>
      </c>
      <c r="BF2" s="49" t="str">
        <f t="shared" ref="BF2" si="9">AF2</f>
        <v>Gentamicin</v>
      </c>
      <c r="BG2" s="49" t="str">
        <f t="shared" ref="BG2" si="10">AG2</f>
        <v>Fosfomycin</v>
      </c>
      <c r="BH2" s="49" t="str">
        <f t="shared" ref="BH2" si="11">AH2</f>
        <v>Cotrimoxazol</v>
      </c>
      <c r="BI2" s="49" t="str">
        <f t="shared" ref="BI2" si="12">AI2</f>
        <v>Ciprofloxacin</v>
      </c>
      <c r="BJ2" s="49" t="str">
        <f t="shared" ref="BJ2" si="13">AJ2</f>
        <v>Levofloxacin</v>
      </c>
      <c r="BK2" s="49" t="str">
        <f t="shared" ref="BK2" si="14">AK2</f>
        <v>Moxifloxacin</v>
      </c>
      <c r="BL2" s="49" t="str">
        <f t="shared" ref="BL2" si="15">AL2</f>
        <v>Doxycyclin</v>
      </c>
      <c r="BM2" s="49" t="str">
        <f t="shared" ref="BM2" si="16">AM2</f>
        <v>Rifampicin</v>
      </c>
      <c r="BN2" s="49" t="str">
        <f t="shared" ref="BN2" si="17">AN2</f>
        <v>Daptomycin</v>
      </c>
      <c r="BO2" s="49" t="str">
        <f t="shared" ref="BO2" si="18">AO2</f>
        <v>Roxythromycin</v>
      </c>
      <c r="BP2" s="49" t="str">
        <f t="shared" ref="BP2" si="19">AP2</f>
        <v>Clindamycin</v>
      </c>
      <c r="BQ2" s="49" t="str">
        <f t="shared" ref="BQ2" si="20">AQ2</f>
        <v>Linezolid</v>
      </c>
      <c r="BR2" s="49" t="str">
        <f t="shared" ref="BR2" si="21">AR2</f>
        <v>Vancomycin</v>
      </c>
      <c r="BS2" s="49" t="str">
        <f t="shared" ref="BS2" si="22">AS2</f>
        <v>Teicoplanin</v>
      </c>
      <c r="BT2" s="49" t="s">
        <v>22</v>
      </c>
      <c r="BU2" s="49"/>
      <c r="BV2" s="49"/>
      <c r="BW2" s="29" t="str">
        <f t="shared" ref="BW2" si="23">W2</f>
        <v>Penicillin G</v>
      </c>
      <c r="BX2" s="29" t="str">
        <f t="shared" ref="BX2" si="24">X2</f>
        <v>Oxacillin</v>
      </c>
      <c r="BY2" s="29" t="str">
        <f t="shared" ref="BY2" si="25">Y2</f>
        <v>Ampicillin/ Sulbactam</v>
      </c>
      <c r="BZ2" s="29" t="str">
        <f t="shared" ref="BZ2" si="26">Z2</f>
        <v>Piperacillin/ Tazobactam</v>
      </c>
      <c r="CA2" s="29" t="str">
        <f t="shared" ref="CA2" si="27">AA2</f>
        <v>Cefotaxim</v>
      </c>
      <c r="CB2" s="29" t="str">
        <f t="shared" ref="CB2" si="28">AB2</f>
        <v>Cefuroxim</v>
      </c>
      <c r="CC2" s="29" t="str">
        <f t="shared" ref="CC2" si="29">AC2</f>
        <v>Imipenem</v>
      </c>
      <c r="CD2" s="29" t="str">
        <f t="shared" ref="CD2" si="30">AD2</f>
        <v>Meropenem</v>
      </c>
      <c r="CE2" s="29" t="str">
        <f t="shared" ref="CE2" si="31">AE2</f>
        <v>Amikacin</v>
      </c>
      <c r="CF2" s="29" t="str">
        <f t="shared" ref="CF2" si="32">AF2</f>
        <v>Gentamicin</v>
      </c>
      <c r="CG2" s="29" t="str">
        <f t="shared" ref="CG2" si="33">AG2</f>
        <v>Fosfomycin</v>
      </c>
      <c r="CH2" s="29" t="str">
        <f t="shared" ref="CH2" si="34">AH2</f>
        <v>Cotrimoxazol</v>
      </c>
      <c r="CI2" s="29" t="str">
        <f t="shared" ref="CI2" si="35">AI2</f>
        <v>Ciprofloxacin</v>
      </c>
      <c r="CJ2" s="29" t="str">
        <f t="shared" ref="CJ2" si="36">AJ2</f>
        <v>Levofloxacin</v>
      </c>
      <c r="CK2" s="29" t="str">
        <f t="shared" ref="CK2" si="37">AK2</f>
        <v>Moxifloxacin</v>
      </c>
      <c r="CL2" s="29" t="str">
        <f t="shared" ref="CL2" si="38">AL2</f>
        <v>Doxycyclin</v>
      </c>
      <c r="CM2" s="29" t="str">
        <f t="shared" ref="CM2" si="39">AM2</f>
        <v>Rifampicin</v>
      </c>
      <c r="CN2" s="29" t="str">
        <f t="shared" ref="CN2" si="40">AN2</f>
        <v>Daptomycin</v>
      </c>
      <c r="CO2" s="29" t="str">
        <f t="shared" ref="CO2" si="41">AO2</f>
        <v>Roxythromycin</v>
      </c>
      <c r="CP2" s="29" t="str">
        <f t="shared" ref="CP2" si="42">AP2</f>
        <v>Clindamycin</v>
      </c>
      <c r="CQ2" s="29" t="str">
        <f t="shared" ref="CQ2" si="43">AQ2</f>
        <v>Linezolid</v>
      </c>
      <c r="CR2" s="29" t="str">
        <f t="shared" ref="CR2" si="44">AR2</f>
        <v>Vancomycin</v>
      </c>
      <c r="CS2" s="29" t="str">
        <f t="shared" ref="CS2" si="45">AS2</f>
        <v>Teicoplanin</v>
      </c>
      <c r="CT2" s="49" t="s">
        <v>22</v>
      </c>
      <c r="CW2" s="38"/>
      <c r="CX2" s="23" t="s">
        <v>70</v>
      </c>
      <c r="CY2" s="23" t="s">
        <v>71</v>
      </c>
      <c r="CZ2" s="23" t="s">
        <v>50</v>
      </c>
      <c r="DA2" s="23" t="s">
        <v>52</v>
      </c>
      <c r="DB2" s="23" t="s">
        <v>54</v>
      </c>
      <c r="DC2" s="23" t="s">
        <v>72</v>
      </c>
      <c r="DD2" s="23" t="s">
        <v>56</v>
      </c>
      <c r="DE2" s="23" t="s">
        <v>57</v>
      </c>
      <c r="DF2" s="23" t="s">
        <v>59</v>
      </c>
      <c r="DG2" s="23" t="s">
        <v>60</v>
      </c>
      <c r="DH2" s="23" t="s">
        <v>62</v>
      </c>
      <c r="DI2" s="23" t="s">
        <v>63</v>
      </c>
      <c r="DJ2" s="23" t="s">
        <v>64</v>
      </c>
      <c r="DK2" s="23" t="s">
        <v>65</v>
      </c>
      <c r="DL2" s="23" t="s">
        <v>66</v>
      </c>
      <c r="DM2" s="23" t="s">
        <v>67</v>
      </c>
      <c r="DN2" s="23" t="s">
        <v>73</v>
      </c>
      <c r="DO2" s="23" t="s">
        <v>74</v>
      </c>
      <c r="DP2" s="23" t="s">
        <v>75</v>
      </c>
      <c r="DQ2" s="23" t="s">
        <v>76</v>
      </c>
      <c r="DR2" s="23" t="s">
        <v>77</v>
      </c>
      <c r="DS2" s="23" t="s">
        <v>78</v>
      </c>
      <c r="DT2" s="23" t="s">
        <v>79</v>
      </c>
      <c r="DU2" s="23" t="s">
        <v>86</v>
      </c>
      <c r="DW2" s="9"/>
    </row>
    <row r="3" spans="1:127" ht="18.75" x14ac:dyDescent="0.25">
      <c r="B3" s="49" t="s">
        <v>29</v>
      </c>
      <c r="C3" s="2">
        <v>0</v>
      </c>
      <c r="D3" s="2">
        <v>6</v>
      </c>
      <c r="E3" s="2">
        <v>1</v>
      </c>
      <c r="F3" s="2">
        <v>2</v>
      </c>
      <c r="G3" s="3">
        <v>0</v>
      </c>
      <c r="H3" s="3">
        <v>0</v>
      </c>
      <c r="I3" s="3">
        <v>1</v>
      </c>
      <c r="J3" s="3">
        <v>0</v>
      </c>
      <c r="K3" s="3">
        <v>0</v>
      </c>
      <c r="L3" s="3">
        <v>8</v>
      </c>
      <c r="M3" s="3">
        <v>0</v>
      </c>
      <c r="N3" s="3">
        <v>0</v>
      </c>
      <c r="O3" s="3">
        <v>0</v>
      </c>
      <c r="P3" s="3">
        <v>0</v>
      </c>
      <c r="Q3" s="3">
        <v>0</v>
      </c>
      <c r="R3" s="3">
        <v>0</v>
      </c>
      <c r="S3" s="49">
        <v>18</v>
      </c>
      <c r="V3" s="49">
        <v>1.5625E-2</v>
      </c>
      <c r="W3" s="2">
        <f>C3</f>
        <v>0</v>
      </c>
      <c r="X3" s="2">
        <f>C4</f>
        <v>0</v>
      </c>
      <c r="Y3" s="49">
        <f>C5</f>
        <v>0</v>
      </c>
      <c r="Z3" s="49">
        <f>C6</f>
        <v>0</v>
      </c>
      <c r="AA3" s="49">
        <f>C7</f>
        <v>0</v>
      </c>
      <c r="AB3" s="49">
        <f>C8</f>
        <v>0</v>
      </c>
      <c r="AC3" s="49">
        <f>C9</f>
        <v>0</v>
      </c>
      <c r="AD3" s="49">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9">
        <v>1.5625E-2</v>
      </c>
      <c r="AW3" s="30">
        <f t="shared" ref="AW3" si="46">PRODUCT(W3*100*1/W19)</f>
        <v>0</v>
      </c>
      <c r="AX3" s="30">
        <f t="shared" ref="AX3" si="47">PRODUCT(X3*100*1/X19)</f>
        <v>0</v>
      </c>
      <c r="AY3" s="29">
        <f t="shared" ref="AY3" si="48">PRODUCT(Y3*100*1/Y19)</f>
        <v>0</v>
      </c>
      <c r="AZ3" s="29">
        <f t="shared" ref="AZ3" si="49">PRODUCT(Z3*100*1/Z19)</f>
        <v>0</v>
      </c>
      <c r="BA3" s="29">
        <f t="shared" ref="BA3" si="50">PRODUCT(AA3*100*1/AA19)</f>
        <v>0</v>
      </c>
      <c r="BB3" s="29">
        <f t="shared" ref="BB3" si="51">PRODUCT(AB3*100*1/AB19)</f>
        <v>0</v>
      </c>
      <c r="BC3" s="29">
        <f t="shared" ref="BC3" si="52">PRODUCT(AC3*100*1/AC19)</f>
        <v>0</v>
      </c>
      <c r="BD3" s="29">
        <f t="shared" ref="BD3" si="53">PRODUCT(AD3*100*1/AD19)</f>
        <v>0</v>
      </c>
      <c r="BE3" s="30">
        <f t="shared" ref="BE3" si="54">PRODUCT(AE3*100*1/AE19)</f>
        <v>0</v>
      </c>
      <c r="BF3" s="30">
        <f t="shared" ref="BF3" si="55">PRODUCT(AF3*100*1/AF19)</f>
        <v>0</v>
      </c>
      <c r="BG3" s="30">
        <f t="shared" ref="BG3" si="56">PRODUCT(AG3*100*1/AG19)</f>
        <v>0</v>
      </c>
      <c r="BH3" s="30">
        <f t="shared" ref="BH3" si="57">PRODUCT(AH3*100*1/AH19)</f>
        <v>0</v>
      </c>
      <c r="BI3" s="30">
        <f t="shared" ref="BI3" si="58">PRODUCT(AI3*100*1/AI19)</f>
        <v>0</v>
      </c>
      <c r="BJ3" s="30">
        <f t="shared" ref="BJ3" si="59">PRODUCT(AJ3*100*1/AJ19)</f>
        <v>0</v>
      </c>
      <c r="BK3" s="30">
        <f t="shared" ref="BK3" si="60">PRODUCT(AK3*100*1/AK19)</f>
        <v>0</v>
      </c>
      <c r="BL3" s="30">
        <f t="shared" ref="BL3" si="61">PRODUCT(AL3*100*1/AL19)</f>
        <v>0</v>
      </c>
      <c r="BM3" s="30">
        <f t="shared" ref="BM3" si="62">PRODUCT(AM3*100*1/AM19)</f>
        <v>0</v>
      </c>
      <c r="BN3" s="30">
        <f t="shared" ref="BN3" si="63">PRODUCT(AN3*100*1/AN19)</f>
        <v>0</v>
      </c>
      <c r="BO3" s="30">
        <f t="shared" ref="BO3" si="64">PRODUCT(AO3*100*1/AO19)</f>
        <v>0</v>
      </c>
      <c r="BP3" s="30">
        <f t="shared" ref="BP3" si="65">PRODUCT(AP3*100*1/AP19)</f>
        <v>0</v>
      </c>
      <c r="BQ3" s="30">
        <f t="shared" ref="BQ3" si="66">PRODUCT(AQ3*100*1/AQ19)</f>
        <v>0</v>
      </c>
      <c r="BR3" s="30">
        <f t="shared" ref="BR3" si="67">PRODUCT(AR3*100*1/AR19)</f>
        <v>0</v>
      </c>
      <c r="BS3" s="30">
        <f t="shared" ref="BS3" si="68">PRODUCT(AS3*100*1/AS19)</f>
        <v>0</v>
      </c>
      <c r="BT3" s="30">
        <f t="shared" ref="BT3" si="69">PRODUCT(AT3*100*1/AT19)</f>
        <v>0</v>
      </c>
      <c r="BU3" s="49"/>
      <c r="BV3" s="49">
        <v>1.5625E-2</v>
      </c>
      <c r="BW3" s="30">
        <f t="shared" ref="BW3" si="70">AW3</f>
        <v>0</v>
      </c>
      <c r="BX3" s="30">
        <f t="shared" ref="BX3" si="71">AX3</f>
        <v>0</v>
      </c>
      <c r="BY3" s="29">
        <f t="shared" ref="BY3" si="72">AY3</f>
        <v>0</v>
      </c>
      <c r="BZ3" s="29">
        <f t="shared" ref="BZ3" si="73">AZ3</f>
        <v>0</v>
      </c>
      <c r="CA3" s="29">
        <f t="shared" ref="CA3" si="74">BA3</f>
        <v>0</v>
      </c>
      <c r="CB3" s="29">
        <f t="shared" ref="CB3" si="75">BB3</f>
        <v>0</v>
      </c>
      <c r="CC3" s="29">
        <f t="shared" ref="CC3" si="76">BC3</f>
        <v>0</v>
      </c>
      <c r="CD3" s="29">
        <f t="shared" ref="CD3" si="77">BD3</f>
        <v>0</v>
      </c>
      <c r="CE3" s="30">
        <f t="shared" ref="CE3" si="78">BE3</f>
        <v>0</v>
      </c>
      <c r="CF3" s="30">
        <f t="shared" ref="CF3" si="79">BF3</f>
        <v>0</v>
      </c>
      <c r="CG3" s="30">
        <f t="shared" ref="CG3" si="80">BG3</f>
        <v>0</v>
      </c>
      <c r="CH3" s="30">
        <f t="shared" ref="CH3" si="81">BH3</f>
        <v>0</v>
      </c>
      <c r="CI3" s="30">
        <f t="shared" ref="CI3" si="82">BI3</f>
        <v>0</v>
      </c>
      <c r="CJ3" s="30">
        <f t="shared" ref="CJ3" si="83">BJ3</f>
        <v>0</v>
      </c>
      <c r="CK3" s="30">
        <f t="shared" ref="CK3" si="84">BK3</f>
        <v>0</v>
      </c>
      <c r="CL3" s="30">
        <f t="shared" ref="CL3" si="85">BL3</f>
        <v>0</v>
      </c>
      <c r="CM3" s="30">
        <f t="shared" ref="CM3" si="86">BM3</f>
        <v>0</v>
      </c>
      <c r="CN3" s="30">
        <f t="shared" ref="CN3" si="87">BN3</f>
        <v>0</v>
      </c>
      <c r="CO3" s="30">
        <f t="shared" ref="CO3" si="88">BO3</f>
        <v>0</v>
      </c>
      <c r="CP3" s="30">
        <f t="shared" ref="CP3" si="89">BP3</f>
        <v>0</v>
      </c>
      <c r="CQ3" s="30">
        <f t="shared" ref="CQ3" si="90">BQ3</f>
        <v>0</v>
      </c>
      <c r="CR3" s="30">
        <f t="shared" ref="CR3" si="91">BR3</f>
        <v>0</v>
      </c>
      <c r="CS3" s="30">
        <f t="shared" ref="CS3" si="92">BS3</f>
        <v>0</v>
      </c>
      <c r="CT3" s="30">
        <f t="shared" ref="CT3" si="93">BT3</f>
        <v>0</v>
      </c>
      <c r="CW3" s="24" t="s">
        <v>46</v>
      </c>
      <c r="CX3" s="25">
        <f t="shared" ref="CX3" si="94">W19</f>
        <v>18</v>
      </c>
      <c r="CY3" s="25">
        <f t="shared" ref="CY3" si="95">X19</f>
        <v>18</v>
      </c>
      <c r="CZ3" s="25">
        <f t="shared" ref="CZ3" si="96">Y19</f>
        <v>18</v>
      </c>
      <c r="DA3" s="25">
        <f t="shared" ref="DA3" si="97">Z19</f>
        <v>18</v>
      </c>
      <c r="DB3" s="25">
        <f t="shared" ref="DB3" si="98">AA19</f>
        <v>18</v>
      </c>
      <c r="DC3" s="25">
        <f t="shared" ref="DC3" si="99">AB19</f>
        <v>18</v>
      </c>
      <c r="DD3" s="25">
        <f t="shared" ref="DD3" si="100">AC19</f>
        <v>18</v>
      </c>
      <c r="DE3" s="26">
        <f t="shared" ref="DE3" si="101">AD19</f>
        <v>18</v>
      </c>
      <c r="DF3" s="26">
        <f t="shared" ref="DF3" si="102">AE19</f>
        <v>17</v>
      </c>
      <c r="DG3" s="26">
        <f t="shared" ref="DG3" si="103">AF19</f>
        <v>18</v>
      </c>
      <c r="DH3" s="26">
        <f t="shared" ref="DH3" si="104">AG19</f>
        <v>18</v>
      </c>
      <c r="DI3" s="26">
        <f t="shared" ref="DI3" si="105">AH19</f>
        <v>18</v>
      </c>
      <c r="DJ3" s="26">
        <f t="shared" ref="DJ3" si="106">AI19</f>
        <v>18</v>
      </c>
      <c r="DK3" s="26">
        <f t="shared" ref="DK3" si="107">AJ19</f>
        <v>18</v>
      </c>
      <c r="DL3" s="26">
        <f t="shared" ref="DL3" si="108">AK19</f>
        <v>18</v>
      </c>
      <c r="DM3" s="26">
        <f t="shared" ref="DM3" si="109">AL19</f>
        <v>18</v>
      </c>
      <c r="DN3" s="26">
        <f t="shared" ref="DN3" si="110">AM19</f>
        <v>18</v>
      </c>
      <c r="DO3" s="26">
        <f t="shared" ref="DO3" si="111">AN19</f>
        <v>18</v>
      </c>
      <c r="DP3" s="26">
        <f t="shared" ref="DP3" si="112">AO19</f>
        <v>18</v>
      </c>
      <c r="DQ3" s="26">
        <f t="shared" ref="DQ3" si="113">AP19</f>
        <v>18</v>
      </c>
      <c r="DR3" s="26">
        <f t="shared" ref="DR3" si="114">AQ19</f>
        <v>18</v>
      </c>
      <c r="DS3" s="26">
        <f t="shared" ref="DS3" si="115">AR19</f>
        <v>18</v>
      </c>
      <c r="DT3" s="26">
        <f t="shared" ref="DT3" si="116">AS19</f>
        <v>18</v>
      </c>
      <c r="DU3" s="26">
        <f t="shared" ref="DU3" si="117">AT19</f>
        <v>18</v>
      </c>
      <c r="DV3" s="9"/>
    </row>
    <row r="4" spans="1:127" ht="18.75" x14ac:dyDescent="0.25">
      <c r="B4" s="49" t="s">
        <v>30</v>
      </c>
      <c r="C4" s="2">
        <v>0</v>
      </c>
      <c r="D4" s="2">
        <v>0</v>
      </c>
      <c r="E4" s="2">
        <v>11</v>
      </c>
      <c r="F4" s="2">
        <v>0</v>
      </c>
      <c r="G4" s="2">
        <v>3</v>
      </c>
      <c r="H4" s="3">
        <v>1</v>
      </c>
      <c r="I4" s="3">
        <v>0</v>
      </c>
      <c r="J4" s="3">
        <v>1</v>
      </c>
      <c r="K4" s="3">
        <v>0</v>
      </c>
      <c r="L4" s="3">
        <v>1</v>
      </c>
      <c r="M4" s="3">
        <v>1</v>
      </c>
      <c r="N4" s="3">
        <v>0</v>
      </c>
      <c r="O4" s="3">
        <v>0</v>
      </c>
      <c r="P4" s="3">
        <v>0</v>
      </c>
      <c r="Q4" s="3">
        <v>0</v>
      </c>
      <c r="R4" s="3">
        <v>0</v>
      </c>
      <c r="S4" s="49">
        <v>18</v>
      </c>
      <c r="V4" s="49">
        <v>3.125E-2</v>
      </c>
      <c r="W4" s="2">
        <f>D3</f>
        <v>6</v>
      </c>
      <c r="X4" s="2">
        <f>D4</f>
        <v>0</v>
      </c>
      <c r="Y4" s="49">
        <f>D5</f>
        <v>0</v>
      </c>
      <c r="Z4" s="49">
        <f>D6</f>
        <v>0</v>
      </c>
      <c r="AA4" s="49">
        <f>D7</f>
        <v>0</v>
      </c>
      <c r="AB4" s="49">
        <f>D8</f>
        <v>0</v>
      </c>
      <c r="AC4" s="49">
        <f>D9</f>
        <v>0</v>
      </c>
      <c r="AD4" s="49">
        <f>D10</f>
        <v>0</v>
      </c>
      <c r="AE4" s="2">
        <f>D11</f>
        <v>0</v>
      </c>
      <c r="AF4" s="2">
        <f>D12</f>
        <v>0</v>
      </c>
      <c r="AG4" s="2">
        <f>D13</f>
        <v>0</v>
      </c>
      <c r="AH4" s="2">
        <f>D14</f>
        <v>0</v>
      </c>
      <c r="AI4" s="2">
        <f>D15</f>
        <v>0</v>
      </c>
      <c r="AJ4" s="2">
        <f>D16</f>
        <v>0</v>
      </c>
      <c r="AK4" s="2">
        <f>D17</f>
        <v>0</v>
      </c>
      <c r="AL4" s="2">
        <f>D18</f>
        <v>0</v>
      </c>
      <c r="AM4" s="2">
        <f>D19</f>
        <v>14</v>
      </c>
      <c r="AN4" s="2">
        <f>D20</f>
        <v>0</v>
      </c>
      <c r="AO4" s="2">
        <f>D21</f>
        <v>0</v>
      </c>
      <c r="AP4" s="2">
        <f>D22</f>
        <v>0</v>
      </c>
      <c r="AQ4" s="2">
        <f>D23</f>
        <v>0</v>
      </c>
      <c r="AR4" s="2">
        <f>D24</f>
        <v>0</v>
      </c>
      <c r="AS4" s="2">
        <f>D25</f>
        <v>0</v>
      </c>
      <c r="AT4" s="2">
        <f>D26</f>
        <v>3</v>
      </c>
      <c r="AU4" s="5"/>
      <c r="AV4" s="49">
        <v>3.125E-2</v>
      </c>
      <c r="AW4" s="30">
        <f t="shared" ref="AW4" si="118">PRODUCT(W4*100*1/W19)</f>
        <v>33.333333333333336</v>
      </c>
      <c r="AX4" s="30">
        <f t="shared" ref="AX4" si="119">PRODUCT(X4*100*1/X19)</f>
        <v>0</v>
      </c>
      <c r="AY4" s="29">
        <f t="shared" ref="AY4" si="120">PRODUCT(Y4*100*1/Y19)</f>
        <v>0</v>
      </c>
      <c r="AZ4" s="29">
        <f t="shared" ref="AZ4" si="121">PRODUCT(Z4*100*1/Z19)</f>
        <v>0</v>
      </c>
      <c r="BA4" s="29">
        <f t="shared" ref="BA4" si="122">PRODUCT(AA4*100*1/AA19)</f>
        <v>0</v>
      </c>
      <c r="BB4" s="29">
        <f t="shared" ref="BB4" si="123">PRODUCT(AB4*100*1/AB19)</f>
        <v>0</v>
      </c>
      <c r="BC4" s="29">
        <f t="shared" ref="BC4" si="124">PRODUCT(AC4*100*1/AC19)</f>
        <v>0</v>
      </c>
      <c r="BD4" s="29">
        <f t="shared" ref="BD4" si="125">PRODUCT(AD4*100*1/AD19)</f>
        <v>0</v>
      </c>
      <c r="BE4" s="30">
        <f t="shared" ref="BE4" si="126">PRODUCT(AE4*100*1/AE19)</f>
        <v>0</v>
      </c>
      <c r="BF4" s="30">
        <f t="shared" ref="BF4" si="127">PRODUCT(AF4*100*1/AF19)</f>
        <v>0</v>
      </c>
      <c r="BG4" s="30">
        <f t="shared" ref="BG4" si="128">PRODUCT(AG4*100*1/AG19)</f>
        <v>0</v>
      </c>
      <c r="BH4" s="30">
        <f t="shared" ref="BH4" si="129">PRODUCT(AH4*100*1/AH19)</f>
        <v>0</v>
      </c>
      <c r="BI4" s="30">
        <f t="shared" ref="BI4" si="130">PRODUCT(AI4*100*1/AI19)</f>
        <v>0</v>
      </c>
      <c r="BJ4" s="30">
        <f t="shared" ref="BJ4" si="131">PRODUCT(AJ4*100*1/AJ19)</f>
        <v>0</v>
      </c>
      <c r="BK4" s="30">
        <f t="shared" ref="BK4" si="132">PRODUCT(AK4*100*1/AK19)</f>
        <v>0</v>
      </c>
      <c r="BL4" s="30">
        <f t="shared" ref="BL4" si="133">PRODUCT(AL4*100*1/AL19)</f>
        <v>0</v>
      </c>
      <c r="BM4" s="30">
        <f t="shared" ref="BM4" si="134">PRODUCT(AM4*100*1/AM19)</f>
        <v>77.777777777777771</v>
      </c>
      <c r="BN4" s="30">
        <f t="shared" ref="BN4" si="135">PRODUCT(AN4*100*1/AN19)</f>
        <v>0</v>
      </c>
      <c r="BO4" s="30">
        <f t="shared" ref="BO4" si="136">PRODUCT(AO4*100*1/AO19)</f>
        <v>0</v>
      </c>
      <c r="BP4" s="30">
        <f t="shared" ref="BP4" si="137">PRODUCT(AP4*100*1/AP19)</f>
        <v>0</v>
      </c>
      <c r="BQ4" s="30">
        <f t="shared" ref="BQ4" si="138">PRODUCT(AQ4*100*1/AQ19)</f>
        <v>0</v>
      </c>
      <c r="BR4" s="30">
        <f t="shared" ref="BR4" si="139">PRODUCT(AR4*100*1/AR19)</f>
        <v>0</v>
      </c>
      <c r="BS4" s="30">
        <f t="shared" ref="BS4" si="140">PRODUCT(AS4*100*1/AS19)</f>
        <v>0</v>
      </c>
      <c r="BT4" s="30">
        <f t="shared" ref="BT4" si="141">PRODUCT(AT4*100*1/AT19)</f>
        <v>16.666666666666668</v>
      </c>
      <c r="BU4" s="49"/>
      <c r="BV4" s="49">
        <v>3.125E-2</v>
      </c>
      <c r="BW4" s="30">
        <f t="shared" ref="BW4" si="142">AW3+AW4</f>
        <v>33.333333333333336</v>
      </c>
      <c r="BX4" s="30">
        <f t="shared" ref="BX4" si="143">AX3+AX4</f>
        <v>0</v>
      </c>
      <c r="BY4" s="29">
        <f t="shared" ref="BY4" si="144">AY3+AY4</f>
        <v>0</v>
      </c>
      <c r="BZ4" s="29">
        <f t="shared" ref="BZ4" si="145">AZ3+AZ4</f>
        <v>0</v>
      </c>
      <c r="CA4" s="29">
        <f t="shared" ref="CA4" si="146">BA3+BA4</f>
        <v>0</v>
      </c>
      <c r="CB4" s="29">
        <f t="shared" ref="CB4" si="147">BB3+BB4</f>
        <v>0</v>
      </c>
      <c r="CC4" s="29">
        <f t="shared" ref="CC4" si="148">BC3+BC4</f>
        <v>0</v>
      </c>
      <c r="CD4" s="29">
        <f t="shared" ref="CD4" si="149">BD3+BD4</f>
        <v>0</v>
      </c>
      <c r="CE4" s="30">
        <f t="shared" ref="CE4" si="150">BE3+BE4</f>
        <v>0</v>
      </c>
      <c r="CF4" s="30">
        <f t="shared" ref="CF4" si="151">BF3+BF4</f>
        <v>0</v>
      </c>
      <c r="CG4" s="30">
        <f t="shared" ref="CG4" si="152">BG3+BG4</f>
        <v>0</v>
      </c>
      <c r="CH4" s="30">
        <f t="shared" ref="CH4" si="153">BH3+BH4</f>
        <v>0</v>
      </c>
      <c r="CI4" s="30">
        <f t="shared" ref="CI4" si="154">BI3+BI4</f>
        <v>0</v>
      </c>
      <c r="CJ4" s="30">
        <f t="shared" ref="CJ4" si="155">BJ3+BJ4</f>
        <v>0</v>
      </c>
      <c r="CK4" s="30">
        <f t="shared" ref="CK4" si="156">BK3+BK4</f>
        <v>0</v>
      </c>
      <c r="CL4" s="30">
        <f t="shared" ref="CL4" si="157">BL3+BL4</f>
        <v>0</v>
      </c>
      <c r="CM4" s="30">
        <f t="shared" ref="CM4" si="158">BM3+BM4</f>
        <v>77.777777777777771</v>
      </c>
      <c r="CN4" s="30">
        <f t="shared" ref="CN4" si="159">BN3+BN4</f>
        <v>0</v>
      </c>
      <c r="CO4" s="30">
        <f t="shared" ref="CO4" si="160">BO3+BO4</f>
        <v>0</v>
      </c>
      <c r="CP4" s="30">
        <f t="shared" ref="CP4" si="161">BP3+BP4</f>
        <v>0</v>
      </c>
      <c r="CQ4" s="30">
        <f t="shared" ref="CQ4" si="162">BQ3+BQ4</f>
        <v>0</v>
      </c>
      <c r="CR4" s="30">
        <f t="shared" ref="CR4" si="163">BR3+BR4</f>
        <v>0</v>
      </c>
      <c r="CS4" s="30">
        <f t="shared" ref="CS4" si="164">BS3+BS4</f>
        <v>0</v>
      </c>
      <c r="CT4" s="30">
        <f t="shared" ref="CT4" si="165">BT3+BT4</f>
        <v>16.666666666666668</v>
      </c>
      <c r="CW4" s="24" t="s">
        <v>47</v>
      </c>
      <c r="CX4" s="17"/>
      <c r="CY4" s="17">
        <f>BX7</f>
        <v>77.777777777777786</v>
      </c>
      <c r="CZ4" s="17"/>
      <c r="DA4" s="17"/>
      <c r="DB4" s="17"/>
      <c r="DC4" s="17"/>
      <c r="DD4" s="17"/>
      <c r="DE4" s="16"/>
      <c r="DF4" s="16">
        <f>CE12</f>
        <v>100</v>
      </c>
      <c r="DG4" s="16">
        <f>CF9</f>
        <v>94.444444444444443</v>
      </c>
      <c r="DH4" s="16">
        <f>CG14</f>
        <v>0</v>
      </c>
      <c r="DI4" s="16">
        <f>CH10</f>
        <v>100</v>
      </c>
      <c r="DJ4" s="12">
        <f>CI9</f>
        <v>88.8888888888889</v>
      </c>
      <c r="DK4" s="16">
        <f>CJ9</f>
        <v>88.888888888888886</v>
      </c>
      <c r="DL4" s="16">
        <f>CK7</f>
        <v>83.333333333333343</v>
      </c>
      <c r="DM4" s="16">
        <f>CL9</f>
        <v>94.444444444444443</v>
      </c>
      <c r="DN4" s="16">
        <f>CM5</f>
        <v>100</v>
      </c>
      <c r="DO4" s="16">
        <f>CN9</f>
        <v>94.444444444444457</v>
      </c>
      <c r="DP4" s="16">
        <f>CO9</f>
        <v>72.222222222222229</v>
      </c>
      <c r="DQ4" s="16">
        <f>CP7</f>
        <v>77.777777777777771</v>
      </c>
      <c r="DR4" s="16">
        <f>CQ11</f>
        <v>100</v>
      </c>
      <c r="DS4" s="16">
        <f>CR11</f>
        <v>100</v>
      </c>
      <c r="DT4" s="16">
        <f>CS11</f>
        <v>100</v>
      </c>
      <c r="DU4" s="16">
        <f>CT8</f>
        <v>100</v>
      </c>
      <c r="DV4" s="9"/>
    </row>
    <row r="5" spans="1:127" ht="18.75" x14ac:dyDescent="0.25">
      <c r="B5" s="49" t="s">
        <v>3</v>
      </c>
      <c r="C5" s="49">
        <v>0</v>
      </c>
      <c r="D5" s="49">
        <v>0</v>
      </c>
      <c r="E5" s="49">
        <v>0</v>
      </c>
      <c r="F5" s="49">
        <v>16</v>
      </c>
      <c r="G5" s="49">
        <v>0</v>
      </c>
      <c r="H5" s="49">
        <v>0</v>
      </c>
      <c r="I5" s="49">
        <v>1</v>
      </c>
      <c r="J5" s="49">
        <v>0</v>
      </c>
      <c r="K5" s="49">
        <v>0</v>
      </c>
      <c r="L5" s="49">
        <v>0</v>
      </c>
      <c r="M5" s="49">
        <v>1</v>
      </c>
      <c r="N5" s="49">
        <v>0</v>
      </c>
      <c r="O5" s="49">
        <v>0</v>
      </c>
      <c r="P5" s="49">
        <v>0</v>
      </c>
      <c r="Q5" s="49">
        <v>0</v>
      </c>
      <c r="R5" s="49">
        <v>0</v>
      </c>
      <c r="S5" s="49">
        <v>18</v>
      </c>
      <c r="V5" s="49">
        <v>6.25E-2</v>
      </c>
      <c r="W5" s="2">
        <f>E3</f>
        <v>1</v>
      </c>
      <c r="X5" s="2">
        <f>E4</f>
        <v>11</v>
      </c>
      <c r="Y5" s="49">
        <f>E5</f>
        <v>0</v>
      </c>
      <c r="Z5" s="49">
        <f>E6</f>
        <v>0</v>
      </c>
      <c r="AA5" s="49">
        <f>E7</f>
        <v>0</v>
      </c>
      <c r="AB5" s="49">
        <f>E8</f>
        <v>0</v>
      </c>
      <c r="AC5" s="49">
        <f>E9</f>
        <v>16</v>
      </c>
      <c r="AD5" s="49">
        <f>E10</f>
        <v>15</v>
      </c>
      <c r="AE5" s="2">
        <f>E11</f>
        <v>0</v>
      </c>
      <c r="AF5" s="2">
        <f>E12</f>
        <v>16</v>
      </c>
      <c r="AG5" s="2">
        <f>E13</f>
        <v>0</v>
      </c>
      <c r="AH5" s="2">
        <f>E14</f>
        <v>15</v>
      </c>
      <c r="AI5" s="2">
        <f>E15</f>
        <v>1</v>
      </c>
      <c r="AJ5" s="2">
        <f>E16</f>
        <v>0</v>
      </c>
      <c r="AK5" s="2">
        <f>E17</f>
        <v>0</v>
      </c>
      <c r="AL5" s="2">
        <f>E18</f>
        <v>8</v>
      </c>
      <c r="AM5" s="2">
        <f>E19</f>
        <v>4</v>
      </c>
      <c r="AN5" s="2">
        <f>E20</f>
        <v>0</v>
      </c>
      <c r="AO5" s="2">
        <f>E21</f>
        <v>0</v>
      </c>
      <c r="AP5" s="2">
        <f>E22</f>
        <v>0</v>
      </c>
      <c r="AQ5" s="2">
        <f>E23</f>
        <v>0</v>
      </c>
      <c r="AR5" s="2">
        <f>E24</f>
        <v>0</v>
      </c>
      <c r="AS5" s="2">
        <f>E25</f>
        <v>0</v>
      </c>
      <c r="AT5" s="2">
        <f>E26</f>
        <v>0</v>
      </c>
      <c r="AU5" s="5"/>
      <c r="AV5" s="49">
        <v>6.25E-2</v>
      </c>
      <c r="AW5" s="30">
        <f t="shared" ref="AW5" si="166">PRODUCT(W5*100*1/W19)</f>
        <v>5.5555555555555554</v>
      </c>
      <c r="AX5" s="30">
        <f t="shared" ref="AX5" si="167">PRODUCT(X5*100*1/X19)</f>
        <v>61.111111111111114</v>
      </c>
      <c r="AY5" s="29">
        <f t="shared" ref="AY5" si="168">PRODUCT(Y5*100*1/Y19)</f>
        <v>0</v>
      </c>
      <c r="AZ5" s="29">
        <f t="shared" ref="AZ5" si="169">PRODUCT(Z5*100*1/Z19)</f>
        <v>0</v>
      </c>
      <c r="BA5" s="29">
        <f t="shared" ref="BA5" si="170">PRODUCT(AA5*100*1/AA19)</f>
        <v>0</v>
      </c>
      <c r="BB5" s="29">
        <f t="shared" ref="BB5" si="171">PRODUCT(AB5*100*1/AB19)</f>
        <v>0</v>
      </c>
      <c r="BC5" s="29">
        <f t="shared" ref="BC5" si="172">PRODUCT(AC5*100*1/AC19)</f>
        <v>88.888888888888886</v>
      </c>
      <c r="BD5" s="29">
        <f t="shared" ref="BD5" si="173">PRODUCT(AD5*100*1/AD19)</f>
        <v>83.333333333333329</v>
      </c>
      <c r="BE5" s="30">
        <f t="shared" ref="BE5" si="174">PRODUCT(AE5*100*1/AE19)</f>
        <v>0</v>
      </c>
      <c r="BF5" s="30">
        <f t="shared" ref="BF5" si="175">PRODUCT(AF5*100*1/AF19)</f>
        <v>88.888888888888886</v>
      </c>
      <c r="BG5" s="30">
        <f t="shared" ref="BG5" si="176">PRODUCT(AG5*100*1/AG19)</f>
        <v>0</v>
      </c>
      <c r="BH5" s="30">
        <f t="shared" ref="BH5" si="177">PRODUCT(AH5*100*1/AH19)</f>
        <v>83.333333333333329</v>
      </c>
      <c r="BI5" s="30">
        <f t="shared" ref="BI5" si="178">PRODUCT(AI5*100*1/AI19)</f>
        <v>5.5555555555555554</v>
      </c>
      <c r="BJ5" s="30">
        <f t="shared" ref="BJ5" si="179">PRODUCT(AJ5*100*1/AJ19)</f>
        <v>0</v>
      </c>
      <c r="BK5" s="30">
        <f t="shared" ref="BK5" si="180">PRODUCT(AK5*100*1/AK19)</f>
        <v>0</v>
      </c>
      <c r="BL5" s="30">
        <f t="shared" ref="BL5" si="181">PRODUCT(AL5*100*1/AL19)</f>
        <v>44.444444444444443</v>
      </c>
      <c r="BM5" s="30">
        <f t="shared" ref="BM5" si="182">PRODUCT(AM5*100*1/AM19)</f>
        <v>22.222222222222221</v>
      </c>
      <c r="BN5" s="30">
        <f t="shared" ref="BN5" si="183">PRODUCT(AN5*100*1/AN19)</f>
        <v>0</v>
      </c>
      <c r="BO5" s="30">
        <f t="shared" ref="BO5" si="184">PRODUCT(AO5*100*1/AO19)</f>
        <v>0</v>
      </c>
      <c r="BP5" s="30">
        <f t="shared" ref="BP5" si="185">PRODUCT(AP5*100*1/AP19)</f>
        <v>0</v>
      </c>
      <c r="BQ5" s="30">
        <f t="shared" ref="BQ5" si="186">PRODUCT(AQ5*100*1/AQ19)</f>
        <v>0</v>
      </c>
      <c r="BR5" s="30">
        <f t="shared" ref="BR5" si="187">PRODUCT(AR5*100*1/AR19)</f>
        <v>0</v>
      </c>
      <c r="BS5" s="30">
        <f t="shared" ref="BS5" si="188">PRODUCT(AS5*100*1/AS19)</f>
        <v>0</v>
      </c>
      <c r="BT5" s="30">
        <f t="shared" ref="BT5" si="189">PRODUCT(AT5*100*1/AT19)</f>
        <v>0</v>
      </c>
      <c r="BU5" s="49"/>
      <c r="BV5" s="49">
        <v>6.25E-2</v>
      </c>
      <c r="BW5" s="30">
        <f t="shared" ref="BW5" si="190">AW3+AW4+AW5</f>
        <v>38.888888888888893</v>
      </c>
      <c r="BX5" s="30">
        <f t="shared" ref="BX5" si="191">AX3+AX4+AX5</f>
        <v>61.111111111111114</v>
      </c>
      <c r="BY5" s="29">
        <f t="shared" ref="BY5" si="192">AY3+AY4+AY5</f>
        <v>0</v>
      </c>
      <c r="BZ5" s="29">
        <f t="shared" ref="BZ5" si="193">AZ3+AZ4+AZ5</f>
        <v>0</v>
      </c>
      <c r="CA5" s="29">
        <f t="shared" ref="CA5" si="194">BA3+BA4+BA5</f>
        <v>0</v>
      </c>
      <c r="CB5" s="29">
        <f t="shared" ref="CB5" si="195">BB3+BB4+BB5</f>
        <v>0</v>
      </c>
      <c r="CC5" s="29">
        <f t="shared" ref="CC5" si="196">BC3+BC4+BC5</f>
        <v>88.888888888888886</v>
      </c>
      <c r="CD5" s="29">
        <f t="shared" ref="CD5" si="197">BD3+BD4+BD5</f>
        <v>83.333333333333329</v>
      </c>
      <c r="CE5" s="30">
        <f t="shared" ref="CE5" si="198">BE3+BE4+BE5</f>
        <v>0</v>
      </c>
      <c r="CF5" s="30">
        <f t="shared" ref="CF5" si="199">BF3+BF4+BF5</f>
        <v>88.888888888888886</v>
      </c>
      <c r="CG5" s="30">
        <f t="shared" ref="CG5" si="200">BG3+BG4+BG5</f>
        <v>0</v>
      </c>
      <c r="CH5" s="30">
        <f t="shared" ref="CH5" si="201">BH3+BH4+BH5</f>
        <v>83.333333333333329</v>
      </c>
      <c r="CI5" s="30">
        <f t="shared" ref="CI5" si="202">BI3+BI4+BI5</f>
        <v>5.5555555555555554</v>
      </c>
      <c r="CJ5" s="30">
        <f t="shared" ref="CJ5" si="203">BJ3+BJ4+BJ5</f>
        <v>0</v>
      </c>
      <c r="CK5" s="30">
        <f t="shared" ref="CK5" si="204">BK3+BK4+BK5</f>
        <v>0</v>
      </c>
      <c r="CL5" s="30">
        <f t="shared" ref="CL5" si="205">BL3+BL4+BL5</f>
        <v>44.444444444444443</v>
      </c>
      <c r="CM5" s="30">
        <f t="shared" ref="CM5" si="206">BM3+BM4+BM5</f>
        <v>100</v>
      </c>
      <c r="CN5" s="30">
        <f t="shared" ref="CN5" si="207">BN3+BN4+BN5</f>
        <v>0</v>
      </c>
      <c r="CO5" s="30">
        <f t="shared" ref="CO5" si="208">BO3+BO4+BO5</f>
        <v>0</v>
      </c>
      <c r="CP5" s="30">
        <f t="shared" ref="CP5" si="209">BP3+BP4+BP5</f>
        <v>0</v>
      </c>
      <c r="CQ5" s="30">
        <f t="shared" ref="CQ5" si="210">BQ3+BQ4+BQ5</f>
        <v>0</v>
      </c>
      <c r="CR5" s="30">
        <f t="shared" ref="CR5" si="211">BR3+BR4+BR5</f>
        <v>0</v>
      </c>
      <c r="CS5" s="30">
        <f t="shared" ref="CS5" si="212">BS3+BS4+BS5</f>
        <v>0</v>
      </c>
      <c r="CT5" s="30">
        <f t="shared" ref="CT5" si="213">BT3+BT4+BT5</f>
        <v>16.666666666666668</v>
      </c>
      <c r="CW5" s="24" t="s">
        <v>48</v>
      </c>
      <c r="CX5" s="17"/>
      <c r="CY5" s="17"/>
      <c r="CZ5" s="17"/>
      <c r="DA5" s="17"/>
      <c r="DB5" s="17"/>
      <c r="DC5" s="17"/>
      <c r="DD5" s="17"/>
      <c r="DE5" s="16"/>
      <c r="DF5" s="16">
        <f>CE13-CE12</f>
        <v>0</v>
      </c>
      <c r="DG5" s="16"/>
      <c r="DH5" s="16"/>
      <c r="DI5" s="16">
        <f>CH11-CH10</f>
        <v>0</v>
      </c>
      <c r="DJ5" s="16"/>
      <c r="DK5" s="16"/>
      <c r="DL5" s="16"/>
      <c r="DM5" s="16">
        <f>CL10-CL9</f>
        <v>5.5555555555555571</v>
      </c>
      <c r="DN5" s="16">
        <f>CM8-CM5</f>
        <v>0</v>
      </c>
      <c r="DO5" s="16"/>
      <c r="DP5" s="16">
        <f>CO10-CO9</f>
        <v>5.5555555555555571</v>
      </c>
      <c r="DQ5" s="16">
        <f>CP8-CP7</f>
        <v>5.5555555555555571</v>
      </c>
      <c r="DR5" s="16"/>
      <c r="DS5" s="16"/>
      <c r="DT5" s="16"/>
      <c r="DU5" s="16"/>
      <c r="DV5" s="9"/>
    </row>
    <row r="6" spans="1:127" ht="18.75" x14ac:dyDescent="0.25">
      <c r="B6" s="49" t="s">
        <v>5</v>
      </c>
      <c r="C6" s="49">
        <v>0</v>
      </c>
      <c r="D6" s="49">
        <v>0</v>
      </c>
      <c r="E6" s="49">
        <v>0</v>
      </c>
      <c r="F6" s="49">
        <v>0</v>
      </c>
      <c r="G6" s="49">
        <v>14</v>
      </c>
      <c r="H6" s="49">
        <v>0</v>
      </c>
      <c r="I6" s="49">
        <v>2</v>
      </c>
      <c r="J6" s="49">
        <v>1</v>
      </c>
      <c r="K6" s="49">
        <v>0</v>
      </c>
      <c r="L6" s="49">
        <v>0</v>
      </c>
      <c r="M6" s="49">
        <v>0</v>
      </c>
      <c r="N6" s="49">
        <v>0</v>
      </c>
      <c r="O6" s="49">
        <v>1</v>
      </c>
      <c r="P6" s="49">
        <v>0</v>
      </c>
      <c r="Q6" s="49">
        <v>0</v>
      </c>
      <c r="R6" s="49">
        <v>0</v>
      </c>
      <c r="S6" s="49">
        <v>18</v>
      </c>
      <c r="V6" s="49">
        <v>0.125</v>
      </c>
      <c r="W6" s="2">
        <f>F3</f>
        <v>2</v>
      </c>
      <c r="X6" s="2">
        <f>F4</f>
        <v>0</v>
      </c>
      <c r="Y6" s="49">
        <f>F5</f>
        <v>16</v>
      </c>
      <c r="Z6" s="49">
        <f>F6</f>
        <v>0</v>
      </c>
      <c r="AA6" s="49">
        <f>F7</f>
        <v>0</v>
      </c>
      <c r="AB6" s="49">
        <f>F8</f>
        <v>8</v>
      </c>
      <c r="AC6" s="49">
        <f>F9</f>
        <v>0</v>
      </c>
      <c r="AD6" s="49">
        <f>F10</f>
        <v>0</v>
      </c>
      <c r="AE6" s="2">
        <f>F11</f>
        <v>0</v>
      </c>
      <c r="AF6" s="2">
        <f>F12</f>
        <v>0</v>
      </c>
      <c r="AG6" s="2">
        <f>F13</f>
        <v>0</v>
      </c>
      <c r="AH6" s="2">
        <f>F14</f>
        <v>0</v>
      </c>
      <c r="AI6" s="2">
        <f>F15</f>
        <v>0</v>
      </c>
      <c r="AJ6" s="2">
        <f>F16</f>
        <v>0</v>
      </c>
      <c r="AK6" s="2">
        <f>F17</f>
        <v>11</v>
      </c>
      <c r="AL6" s="2">
        <f>F18</f>
        <v>0</v>
      </c>
      <c r="AM6" s="4">
        <f>F19</f>
        <v>0</v>
      </c>
      <c r="AN6" s="2">
        <f>F20</f>
        <v>2</v>
      </c>
      <c r="AO6" s="2">
        <f>F21</f>
        <v>0</v>
      </c>
      <c r="AP6" s="2">
        <f>F22</f>
        <v>9</v>
      </c>
      <c r="AQ6" s="2">
        <f>F23</f>
        <v>0</v>
      </c>
      <c r="AR6" s="2">
        <f>F24</f>
        <v>0</v>
      </c>
      <c r="AS6" s="2">
        <f>F25</f>
        <v>5</v>
      </c>
      <c r="AT6" s="2">
        <f>F26</f>
        <v>10</v>
      </c>
      <c r="AU6" s="5"/>
      <c r="AV6" s="49">
        <v>0.125</v>
      </c>
      <c r="AW6" s="30">
        <f t="shared" ref="AW6" si="214">PRODUCT(W6*100*1/W19)</f>
        <v>11.111111111111111</v>
      </c>
      <c r="AX6" s="30">
        <f t="shared" ref="AX6" si="215">PRODUCT(X6*100*1/X19)</f>
        <v>0</v>
      </c>
      <c r="AY6" s="29">
        <f t="shared" ref="AY6" si="216">PRODUCT(Y6*100*1/Y19)</f>
        <v>88.888888888888886</v>
      </c>
      <c r="AZ6" s="29">
        <f t="shared" ref="AZ6" si="217">PRODUCT(Z6*100*1/Z19)</f>
        <v>0</v>
      </c>
      <c r="BA6" s="29">
        <f t="shared" ref="BA6" si="218">PRODUCT(AA6*100*1/AA19)</f>
        <v>0</v>
      </c>
      <c r="BB6" s="29">
        <f t="shared" ref="BB6" si="219">PRODUCT(AB6*100*1/AB19)</f>
        <v>44.444444444444443</v>
      </c>
      <c r="BC6" s="29">
        <f t="shared" ref="BC6" si="220">PRODUCT(AC6*100*1/AC19)</f>
        <v>0</v>
      </c>
      <c r="BD6" s="29">
        <f t="shared" ref="BD6" si="221">PRODUCT(AD6*100*1/AD19)</f>
        <v>0</v>
      </c>
      <c r="BE6" s="30">
        <f t="shared" ref="BE6" si="222">PRODUCT(AE6*100*1/AE19)</f>
        <v>0</v>
      </c>
      <c r="BF6" s="30">
        <f t="shared" ref="BF6" si="223">PRODUCT(AF6*100*1/AF19)</f>
        <v>0</v>
      </c>
      <c r="BG6" s="30">
        <f t="shared" ref="BG6" si="224">PRODUCT(AG6*100*1/AG19)</f>
        <v>0</v>
      </c>
      <c r="BH6" s="30">
        <f t="shared" ref="BH6" si="225">PRODUCT(AH6*100*1/AH19)</f>
        <v>0</v>
      </c>
      <c r="BI6" s="30">
        <f t="shared" ref="BI6" si="226">PRODUCT(AI6*100*1/AI19)</f>
        <v>0</v>
      </c>
      <c r="BJ6" s="30">
        <f t="shared" ref="BJ6" si="227">PRODUCT(AJ6*100*1/AJ19)</f>
        <v>0</v>
      </c>
      <c r="BK6" s="30">
        <f t="shared" ref="BK6" si="228">PRODUCT(AK6*100*1/AK19)</f>
        <v>61.111111111111114</v>
      </c>
      <c r="BL6" s="30">
        <f t="shared" ref="BL6" si="229">PRODUCT(AL6*100*1/AL19)</f>
        <v>0</v>
      </c>
      <c r="BM6" s="31">
        <f t="shared" ref="BM6" si="230">PRODUCT(AM6*100*1/AM19)</f>
        <v>0</v>
      </c>
      <c r="BN6" s="30">
        <f t="shared" ref="BN6" si="231">PRODUCT(AN6*100*1/AN19)</f>
        <v>11.111111111111111</v>
      </c>
      <c r="BO6" s="30">
        <f t="shared" ref="BO6" si="232">PRODUCT(AO6*100*1/AO19)</f>
        <v>0</v>
      </c>
      <c r="BP6" s="30">
        <f t="shared" ref="BP6" si="233">PRODUCT(AP6*100*1/AP19)</f>
        <v>50</v>
      </c>
      <c r="BQ6" s="30">
        <f t="shared" ref="BQ6" si="234">PRODUCT(AQ6*100*1/AQ19)</f>
        <v>0</v>
      </c>
      <c r="BR6" s="30">
        <f t="shared" ref="BR6" si="235">PRODUCT(AR6*100*1/AR19)</f>
        <v>0</v>
      </c>
      <c r="BS6" s="30">
        <f t="shared" ref="BS6" si="236">PRODUCT(AS6*100*1/AS19)</f>
        <v>27.777777777777779</v>
      </c>
      <c r="BT6" s="30">
        <f t="shared" ref="BT6" si="237">PRODUCT(AT6*100*1/AT19)</f>
        <v>55.555555555555557</v>
      </c>
      <c r="BU6" s="49"/>
      <c r="BV6" s="49">
        <v>0.125</v>
      </c>
      <c r="BW6" s="30">
        <f t="shared" ref="BW6" si="238">AW3+AW4+AW5+AW6</f>
        <v>50</v>
      </c>
      <c r="BX6" s="30">
        <f t="shared" ref="BX6" si="239">AX3+AX4+AX5+AX6</f>
        <v>61.111111111111114</v>
      </c>
      <c r="BY6" s="29">
        <f t="shared" ref="BY6" si="240">AY3+AY4+AY5+AY6</f>
        <v>88.888888888888886</v>
      </c>
      <c r="BZ6" s="29">
        <f t="shared" ref="BZ6" si="241">AZ3+AZ4+AZ5+AZ6</f>
        <v>0</v>
      </c>
      <c r="CA6" s="29">
        <f t="shared" ref="CA6" si="242">BA3+BA4+BA5+BA6</f>
        <v>0</v>
      </c>
      <c r="CB6" s="29">
        <f t="shared" ref="CB6" si="243">BB3+BB4+BB5+BB6</f>
        <v>44.444444444444443</v>
      </c>
      <c r="CC6" s="29">
        <f t="shared" ref="CC6" si="244">BC3+BC4+BC5+BC6</f>
        <v>88.888888888888886</v>
      </c>
      <c r="CD6" s="29">
        <f t="shared" ref="CD6" si="245">BD3+BD4+BD5+BD6</f>
        <v>83.333333333333329</v>
      </c>
      <c r="CE6" s="30">
        <f t="shared" ref="CE6" si="246">BE3+BE4+BE5+BE6</f>
        <v>0</v>
      </c>
      <c r="CF6" s="30">
        <f t="shared" ref="CF6" si="247">BF3+BF4+BF5+BF6</f>
        <v>88.888888888888886</v>
      </c>
      <c r="CG6" s="30">
        <f t="shared" ref="CG6" si="248">BG3+BG4+BG5+BG6</f>
        <v>0</v>
      </c>
      <c r="CH6" s="30">
        <f t="shared" ref="CH6" si="249">BH3+BH4+BH5+BH6</f>
        <v>83.333333333333329</v>
      </c>
      <c r="CI6" s="30">
        <f t="shared" ref="CI6" si="250">BI3+BI4+BI5+BI6</f>
        <v>5.5555555555555554</v>
      </c>
      <c r="CJ6" s="30">
        <f t="shared" ref="CJ6" si="251">BJ3+BJ4+BJ5+BJ6</f>
        <v>0</v>
      </c>
      <c r="CK6" s="30">
        <f t="shared" ref="CK6" si="252">BK3+BK4+BK5+BK6</f>
        <v>61.111111111111114</v>
      </c>
      <c r="CL6" s="30">
        <f t="shared" ref="CL6" si="253">BL3+BL4+BL5+BL6</f>
        <v>44.444444444444443</v>
      </c>
      <c r="CM6" s="31">
        <f t="shared" ref="CM6" si="254">BM3+BM4+BM5+BM6</f>
        <v>100</v>
      </c>
      <c r="CN6" s="30">
        <f>BN4+BN5+BN6</f>
        <v>11.111111111111111</v>
      </c>
      <c r="CO6" s="30">
        <f t="shared" ref="CO6" si="255">BO3+BO4+BO5+BO6</f>
        <v>0</v>
      </c>
      <c r="CP6" s="30">
        <f t="shared" ref="CP6" si="256">BP3+BP4+BP5+BP6</f>
        <v>50</v>
      </c>
      <c r="CQ6" s="30">
        <f t="shared" ref="CQ6" si="257">BQ3+BQ4+BQ5+BQ6</f>
        <v>0</v>
      </c>
      <c r="CR6" s="30">
        <f t="shared" ref="CR6" si="258">BR3+BR4+BR5+BR6</f>
        <v>0</v>
      </c>
      <c r="CS6" s="30">
        <f t="shared" ref="CS6" si="259">BS3+BS4+BS5+BS6</f>
        <v>27.777777777777779</v>
      </c>
      <c r="CT6" s="30">
        <f t="shared" ref="CT6" si="260">BT3+BT4+BT5+BT6</f>
        <v>72.222222222222229</v>
      </c>
      <c r="CW6" s="24" t="s">
        <v>49</v>
      </c>
      <c r="CX6" s="17"/>
      <c r="CY6" s="17">
        <f>BX18-BX7</f>
        <v>22.222222222222229</v>
      </c>
      <c r="CZ6" s="17"/>
      <c r="DA6" s="17"/>
      <c r="DB6" s="17"/>
      <c r="DC6" s="17"/>
      <c r="DD6" s="17"/>
      <c r="DE6" s="16"/>
      <c r="DF6" s="16">
        <f>CE18-CE13</f>
        <v>0</v>
      </c>
      <c r="DG6" s="16">
        <f>CF18-CF9</f>
        <v>5.5555555555555571</v>
      </c>
      <c r="DH6" s="16">
        <f>CG18-CG14</f>
        <v>100</v>
      </c>
      <c r="DI6" s="16">
        <f>CH18-CH11</f>
        <v>0</v>
      </c>
      <c r="DJ6" s="16">
        <f>CI18-CI9</f>
        <v>11.111111111111114</v>
      </c>
      <c r="DK6" s="16">
        <f>CJ18-CJ9</f>
        <v>11.111111111111114</v>
      </c>
      <c r="DL6" s="16">
        <f>CK18-CK7</f>
        <v>16.666666666666671</v>
      </c>
      <c r="DM6" s="16">
        <f>CL18-CL10</f>
        <v>0</v>
      </c>
      <c r="DN6" s="16">
        <f>CM18-CM8</f>
        <v>0</v>
      </c>
      <c r="DO6" s="16">
        <f>CN18-CN9</f>
        <v>5.5555555555555571</v>
      </c>
      <c r="DP6" s="16">
        <f>CO18-CO10</f>
        <v>22.222222222222214</v>
      </c>
      <c r="DQ6" s="16">
        <f>CP18-CP8</f>
        <v>16.666666666666671</v>
      </c>
      <c r="DR6" s="16">
        <f>CQ18-CQ11</f>
        <v>0</v>
      </c>
      <c r="DS6" s="16">
        <f>CR18-CR11</f>
        <v>0</v>
      </c>
      <c r="DT6" s="16">
        <f>CS18-CS11</f>
        <v>0</v>
      </c>
      <c r="DU6" s="16">
        <f>CT18-CT8</f>
        <v>0</v>
      </c>
      <c r="DV6" s="9"/>
    </row>
    <row r="7" spans="1:127" x14ac:dyDescent="0.25">
      <c r="B7" s="49" t="s">
        <v>7</v>
      </c>
      <c r="C7" s="49">
        <v>0</v>
      </c>
      <c r="D7" s="49">
        <v>0</v>
      </c>
      <c r="E7" s="49">
        <v>0</v>
      </c>
      <c r="F7" s="49">
        <v>0</v>
      </c>
      <c r="G7" s="49">
        <v>1</v>
      </c>
      <c r="H7" s="49">
        <v>7</v>
      </c>
      <c r="I7" s="49">
        <v>5</v>
      </c>
      <c r="J7" s="49">
        <v>1</v>
      </c>
      <c r="K7" s="49">
        <v>0</v>
      </c>
      <c r="L7" s="49">
        <v>3</v>
      </c>
      <c r="M7" s="49">
        <v>1</v>
      </c>
      <c r="N7" s="49">
        <v>0</v>
      </c>
      <c r="O7" s="49">
        <v>0</v>
      </c>
      <c r="P7" s="49">
        <v>0</v>
      </c>
      <c r="Q7" s="49">
        <v>0</v>
      </c>
      <c r="R7" s="49">
        <v>0</v>
      </c>
      <c r="S7" s="49">
        <v>18</v>
      </c>
      <c r="V7" s="49">
        <v>0.25</v>
      </c>
      <c r="W7" s="3">
        <f>G3</f>
        <v>0</v>
      </c>
      <c r="X7" s="2">
        <f>G4</f>
        <v>3</v>
      </c>
      <c r="Y7" s="49">
        <f>G5</f>
        <v>0</v>
      </c>
      <c r="Z7" s="49">
        <f>G6</f>
        <v>14</v>
      </c>
      <c r="AA7" s="49">
        <f>G7</f>
        <v>1</v>
      </c>
      <c r="AB7" s="49">
        <f>G8</f>
        <v>0</v>
      </c>
      <c r="AC7" s="49">
        <f>G9</f>
        <v>0</v>
      </c>
      <c r="AD7" s="49">
        <f>G10</f>
        <v>1</v>
      </c>
      <c r="AE7" s="2">
        <f>G11</f>
        <v>10</v>
      </c>
      <c r="AF7" s="2">
        <f>G12</f>
        <v>1</v>
      </c>
      <c r="AG7" s="2">
        <f>G13</f>
        <v>0</v>
      </c>
      <c r="AH7" s="2">
        <f>G14</f>
        <v>3</v>
      </c>
      <c r="AI7" s="2">
        <f>G15</f>
        <v>12</v>
      </c>
      <c r="AJ7" s="2">
        <f>G16</f>
        <v>12</v>
      </c>
      <c r="AK7" s="2">
        <f>G17</f>
        <v>4</v>
      </c>
      <c r="AL7" s="2">
        <f>G18</f>
        <v>7</v>
      </c>
      <c r="AM7" s="4">
        <f>G19</f>
        <v>0</v>
      </c>
      <c r="AN7" s="2">
        <f>G20</f>
        <v>0</v>
      </c>
      <c r="AO7" s="2">
        <f>G21</f>
        <v>2</v>
      </c>
      <c r="AP7" s="2">
        <f>G22</f>
        <v>5</v>
      </c>
      <c r="AQ7" s="2">
        <f>G23</f>
        <v>0</v>
      </c>
      <c r="AR7" s="2">
        <f>G24</f>
        <v>0</v>
      </c>
      <c r="AS7" s="2">
        <f>G25</f>
        <v>0</v>
      </c>
      <c r="AT7" s="2">
        <f>G26</f>
        <v>5</v>
      </c>
      <c r="AU7" s="5"/>
      <c r="AV7" s="49">
        <v>0.25</v>
      </c>
      <c r="AW7" s="32">
        <f t="shared" ref="AW7" si="261">PRODUCT(W7*100*1/W19)</f>
        <v>0</v>
      </c>
      <c r="AX7" s="30">
        <f t="shared" ref="AX7" si="262">PRODUCT(X7*100*1/X19)</f>
        <v>16.666666666666668</v>
      </c>
      <c r="AY7" s="29">
        <f t="shared" ref="AY7" si="263">PRODUCT(Y7*100*1/Y19)</f>
        <v>0</v>
      </c>
      <c r="AZ7" s="29">
        <f t="shared" ref="AZ7" si="264">PRODUCT(Z7*100*1/Z19)</f>
        <v>77.777777777777771</v>
      </c>
      <c r="BA7" s="29">
        <f t="shared" ref="BA7" si="265">PRODUCT(AA7*100*1/AA19)</f>
        <v>5.5555555555555554</v>
      </c>
      <c r="BB7" s="29">
        <f t="shared" ref="BB7" si="266">PRODUCT(AB7*100*1/AB19)</f>
        <v>0</v>
      </c>
      <c r="BC7" s="29">
        <f t="shared" ref="BC7" si="267">PRODUCT(AC7*100*1/AC19)</f>
        <v>0</v>
      </c>
      <c r="BD7" s="29">
        <f t="shared" ref="BD7" si="268">PRODUCT(AD7*100*1/AD19)</f>
        <v>5.5555555555555554</v>
      </c>
      <c r="BE7" s="30">
        <f t="shared" ref="BE7" si="269">PRODUCT(AE7*100*1/AE19)</f>
        <v>58.823529411764703</v>
      </c>
      <c r="BF7" s="30">
        <f t="shared" ref="BF7" si="270">PRODUCT(AF7*100*1/AF19)</f>
        <v>5.5555555555555554</v>
      </c>
      <c r="BG7" s="30">
        <f t="shared" ref="BG7" si="271">PRODUCT(AG7*100*1/AG19)</f>
        <v>0</v>
      </c>
      <c r="BH7" s="30">
        <f t="shared" ref="BH7" si="272">PRODUCT(AH7*100*1/AH19)</f>
        <v>16.666666666666668</v>
      </c>
      <c r="BI7" s="30">
        <f t="shared" ref="BI7" si="273">PRODUCT(AI7*100*1/AI19)</f>
        <v>66.666666666666671</v>
      </c>
      <c r="BJ7" s="30">
        <f t="shared" ref="BJ7" si="274">PRODUCT(AJ7*100*1/AJ19)</f>
        <v>66.666666666666671</v>
      </c>
      <c r="BK7" s="30">
        <f t="shared" ref="BK7" si="275">PRODUCT(AK7*100*1/AK19)</f>
        <v>22.222222222222221</v>
      </c>
      <c r="BL7" s="30">
        <f t="shared" ref="BL7" si="276">PRODUCT(AL7*100*1/AL19)</f>
        <v>38.888888888888886</v>
      </c>
      <c r="BM7" s="31">
        <f t="shared" ref="BM7" si="277">PRODUCT(AM7*100*1/AM19)</f>
        <v>0</v>
      </c>
      <c r="BN7" s="30">
        <f t="shared" ref="BN7" si="278">PRODUCT(AN7*100*1/AN19)</f>
        <v>0</v>
      </c>
      <c r="BO7" s="30">
        <f t="shared" ref="BO7" si="279">PRODUCT(AO7*100*1/AO19)</f>
        <v>11.111111111111111</v>
      </c>
      <c r="BP7" s="30">
        <f t="shared" ref="BP7" si="280">PRODUCT(AP7*100*1/AP19)</f>
        <v>27.777777777777779</v>
      </c>
      <c r="BQ7" s="30">
        <f t="shared" ref="BQ7" si="281">PRODUCT(AQ7*100*1/AQ19)</f>
        <v>0</v>
      </c>
      <c r="BR7" s="30">
        <f t="shared" ref="BR7" si="282">PRODUCT(AR7*100*1/AR19)</f>
        <v>0</v>
      </c>
      <c r="BS7" s="30">
        <f t="shared" ref="BS7" si="283">PRODUCT(AS7*100*1/AS19)</f>
        <v>0</v>
      </c>
      <c r="BT7" s="30">
        <f t="shared" ref="BT7" si="284">PRODUCT(AT7*100*1/AT19)</f>
        <v>27.777777777777779</v>
      </c>
      <c r="BU7" s="49"/>
      <c r="BV7" s="49">
        <v>0.25</v>
      </c>
      <c r="BW7" s="32">
        <f t="shared" ref="BW7" si="285">AW3+AW4+AW5+AW6+AW7</f>
        <v>50</v>
      </c>
      <c r="BX7" s="30">
        <f t="shared" ref="BX7" si="286">AX3+AX4+AX5+AX6+AX7</f>
        <v>77.777777777777786</v>
      </c>
      <c r="BY7" s="29">
        <f t="shared" ref="BY7" si="287">AY3+AY4+AY5+AY6+AY7</f>
        <v>88.888888888888886</v>
      </c>
      <c r="BZ7" s="29">
        <f t="shared" ref="BZ7" si="288">AZ3+AZ4+AZ5+AZ6+AZ7</f>
        <v>77.777777777777771</v>
      </c>
      <c r="CA7" s="29">
        <f t="shared" ref="CA7" si="289">BA3+BA4+BA5+BA6+BA7</f>
        <v>5.5555555555555554</v>
      </c>
      <c r="CB7" s="29">
        <f t="shared" ref="CB7" si="290">BB3+BB4+BB5+BB6+BB7</f>
        <v>44.444444444444443</v>
      </c>
      <c r="CC7" s="29">
        <f t="shared" ref="CC7" si="291">BC3+BC4+BC5+BC6+BC7</f>
        <v>88.888888888888886</v>
      </c>
      <c r="CD7" s="29">
        <f t="shared" ref="CD7" si="292">BD3+BD4+BD5+BD6+BD7</f>
        <v>88.888888888888886</v>
      </c>
      <c r="CE7" s="30">
        <f t="shared" ref="CE7" si="293">BE3+BE4+BE5+BE6+BE7</f>
        <v>58.823529411764703</v>
      </c>
      <c r="CF7" s="30">
        <f t="shared" ref="CF7" si="294">BF3+BF4+BF5+BF6+BF7</f>
        <v>94.444444444444443</v>
      </c>
      <c r="CG7" s="30">
        <f t="shared" ref="CG7" si="295">BG3+BG4+BG5+BG6+BG7</f>
        <v>0</v>
      </c>
      <c r="CH7" s="30">
        <f t="shared" ref="CH7" si="296">BH3+BH4+BH5+BH6+BH7</f>
        <v>100</v>
      </c>
      <c r="CI7" s="30">
        <f t="shared" ref="CI7" si="297">BI3+BI4+BI5+BI6+BI7</f>
        <v>72.222222222222229</v>
      </c>
      <c r="CJ7" s="30">
        <f t="shared" ref="CJ7" si="298">BJ3+BJ4+BJ5+BJ6+BJ7</f>
        <v>66.666666666666671</v>
      </c>
      <c r="CK7" s="30">
        <f t="shared" ref="CK7" si="299">BK3+BK4+BK5+BK6+BK7</f>
        <v>83.333333333333343</v>
      </c>
      <c r="CL7" s="30">
        <f t="shared" ref="CL7" si="300">BL3+BL4+BL5+BL6+BL7</f>
        <v>83.333333333333329</v>
      </c>
      <c r="CM7" s="31">
        <f t="shared" ref="CM7" si="301">BM3+BM4+BM5+BM6+BM7</f>
        <v>100</v>
      </c>
      <c r="CN7" s="30">
        <f t="shared" ref="CN7" si="302">BN3+BN4+BN5+BN6+BN7</f>
        <v>11.111111111111111</v>
      </c>
      <c r="CO7" s="30">
        <f t="shared" ref="CO7" si="303">BO3+BO4+BO5+BO6+BO7</f>
        <v>11.111111111111111</v>
      </c>
      <c r="CP7" s="30">
        <f t="shared" ref="CP7" si="304">BP3+BP4+BP5+BP6+BP7</f>
        <v>77.777777777777771</v>
      </c>
      <c r="CQ7" s="30">
        <f t="shared" ref="CQ7" si="305">BQ3+BQ4+BQ5+BQ6+BQ7</f>
        <v>0</v>
      </c>
      <c r="CR7" s="30">
        <f t="shared" ref="CR7" si="306">BR3+BR4+BR5+BR6+BR7</f>
        <v>0</v>
      </c>
      <c r="CS7" s="30">
        <f t="shared" ref="CS7" si="307">BS3+BS4+BS5+BS6+BS7</f>
        <v>27.777777777777779</v>
      </c>
      <c r="CT7" s="30">
        <f t="shared" ref="CT7" si="308">BT3+BT4+BT5+BT6+BT7</f>
        <v>100</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9" t="s">
        <v>9</v>
      </c>
      <c r="C8" s="49">
        <v>0</v>
      </c>
      <c r="D8" s="49">
        <v>0</v>
      </c>
      <c r="E8" s="49">
        <v>0</v>
      </c>
      <c r="F8" s="49">
        <v>8</v>
      </c>
      <c r="G8" s="49">
        <v>0</v>
      </c>
      <c r="H8" s="49">
        <v>5</v>
      </c>
      <c r="I8" s="49">
        <v>1</v>
      </c>
      <c r="J8" s="49">
        <v>1</v>
      </c>
      <c r="K8" s="49">
        <v>1</v>
      </c>
      <c r="L8" s="49">
        <v>1</v>
      </c>
      <c r="M8" s="49">
        <v>0</v>
      </c>
      <c r="N8" s="49">
        <v>0</v>
      </c>
      <c r="O8" s="49">
        <v>1</v>
      </c>
      <c r="P8" s="49">
        <v>0</v>
      </c>
      <c r="Q8" s="49">
        <v>0</v>
      </c>
      <c r="R8" s="49">
        <v>0</v>
      </c>
      <c r="S8" s="49">
        <v>18</v>
      </c>
      <c r="V8" s="49">
        <v>0.5</v>
      </c>
      <c r="W8" s="3">
        <f>H3</f>
        <v>0</v>
      </c>
      <c r="X8" s="3">
        <f>H4</f>
        <v>1</v>
      </c>
      <c r="Y8" s="49">
        <f>H5</f>
        <v>0</v>
      </c>
      <c r="Z8" s="49">
        <f>H6</f>
        <v>0</v>
      </c>
      <c r="AA8" s="49">
        <f>H7</f>
        <v>7</v>
      </c>
      <c r="AB8" s="49">
        <f>H8</f>
        <v>5</v>
      </c>
      <c r="AC8" s="49">
        <f>H9</f>
        <v>0</v>
      </c>
      <c r="AD8" s="49">
        <f>H10</f>
        <v>0</v>
      </c>
      <c r="AE8" s="2">
        <f>H11</f>
        <v>0</v>
      </c>
      <c r="AF8" s="2">
        <f>H12</f>
        <v>0</v>
      </c>
      <c r="AG8" s="2">
        <f>H13</f>
        <v>0</v>
      </c>
      <c r="AH8" s="2">
        <f>H14</f>
        <v>0</v>
      </c>
      <c r="AI8" s="2">
        <f>H15</f>
        <v>3</v>
      </c>
      <c r="AJ8" s="2">
        <f>H16</f>
        <v>4</v>
      </c>
      <c r="AK8" s="3">
        <f>H17</f>
        <v>1</v>
      </c>
      <c r="AL8" s="2">
        <f>H18</f>
        <v>2</v>
      </c>
      <c r="AM8" s="4">
        <f>H19</f>
        <v>0</v>
      </c>
      <c r="AN8" s="2">
        <f>H20</f>
        <v>3</v>
      </c>
      <c r="AO8" s="2">
        <f>H21</f>
        <v>8</v>
      </c>
      <c r="AP8" s="4">
        <f>H22</f>
        <v>1</v>
      </c>
      <c r="AQ8" s="2">
        <f>H23</f>
        <v>2</v>
      </c>
      <c r="AR8" s="2">
        <f>H24</f>
        <v>6</v>
      </c>
      <c r="AS8" s="2">
        <f>H25</f>
        <v>9</v>
      </c>
      <c r="AT8" s="2">
        <f>H26</f>
        <v>0</v>
      </c>
      <c r="AU8" s="5"/>
      <c r="AV8" s="49">
        <v>0.5</v>
      </c>
      <c r="AW8" s="32">
        <f t="shared" ref="AW8" si="309">PRODUCT(W8*100*1/W19)</f>
        <v>0</v>
      </c>
      <c r="AX8" s="32">
        <f t="shared" ref="AX8" si="310">PRODUCT(X8*100*1/X19)</f>
        <v>5.5555555555555554</v>
      </c>
      <c r="AY8" s="29">
        <f t="shared" ref="AY8" si="311">PRODUCT(Y8*100*1/Y19)</f>
        <v>0</v>
      </c>
      <c r="AZ8" s="29">
        <f t="shared" ref="AZ8" si="312">PRODUCT(Z8*100*1/Z19)</f>
        <v>0</v>
      </c>
      <c r="BA8" s="29">
        <f t="shared" ref="BA8" si="313">PRODUCT(AA8*100*1/AA19)</f>
        <v>38.888888888888886</v>
      </c>
      <c r="BB8" s="29">
        <f t="shared" ref="BB8" si="314">PRODUCT(AB8*100*1/AB19)</f>
        <v>27.777777777777779</v>
      </c>
      <c r="BC8" s="29">
        <f t="shared" ref="BC8" si="315">PRODUCT(AC8*100*1/AC19)</f>
        <v>0</v>
      </c>
      <c r="BD8" s="29">
        <f t="shared" ref="BD8" si="316">PRODUCT(AD8*100*1/AD19)</f>
        <v>0</v>
      </c>
      <c r="BE8" s="30">
        <f t="shared" ref="BE8" si="317">PRODUCT(AE8*100*1/AE19)</f>
        <v>0</v>
      </c>
      <c r="BF8" s="30">
        <f t="shared" ref="BF8" si="318">PRODUCT(AF8*100*1/AF19)</f>
        <v>0</v>
      </c>
      <c r="BG8" s="30">
        <f t="shared" ref="BG8" si="319">PRODUCT(AG8*100*1/AG19)</f>
        <v>0</v>
      </c>
      <c r="BH8" s="30">
        <f t="shared" ref="BH8" si="320">PRODUCT(AH8*100*1/AH19)</f>
        <v>0</v>
      </c>
      <c r="BI8" s="30">
        <f t="shared" ref="BI8" si="321">PRODUCT(AI8*100*1/AI19)</f>
        <v>16.666666666666668</v>
      </c>
      <c r="BJ8" s="30">
        <f t="shared" ref="BJ8" si="322">PRODUCT(AJ8*100*1/AJ19)</f>
        <v>22.222222222222221</v>
      </c>
      <c r="BK8" s="32">
        <f t="shared" ref="BK8" si="323">PRODUCT(AK8*100*1/AK19)</f>
        <v>5.5555555555555554</v>
      </c>
      <c r="BL8" s="30">
        <f t="shared" ref="BL8" si="324">PRODUCT(AL8*100*1/AL19)</f>
        <v>11.111111111111111</v>
      </c>
      <c r="BM8" s="31">
        <f t="shared" ref="BM8" si="325">PRODUCT(AM8*100*1/AM19)</f>
        <v>0</v>
      </c>
      <c r="BN8" s="30">
        <f t="shared" ref="BN8" si="326">PRODUCT(AN8*100*1/AN19)</f>
        <v>16.666666666666668</v>
      </c>
      <c r="BO8" s="30">
        <f t="shared" ref="BO8" si="327">PRODUCT(AO8*100*1/AO19)</f>
        <v>44.444444444444443</v>
      </c>
      <c r="BP8" s="31">
        <f t="shared" ref="BP8" si="328">PRODUCT(AP8*100*1/AP19)</f>
        <v>5.5555555555555554</v>
      </c>
      <c r="BQ8" s="30">
        <f t="shared" ref="BQ8" si="329">PRODUCT(AQ8*100*1/AQ19)</f>
        <v>11.111111111111111</v>
      </c>
      <c r="BR8" s="30">
        <f t="shared" ref="BR8" si="330">PRODUCT(AR8*100*1/AR19)</f>
        <v>33.333333333333336</v>
      </c>
      <c r="BS8" s="30">
        <f t="shared" ref="BS8" si="331">PRODUCT(AS8*100*1/AS19)</f>
        <v>50</v>
      </c>
      <c r="BT8" s="30">
        <f t="shared" ref="BT8" si="332">PRODUCT(AT8*100*1/AT19)</f>
        <v>0</v>
      </c>
      <c r="BU8" s="49"/>
      <c r="BV8" s="49">
        <v>0.5</v>
      </c>
      <c r="BW8" s="32">
        <f t="shared" ref="BW8" si="333">AW3+AW4+AW5+AW6+AW7+AW8</f>
        <v>50</v>
      </c>
      <c r="BX8" s="32">
        <f t="shared" ref="BX8" si="334">AX3+AX4+AX5+AX6+AX7+AX8</f>
        <v>83.333333333333343</v>
      </c>
      <c r="BY8" s="29">
        <f t="shared" ref="BY8" si="335">AY3+AY4+AY5+AY6+AY7+AY8</f>
        <v>88.888888888888886</v>
      </c>
      <c r="BZ8" s="29">
        <f t="shared" ref="BZ8" si="336">AZ3+AZ4+AZ5+AZ6+AZ7+AZ8</f>
        <v>77.777777777777771</v>
      </c>
      <c r="CA8" s="29">
        <f t="shared" ref="CA8" si="337">BA3+BA4+BA5+BA6+BA7+BA8</f>
        <v>44.444444444444443</v>
      </c>
      <c r="CB8" s="29">
        <f t="shared" ref="CB8" si="338">BB3+BB4+BB5+BB6+BB7+BB8</f>
        <v>72.222222222222229</v>
      </c>
      <c r="CC8" s="29">
        <f t="shared" ref="CC8" si="339">BC3+BC4+BC5+BC6+BC7+BC8</f>
        <v>88.888888888888886</v>
      </c>
      <c r="CD8" s="29">
        <f t="shared" ref="CD8" si="340">BD3+BD4+BD5+BD6+BD7+BD8</f>
        <v>88.888888888888886</v>
      </c>
      <c r="CE8" s="30">
        <f t="shared" ref="CE8" si="341">BE3+BE4+BE5+BE6+BE7+BE8</f>
        <v>58.823529411764703</v>
      </c>
      <c r="CF8" s="30">
        <f t="shared" ref="CF8" si="342">BF3+BF4+BF5+BF6+BF7+BF8</f>
        <v>94.444444444444443</v>
      </c>
      <c r="CG8" s="30">
        <f t="shared" ref="CG8" si="343">BG3+BG4+BG5+BG6+BG7+BG8</f>
        <v>0</v>
      </c>
      <c r="CH8" s="30">
        <f t="shared" ref="CH8" si="344">BH3+BH4+BH5+BH6+BH7+BH8</f>
        <v>100</v>
      </c>
      <c r="CI8" s="30">
        <f t="shared" ref="CI8" si="345">BI3+BI4+BI5+BI6+BI7+BI8</f>
        <v>88.8888888888889</v>
      </c>
      <c r="CJ8" s="30">
        <f t="shared" ref="CJ8" si="346">BJ3+BJ4+BJ5+BJ6+BJ7+BJ8</f>
        <v>88.888888888888886</v>
      </c>
      <c r="CK8" s="32">
        <f t="shared" ref="CK8" si="347">BK3+BK4+BK5+BK6+BK7+BK8</f>
        <v>88.8888888888889</v>
      </c>
      <c r="CL8" s="30">
        <f t="shared" ref="CL8" si="348">BL3+BL4+BL5+BL6+BL7+BL8</f>
        <v>94.444444444444443</v>
      </c>
      <c r="CM8" s="31">
        <f t="shared" ref="CM8" si="349">BM3+BM4+BM5+BM6+BM7+BM8</f>
        <v>100</v>
      </c>
      <c r="CN8" s="30">
        <f t="shared" ref="CN8" si="350">BN3+BN4+BN5+BN6+BN7+BN8</f>
        <v>27.777777777777779</v>
      </c>
      <c r="CO8" s="30">
        <f t="shared" ref="CO8" si="351">BO3+BO4+BO5+BO6+BO7+BO8</f>
        <v>55.555555555555557</v>
      </c>
      <c r="CP8" s="31">
        <f t="shared" ref="CP8" si="352">BP3+BP4+BP5+BP6+BP7+BP8</f>
        <v>83.333333333333329</v>
      </c>
      <c r="CQ8" s="30">
        <f t="shared" ref="CQ8" si="353">BQ3+BQ4+BQ5+BQ6+BQ7+BQ8</f>
        <v>11.111111111111111</v>
      </c>
      <c r="CR8" s="30">
        <f t="shared" ref="CR8" si="354">BR3+BR4+BR5+BR6+BR7+BR8</f>
        <v>33.333333333333336</v>
      </c>
      <c r="CS8" s="30">
        <f t="shared" ref="CS8" si="355">BS3+BS4+BS5+BS6+BS7+BS8</f>
        <v>77.777777777777771</v>
      </c>
      <c r="CT8" s="30">
        <f t="shared" ref="CT8" si="356">BT3+BT4+BT5+BT6+BT7+BT8</f>
        <v>100</v>
      </c>
      <c r="CW8" s="9"/>
      <c r="CX8" s="9"/>
      <c r="CY8" s="9" t="str">
        <f>A1</f>
        <v xml:space="preserve">Staphylococcus capitis  </v>
      </c>
      <c r="CZ8" s="9"/>
      <c r="DA8" s="9"/>
      <c r="DB8" s="9"/>
      <c r="DC8" s="9"/>
      <c r="DD8" s="9"/>
      <c r="DE8" s="9"/>
      <c r="DF8" s="9"/>
      <c r="DG8" s="9"/>
      <c r="DH8" s="9"/>
      <c r="DI8" s="9"/>
      <c r="DJ8" s="9"/>
      <c r="DK8" s="9"/>
      <c r="DL8" s="9"/>
      <c r="DM8" s="9"/>
      <c r="DN8" s="9"/>
      <c r="DO8" s="9"/>
      <c r="DP8" s="9"/>
      <c r="DQ8" s="9"/>
      <c r="DR8" s="9"/>
      <c r="DS8" s="9"/>
      <c r="DT8" s="9"/>
      <c r="DU8" s="9"/>
    </row>
    <row r="9" spans="1:127" x14ac:dyDescent="0.25">
      <c r="B9" s="49" t="s">
        <v>10</v>
      </c>
      <c r="C9" s="49">
        <v>0</v>
      </c>
      <c r="D9" s="49">
        <v>0</v>
      </c>
      <c r="E9" s="49">
        <v>16</v>
      </c>
      <c r="F9" s="49">
        <v>0</v>
      </c>
      <c r="G9" s="49">
        <v>0</v>
      </c>
      <c r="H9" s="49">
        <v>0</v>
      </c>
      <c r="I9" s="49">
        <v>0</v>
      </c>
      <c r="J9" s="49">
        <v>1</v>
      </c>
      <c r="K9" s="49">
        <v>0</v>
      </c>
      <c r="L9" s="49">
        <v>0</v>
      </c>
      <c r="M9" s="49">
        <v>1</v>
      </c>
      <c r="N9" s="49">
        <v>0</v>
      </c>
      <c r="O9" s="49">
        <v>0</v>
      </c>
      <c r="P9" s="49">
        <v>0</v>
      </c>
      <c r="Q9" s="49">
        <v>0</v>
      </c>
      <c r="R9" s="49">
        <v>0</v>
      </c>
      <c r="S9" s="49">
        <v>18</v>
      </c>
      <c r="V9" s="49">
        <v>1</v>
      </c>
      <c r="W9" s="3">
        <f>I3</f>
        <v>1</v>
      </c>
      <c r="X9" s="3">
        <f>I4</f>
        <v>0</v>
      </c>
      <c r="Y9" s="49">
        <f>I5</f>
        <v>1</v>
      </c>
      <c r="Z9" s="49">
        <f>I6</f>
        <v>2</v>
      </c>
      <c r="AA9" s="49">
        <f>I7</f>
        <v>5</v>
      </c>
      <c r="AB9" s="49">
        <f>I8</f>
        <v>1</v>
      </c>
      <c r="AC9" s="49">
        <f>I9</f>
        <v>0</v>
      </c>
      <c r="AD9" s="49">
        <f>I10</f>
        <v>1</v>
      </c>
      <c r="AE9" s="2">
        <f>I11</f>
        <v>6</v>
      </c>
      <c r="AF9" s="2">
        <f>I12</f>
        <v>0</v>
      </c>
      <c r="AG9" s="2">
        <f>I13</f>
        <v>0</v>
      </c>
      <c r="AH9" s="2">
        <f>I14</f>
        <v>0</v>
      </c>
      <c r="AI9" s="2">
        <f>I15</f>
        <v>0</v>
      </c>
      <c r="AJ9" s="2">
        <f>I16</f>
        <v>0</v>
      </c>
      <c r="AK9" s="3">
        <f>I17</f>
        <v>0</v>
      </c>
      <c r="AL9" s="2">
        <f>I18</f>
        <v>0</v>
      </c>
      <c r="AM9" s="3">
        <f>I19</f>
        <v>0</v>
      </c>
      <c r="AN9" s="2">
        <f>I20</f>
        <v>12</v>
      </c>
      <c r="AO9" s="2">
        <f>I21</f>
        <v>3</v>
      </c>
      <c r="AP9" s="3">
        <f>I22</f>
        <v>0</v>
      </c>
      <c r="AQ9" s="2">
        <f>I23</f>
        <v>9</v>
      </c>
      <c r="AR9" s="2">
        <f>I24</f>
        <v>12</v>
      </c>
      <c r="AS9" s="2">
        <f>I25</f>
        <v>4</v>
      </c>
      <c r="AT9" s="3">
        <f>I26</f>
        <v>0</v>
      </c>
      <c r="AU9" s="5"/>
      <c r="AV9" s="49">
        <v>1</v>
      </c>
      <c r="AW9" s="32">
        <f t="shared" ref="AW9" si="357">PRODUCT(W9*100*1/W19)</f>
        <v>5.5555555555555554</v>
      </c>
      <c r="AX9" s="32">
        <f t="shared" ref="AX9" si="358">PRODUCT(X9*100*1/X19)</f>
        <v>0</v>
      </c>
      <c r="AY9" s="29">
        <f t="shared" ref="AY9" si="359">PRODUCT(Y9*100*1/Y19)</f>
        <v>5.5555555555555554</v>
      </c>
      <c r="AZ9" s="29">
        <f t="shared" ref="AZ9" si="360">PRODUCT(Z9*100*1/Z19)</f>
        <v>11.111111111111111</v>
      </c>
      <c r="BA9" s="29">
        <f t="shared" ref="BA9" si="361">PRODUCT(AA9*100*1/AA19)</f>
        <v>27.777777777777779</v>
      </c>
      <c r="BB9" s="29">
        <f t="shared" ref="BB9" si="362">PRODUCT(AB9*100*1/AB19)</f>
        <v>5.5555555555555554</v>
      </c>
      <c r="BC9" s="29">
        <f t="shared" ref="BC9" si="363">PRODUCT(AC9*100*1/AC19)</f>
        <v>0</v>
      </c>
      <c r="BD9" s="29">
        <f t="shared" ref="BD9" si="364">PRODUCT(AD9*100*1/AD19)</f>
        <v>5.5555555555555554</v>
      </c>
      <c r="BE9" s="30">
        <f t="shared" ref="BE9" si="365">PRODUCT(AE9*100*1/AE19)</f>
        <v>35.294117647058826</v>
      </c>
      <c r="BF9" s="30">
        <f t="shared" ref="BF9" si="366">PRODUCT(AF9*100*1/AF19)</f>
        <v>0</v>
      </c>
      <c r="BG9" s="30">
        <f t="shared" ref="BG9" si="367">PRODUCT(AG9*100*1/AG19)</f>
        <v>0</v>
      </c>
      <c r="BH9" s="30">
        <f t="shared" ref="BH9" si="368">PRODUCT(AH9*100*1/AH19)</f>
        <v>0</v>
      </c>
      <c r="BI9" s="30">
        <f t="shared" ref="BI9" si="369">PRODUCT(AI9*100*1/AI19)</f>
        <v>0</v>
      </c>
      <c r="BJ9" s="30">
        <f t="shared" ref="BJ9" si="370">PRODUCT(AJ9*100*1/AJ19)</f>
        <v>0</v>
      </c>
      <c r="BK9" s="32">
        <f t="shared" ref="BK9" si="371">PRODUCT(AK9*100*1/AK19)</f>
        <v>0</v>
      </c>
      <c r="BL9" s="30">
        <f t="shared" ref="BL9" si="372">PRODUCT(AL9*100*1/AL19)</f>
        <v>0</v>
      </c>
      <c r="BM9" s="32">
        <f t="shared" ref="BM9" si="373">PRODUCT(AM9*100*1/AM19)</f>
        <v>0</v>
      </c>
      <c r="BN9" s="30">
        <f t="shared" ref="BN9" si="374">PRODUCT(AN9*100*1/AN19)</f>
        <v>66.666666666666671</v>
      </c>
      <c r="BO9" s="30">
        <f t="shared" ref="BO9" si="375">PRODUCT(AO9*100*1/AO19)</f>
        <v>16.666666666666668</v>
      </c>
      <c r="BP9" s="32">
        <f t="shared" ref="BP9" si="376">PRODUCT(AP9*100*1/AP19)</f>
        <v>0</v>
      </c>
      <c r="BQ9" s="30">
        <f t="shared" ref="BQ9" si="377">PRODUCT(AQ9*100*1/AQ19)</f>
        <v>50</v>
      </c>
      <c r="BR9" s="30">
        <f t="shared" ref="BR9" si="378">PRODUCT(AR9*100*1/AR19)</f>
        <v>66.666666666666671</v>
      </c>
      <c r="BS9" s="30">
        <f t="shared" ref="BS9" si="379">PRODUCT(AS9*100*1/AS19)</f>
        <v>22.222222222222221</v>
      </c>
      <c r="BT9" s="32">
        <f t="shared" ref="BT9" si="380">PRODUCT(AT9*100*1/AT19)</f>
        <v>0</v>
      </c>
      <c r="BU9" s="49"/>
      <c r="BV9" s="49">
        <v>1</v>
      </c>
      <c r="BW9" s="32">
        <f t="shared" ref="BW9" si="381">AW3+AW4+AW5+AW6+AW7+AW8+AW9</f>
        <v>55.555555555555557</v>
      </c>
      <c r="BX9" s="32">
        <f t="shared" ref="BX9" si="382">AX3+AX4+AX5+AX6+AX7+AX8+AX9</f>
        <v>83.333333333333343</v>
      </c>
      <c r="BY9" s="29">
        <f t="shared" ref="BY9" si="383">AY3+AY4+AY5+AY6+AY7+AY8+AY9</f>
        <v>94.444444444444443</v>
      </c>
      <c r="BZ9" s="29">
        <f t="shared" ref="BZ9" si="384">AZ3+AZ4+AZ5+AZ6+AZ7+AZ8+AZ9</f>
        <v>88.888888888888886</v>
      </c>
      <c r="CA9" s="29">
        <f t="shared" ref="CA9" si="385">BA3+BA4+BA5+BA6+BA7+BA8+BA9</f>
        <v>72.222222222222229</v>
      </c>
      <c r="CB9" s="29">
        <f t="shared" ref="CB9" si="386">BB3+BB4+BB5+BB6+BB7+BB8+BB9</f>
        <v>77.777777777777786</v>
      </c>
      <c r="CC9" s="29">
        <f t="shared" ref="CC9" si="387">BC3+BC4+BC5+BC6+BC7+BC8+BC9</f>
        <v>88.888888888888886</v>
      </c>
      <c r="CD9" s="29">
        <f t="shared" ref="CD9" si="388">BD3+BD4+BD5+BD6+BD7+BD8+BD9</f>
        <v>94.444444444444443</v>
      </c>
      <c r="CE9" s="30">
        <f t="shared" ref="CE9" si="389">BE3+BE4+BE5+BE6+BE7+BE8+BE9</f>
        <v>94.117647058823536</v>
      </c>
      <c r="CF9" s="30">
        <f t="shared" ref="CF9" si="390">BF3+BF4+BF5+BF6+BF7+BF8+BF9</f>
        <v>94.444444444444443</v>
      </c>
      <c r="CG9" s="30">
        <f t="shared" ref="CG9" si="391">BG3+BG4+BG5+BG6+BG7+BG8+BG9</f>
        <v>0</v>
      </c>
      <c r="CH9" s="30">
        <f t="shared" ref="CH9" si="392">BH3+BH4+BH5+BH6+BH7+BH8+BH9</f>
        <v>100</v>
      </c>
      <c r="CI9" s="30">
        <f t="shared" ref="CI9" si="393">BI3+BI4+BI5+BI6+BI7+BI8+BI9</f>
        <v>88.8888888888889</v>
      </c>
      <c r="CJ9" s="30">
        <f t="shared" ref="CJ9" si="394">BJ3+BJ4+BJ5+BJ6+BJ7+BJ8+BJ9</f>
        <v>88.888888888888886</v>
      </c>
      <c r="CK9" s="32">
        <f t="shared" ref="CK9" si="395">BK3+BK4+BK5+BK6+BK7+BK8+BK9</f>
        <v>88.8888888888889</v>
      </c>
      <c r="CL9" s="30">
        <f t="shared" ref="CL9" si="396">BL3+BL4+BL5+BL6+BL7+BL8+BL9</f>
        <v>94.444444444444443</v>
      </c>
      <c r="CM9" s="32">
        <f t="shared" ref="CM9" si="397">BM3+BM4+BM5+BM6+BM7+BM8+BM9</f>
        <v>100</v>
      </c>
      <c r="CN9" s="30">
        <f t="shared" ref="CN9" si="398">BN3+BN4+BN5+BN6+BN7+BN8+BN9</f>
        <v>94.444444444444457</v>
      </c>
      <c r="CO9" s="30">
        <f t="shared" ref="CO9" si="399">BO3+BO4+BO5+BO6+BO7+BO8+BO9</f>
        <v>72.222222222222229</v>
      </c>
      <c r="CP9" s="32">
        <f t="shared" ref="CP9" si="400">BP3+BP4+BP5+BP6+BP7+BP8+BP9</f>
        <v>83.333333333333329</v>
      </c>
      <c r="CQ9" s="30">
        <f t="shared" ref="CQ9" si="401">BQ3+BQ4+BQ5+BQ6+BQ7+BQ8+BQ9</f>
        <v>61.111111111111114</v>
      </c>
      <c r="CR9" s="30">
        <f t="shared" ref="CR9" si="402">BR3+BR4+BR5+BR6+BR7+BR8+BR9</f>
        <v>100</v>
      </c>
      <c r="CS9" s="30">
        <f t="shared" ref="CS9" si="403">BS3+BS4+BS5+BS6+BS7+BS8+BS9</f>
        <v>100</v>
      </c>
      <c r="CT9" s="32">
        <f t="shared" ref="CT9" si="404">BT3+BT4+BT5+BT6+BT7+BT8+BT9</f>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9" t="s">
        <v>11</v>
      </c>
      <c r="C10" s="49">
        <v>0</v>
      </c>
      <c r="D10" s="49">
        <v>0</v>
      </c>
      <c r="E10" s="49">
        <v>15</v>
      </c>
      <c r="F10" s="49">
        <v>0</v>
      </c>
      <c r="G10" s="49">
        <v>1</v>
      </c>
      <c r="H10" s="49">
        <v>0</v>
      </c>
      <c r="I10" s="49">
        <v>1</v>
      </c>
      <c r="J10" s="49">
        <v>0</v>
      </c>
      <c r="K10" s="49">
        <v>0</v>
      </c>
      <c r="L10" s="49">
        <v>0</v>
      </c>
      <c r="M10" s="49">
        <v>1</v>
      </c>
      <c r="N10" s="49">
        <v>0</v>
      </c>
      <c r="O10" s="49">
        <v>0</v>
      </c>
      <c r="P10" s="49">
        <v>0</v>
      </c>
      <c r="Q10" s="49">
        <v>0</v>
      </c>
      <c r="R10" s="49">
        <v>0</v>
      </c>
      <c r="S10" s="49">
        <v>18</v>
      </c>
      <c r="V10" s="49">
        <v>2</v>
      </c>
      <c r="W10" s="3">
        <f>J3</f>
        <v>0</v>
      </c>
      <c r="X10" s="3">
        <f>J4</f>
        <v>1</v>
      </c>
      <c r="Y10" s="49">
        <f>J5</f>
        <v>0</v>
      </c>
      <c r="Z10" s="49">
        <f>J6</f>
        <v>1</v>
      </c>
      <c r="AA10" s="49">
        <f>J7</f>
        <v>1</v>
      </c>
      <c r="AB10" s="49">
        <f>J8</f>
        <v>1</v>
      </c>
      <c r="AC10" s="49">
        <f>J9</f>
        <v>1</v>
      </c>
      <c r="AD10" s="49">
        <f>J10</f>
        <v>0</v>
      </c>
      <c r="AE10" s="2">
        <f>J11</f>
        <v>1</v>
      </c>
      <c r="AF10" s="3">
        <f>J12</f>
        <v>0</v>
      </c>
      <c r="AG10" s="2">
        <f>J13</f>
        <v>0</v>
      </c>
      <c r="AH10" s="2">
        <f>J14</f>
        <v>0</v>
      </c>
      <c r="AI10" s="3">
        <f>J15</f>
        <v>0</v>
      </c>
      <c r="AJ10" s="3">
        <f>J16</f>
        <v>0</v>
      </c>
      <c r="AK10" s="3">
        <f>J17</f>
        <v>2</v>
      </c>
      <c r="AL10" s="4">
        <f>J18</f>
        <v>1</v>
      </c>
      <c r="AM10" s="3">
        <f>J19</f>
        <v>0</v>
      </c>
      <c r="AN10" s="3">
        <f>J20</f>
        <v>1</v>
      </c>
      <c r="AO10" s="4">
        <f>J21</f>
        <v>1</v>
      </c>
      <c r="AP10" s="3">
        <f>J22</f>
        <v>0</v>
      </c>
      <c r="AQ10" s="2">
        <f>J23</f>
        <v>5</v>
      </c>
      <c r="AR10" s="2">
        <f>J24</f>
        <v>0</v>
      </c>
      <c r="AS10" s="2">
        <f>J25</f>
        <v>0</v>
      </c>
      <c r="AT10" s="3">
        <f>J26</f>
        <v>0</v>
      </c>
      <c r="AU10" s="5"/>
      <c r="AV10" s="49">
        <v>2</v>
      </c>
      <c r="AW10" s="32">
        <f t="shared" ref="AW10" si="405">PRODUCT(W10*100*1/W19)</f>
        <v>0</v>
      </c>
      <c r="AX10" s="32">
        <f t="shared" ref="AX10" si="406">PRODUCT(X10*100*1/X19)</f>
        <v>5.5555555555555554</v>
      </c>
      <c r="AY10" s="29">
        <f t="shared" ref="AY10" si="407">PRODUCT(Y10*100*1/Y19)</f>
        <v>0</v>
      </c>
      <c r="AZ10" s="29">
        <f t="shared" ref="AZ10" si="408">PRODUCT(Z10*100*1/Z19)</f>
        <v>5.5555555555555554</v>
      </c>
      <c r="BA10" s="29">
        <f t="shared" ref="BA10" si="409">PRODUCT(AA10*100*1/AA19)</f>
        <v>5.5555555555555554</v>
      </c>
      <c r="BB10" s="29">
        <f t="shared" ref="BB10" si="410">PRODUCT(AB10*100*1/AB19)</f>
        <v>5.5555555555555554</v>
      </c>
      <c r="BC10" s="29">
        <f t="shared" ref="BC10" si="411">PRODUCT(AC10*100*1/AC19)</f>
        <v>5.5555555555555554</v>
      </c>
      <c r="BD10" s="29">
        <f t="shared" ref="BD10" si="412">PRODUCT(AD10*100*1/AD19)</f>
        <v>0</v>
      </c>
      <c r="BE10" s="30">
        <f t="shared" ref="BE10" si="413">PRODUCT(AE10*100*1/AE19)</f>
        <v>5.882352941176471</v>
      </c>
      <c r="BF10" s="32">
        <f t="shared" ref="BF10" si="414">PRODUCT(AF10*100*1/AF19)</f>
        <v>0</v>
      </c>
      <c r="BG10" s="30">
        <f t="shared" ref="BG10" si="415">PRODUCT(AG10*100*1/AG19)</f>
        <v>0</v>
      </c>
      <c r="BH10" s="30">
        <f t="shared" ref="BH10" si="416">PRODUCT(AH10*100*1/AH19)</f>
        <v>0</v>
      </c>
      <c r="BI10" s="32">
        <f t="shared" ref="BI10" si="417">PRODUCT(AI10*100*1/AI19)</f>
        <v>0</v>
      </c>
      <c r="BJ10" s="32">
        <f t="shared" ref="BJ10" si="418">PRODUCT(AJ10*100*1/AJ19)</f>
        <v>0</v>
      </c>
      <c r="BK10" s="32">
        <f t="shared" ref="BK10" si="419">PRODUCT(AK10*100*1/AK19)</f>
        <v>11.111111111111111</v>
      </c>
      <c r="BL10" s="31">
        <f t="shared" ref="BL10" si="420">PRODUCT(AL10*100*1/AL19)</f>
        <v>5.5555555555555554</v>
      </c>
      <c r="BM10" s="32">
        <f t="shared" ref="BM10" si="421">PRODUCT(AM10*100*1/AM19)</f>
        <v>0</v>
      </c>
      <c r="BN10" s="32">
        <f t="shared" ref="BN10" si="422">PRODUCT(AN10*100*1/AN19)</f>
        <v>5.5555555555555554</v>
      </c>
      <c r="BO10" s="31">
        <f t="shared" ref="BO10" si="423">PRODUCT(AO10*100*1/AO19)</f>
        <v>5.5555555555555554</v>
      </c>
      <c r="BP10" s="32">
        <f t="shared" ref="BP10" si="424">PRODUCT(AP10*100*1/AP19)</f>
        <v>0</v>
      </c>
      <c r="BQ10" s="30">
        <f t="shared" ref="BQ10" si="425">PRODUCT(AQ10*100*1/AQ19)</f>
        <v>27.777777777777779</v>
      </c>
      <c r="BR10" s="30">
        <f t="shared" ref="BR10" si="426">PRODUCT(AR10*100*1/AR19)</f>
        <v>0</v>
      </c>
      <c r="BS10" s="30">
        <f t="shared" ref="BS10" si="427">PRODUCT(AS10*100*1/AS19)</f>
        <v>0</v>
      </c>
      <c r="BT10" s="32">
        <f t="shared" ref="BT10" si="428">PRODUCT(AT10*100*1/AT19)</f>
        <v>0</v>
      </c>
      <c r="BU10" s="49"/>
      <c r="BV10" s="49">
        <v>2</v>
      </c>
      <c r="BW10" s="32">
        <f t="shared" ref="BW10" si="429">AW3+AW4+AW5+AW6+AW7+AW8+AW9+AW10</f>
        <v>55.555555555555557</v>
      </c>
      <c r="BX10" s="32">
        <f t="shared" ref="BX10" si="430">AX3+AX4+AX5+AX6+AX7+AX8+AX9+AX10</f>
        <v>88.8888888888889</v>
      </c>
      <c r="BY10" s="29">
        <f t="shared" ref="BY10" si="431">AY3+AY4+AY5+AY6+AY7+AY8+AY9+AY10</f>
        <v>94.444444444444443</v>
      </c>
      <c r="BZ10" s="29">
        <f t="shared" ref="BZ10" si="432">AZ3+AZ4+AZ5+AZ6+AZ7+AZ8+AZ9+AZ10</f>
        <v>94.444444444444443</v>
      </c>
      <c r="CA10" s="29">
        <f t="shared" ref="CA10" si="433">BA3+BA4+BA5+BA6+BA7+BA8+BA9+BA10</f>
        <v>77.777777777777786</v>
      </c>
      <c r="CB10" s="29">
        <f t="shared" ref="CB10" si="434">BB3+BB4+BB5+BB6+BB7+BB8+BB9+BB10</f>
        <v>83.333333333333343</v>
      </c>
      <c r="CC10" s="29">
        <f t="shared" ref="CC10" si="435">BC3+BC4+BC5+BC6+BC7+BC8+BC9+BC10</f>
        <v>94.444444444444443</v>
      </c>
      <c r="CD10" s="29">
        <f t="shared" ref="CD10" si="436">BD3+BD4+BD5+BD6+BD7+BD8+BD9+BD10</f>
        <v>94.444444444444443</v>
      </c>
      <c r="CE10" s="30">
        <f t="shared" ref="CE10" si="437">BE3+BE4+BE5+BE6+BE7+BE8+BE9+BE10</f>
        <v>100</v>
      </c>
      <c r="CF10" s="32">
        <f t="shared" ref="CF10" si="438">BF3+BF4+BF5+BF6+BF7+BF8+BF9+BF10</f>
        <v>94.444444444444443</v>
      </c>
      <c r="CG10" s="30">
        <f t="shared" ref="CG10" si="439">BG3+BG4+BG5+BG6+BG7+BG8+BG9+BG10</f>
        <v>0</v>
      </c>
      <c r="CH10" s="30">
        <f t="shared" ref="CH10" si="440">BH3+BH4+BH5+BH6+BH7+BH8+BH9+BH10</f>
        <v>100</v>
      </c>
      <c r="CI10" s="32">
        <f t="shared" ref="CI10" si="441">BI3+BI4+BI5+BI6+BI7+BI8+BI9+BI10</f>
        <v>88.8888888888889</v>
      </c>
      <c r="CJ10" s="32">
        <f t="shared" ref="CJ10" si="442">BJ3+BJ4+BJ5+BJ6+BJ7+BJ8+BJ9+BJ10</f>
        <v>88.888888888888886</v>
      </c>
      <c r="CK10" s="32">
        <f t="shared" ref="CK10" si="443">BK3+BK4+BK5+BK6+BK7+BK8+BK9+BK10</f>
        <v>100.00000000000001</v>
      </c>
      <c r="CL10" s="31">
        <f t="shared" ref="CL10" si="444">BL3+BL4+BL5+BL6+BL7+BL8+BL9+BL10</f>
        <v>100</v>
      </c>
      <c r="CM10" s="32">
        <f t="shared" ref="CM10" si="445">BM3+BM4+BM5+BM6+BM7+BM8+BM9+BM10</f>
        <v>100</v>
      </c>
      <c r="CN10" s="32">
        <f t="shared" ref="CN10" si="446">BN3+BN4+BN5+BN6+BN7+BN8+BN9+BN10</f>
        <v>100.00000000000001</v>
      </c>
      <c r="CO10" s="31">
        <f t="shared" ref="CO10" si="447">BO3+BO4+BO5+BO6+BO7+BO8+BO9+BO10</f>
        <v>77.777777777777786</v>
      </c>
      <c r="CP10" s="32">
        <f t="shared" ref="CP10" si="448">BP3+BP4+BP5+BP6+BP7+BP8+BP9+BP10</f>
        <v>83.333333333333329</v>
      </c>
      <c r="CQ10" s="30">
        <f t="shared" ref="CQ10" si="449">BQ3+BQ4+BQ5+BQ6+BQ7+BQ8+BQ9+BQ10</f>
        <v>88.888888888888886</v>
      </c>
      <c r="CR10" s="30">
        <f t="shared" ref="CR10" si="450">BR3+BR4+BR5+BR6+BR7+BR8+BR9+BR10</f>
        <v>100</v>
      </c>
      <c r="CS10" s="30">
        <f t="shared" ref="CS10" si="451">BS3+BS4+BS5+BS6+BS7+BS8+BS9+BS10</f>
        <v>100</v>
      </c>
      <c r="CT10" s="32">
        <f t="shared" ref="CT10" si="452">BT3+BT4+BT5+BT6+BT7+BT8+BT9+BT10</f>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9" t="s">
        <v>13</v>
      </c>
      <c r="C11" s="2">
        <v>0</v>
      </c>
      <c r="D11" s="2">
        <v>0</v>
      </c>
      <c r="E11" s="2">
        <v>0</v>
      </c>
      <c r="F11" s="2">
        <v>0</v>
      </c>
      <c r="G11" s="2">
        <v>10</v>
      </c>
      <c r="H11" s="2">
        <v>0</v>
      </c>
      <c r="I11" s="2">
        <v>6</v>
      </c>
      <c r="J11" s="2">
        <v>1</v>
      </c>
      <c r="K11" s="2">
        <v>0</v>
      </c>
      <c r="L11" s="2">
        <v>0</v>
      </c>
      <c r="M11" s="4">
        <v>0</v>
      </c>
      <c r="N11" s="3">
        <v>0</v>
      </c>
      <c r="O11" s="3">
        <v>0</v>
      </c>
      <c r="P11" s="3">
        <v>0</v>
      </c>
      <c r="Q11" s="3">
        <v>0</v>
      </c>
      <c r="R11" s="3">
        <v>0</v>
      </c>
      <c r="S11" s="49">
        <v>17</v>
      </c>
      <c r="V11" s="49">
        <v>4</v>
      </c>
      <c r="W11" s="3">
        <f>K3</f>
        <v>0</v>
      </c>
      <c r="X11" s="3">
        <f>K4</f>
        <v>0</v>
      </c>
      <c r="Y11" s="49">
        <f>K5</f>
        <v>0</v>
      </c>
      <c r="Z11" s="49">
        <f>K6</f>
        <v>0</v>
      </c>
      <c r="AA11" s="49">
        <f>K7</f>
        <v>0</v>
      </c>
      <c r="AB11" s="49">
        <f>K8</f>
        <v>1</v>
      </c>
      <c r="AC11" s="49">
        <f>K9</f>
        <v>0</v>
      </c>
      <c r="AD11" s="49">
        <f>K10</f>
        <v>0</v>
      </c>
      <c r="AE11" s="2">
        <f>K11</f>
        <v>0</v>
      </c>
      <c r="AF11" s="3">
        <f>K12</f>
        <v>0</v>
      </c>
      <c r="AG11" s="2">
        <f>K13</f>
        <v>0</v>
      </c>
      <c r="AH11" s="4">
        <f>K14</f>
        <v>0</v>
      </c>
      <c r="AI11" s="3">
        <f>K15</f>
        <v>0</v>
      </c>
      <c r="AJ11" s="3">
        <f>K16</f>
        <v>1</v>
      </c>
      <c r="AK11" s="3">
        <f>K17</f>
        <v>0</v>
      </c>
      <c r="AL11" s="3">
        <f>K18</f>
        <v>0</v>
      </c>
      <c r="AM11" s="3">
        <f>K19</f>
        <v>0</v>
      </c>
      <c r="AN11" s="3">
        <f>K20</f>
        <v>0</v>
      </c>
      <c r="AO11" s="3">
        <f>K21</f>
        <v>0</v>
      </c>
      <c r="AP11" s="3">
        <f>K22</f>
        <v>0</v>
      </c>
      <c r="AQ11" s="2">
        <f>K23</f>
        <v>2</v>
      </c>
      <c r="AR11" s="2">
        <f>K24</f>
        <v>0</v>
      </c>
      <c r="AS11" s="2">
        <f>K25</f>
        <v>0</v>
      </c>
      <c r="AT11" s="3">
        <f>K26</f>
        <v>0</v>
      </c>
      <c r="AU11" s="5"/>
      <c r="AV11" s="49">
        <v>4</v>
      </c>
      <c r="AW11" s="32">
        <f t="shared" ref="AW11" si="453">PRODUCT(W11*100*1/W19)</f>
        <v>0</v>
      </c>
      <c r="AX11" s="32">
        <f t="shared" ref="AX11" si="454">PRODUCT(X11*100*1/X19)</f>
        <v>0</v>
      </c>
      <c r="AY11" s="29">
        <f t="shared" ref="AY11" si="455">PRODUCT(Y11*100*1/Y19)</f>
        <v>0</v>
      </c>
      <c r="AZ11" s="29">
        <f t="shared" ref="AZ11" si="456">PRODUCT(Z11*100*1/Z19)</f>
        <v>0</v>
      </c>
      <c r="BA11" s="29">
        <f t="shared" ref="BA11" si="457">PRODUCT(AA11*100*1/AA19)</f>
        <v>0</v>
      </c>
      <c r="BB11" s="29">
        <f t="shared" ref="BB11" si="458">PRODUCT(AB11*100*1/AB19)</f>
        <v>5.5555555555555554</v>
      </c>
      <c r="BC11" s="29">
        <f t="shared" ref="BC11" si="459">PRODUCT(AC11*100*1/AC19)</f>
        <v>0</v>
      </c>
      <c r="BD11" s="29">
        <f t="shared" ref="BD11" si="460">PRODUCT(AD11*100*1/AD19)</f>
        <v>0</v>
      </c>
      <c r="BE11" s="30">
        <f t="shared" ref="BE11" si="461">PRODUCT(AE11*100*1/AE19)</f>
        <v>0</v>
      </c>
      <c r="BF11" s="32">
        <f t="shared" ref="BF11" si="462">PRODUCT(AF11*100*1/AF19)</f>
        <v>0</v>
      </c>
      <c r="BG11" s="30">
        <f t="shared" ref="BG11" si="463">PRODUCT(AG11*100*1/AG19)</f>
        <v>0</v>
      </c>
      <c r="BH11" s="31">
        <f t="shared" ref="BH11" si="464">PRODUCT(AH11*100*1/AH19)</f>
        <v>0</v>
      </c>
      <c r="BI11" s="32">
        <f t="shared" ref="BI11" si="465">PRODUCT(AI11*100*1/AI19)</f>
        <v>0</v>
      </c>
      <c r="BJ11" s="32">
        <f t="shared" ref="BJ11" si="466">PRODUCT(AJ11*100*1/AJ19)</f>
        <v>5.5555555555555554</v>
      </c>
      <c r="BK11" s="32">
        <f t="shared" ref="BK11" si="467">PRODUCT(AK11*100*1/AK19)</f>
        <v>0</v>
      </c>
      <c r="BL11" s="32">
        <f t="shared" ref="BL11" si="468">PRODUCT(AL11*100*1/AL19)</f>
        <v>0</v>
      </c>
      <c r="BM11" s="32">
        <f t="shared" ref="BM11" si="469">PRODUCT(AM11*100*1/AM19)</f>
        <v>0</v>
      </c>
      <c r="BN11" s="32">
        <f t="shared" ref="BN11" si="470">PRODUCT(AN11*100*1/AN19)</f>
        <v>0</v>
      </c>
      <c r="BO11" s="32">
        <f t="shared" ref="BO11" si="471">PRODUCT(AO11*100*1/AO19)</f>
        <v>0</v>
      </c>
      <c r="BP11" s="32">
        <f t="shared" ref="BP11" si="472">PRODUCT(AP11*100*1/AP19)</f>
        <v>0</v>
      </c>
      <c r="BQ11" s="30">
        <f t="shared" ref="BQ11" si="473">PRODUCT(AQ11*100*1/AQ19)</f>
        <v>11.111111111111111</v>
      </c>
      <c r="BR11" s="30">
        <f t="shared" ref="BR11" si="474">PRODUCT(AR11*100*1/AR19)</f>
        <v>0</v>
      </c>
      <c r="BS11" s="30">
        <f t="shared" ref="BS11" si="475">PRODUCT(AS11*100*1/AS19)</f>
        <v>0</v>
      </c>
      <c r="BT11" s="32">
        <f t="shared" ref="BT11" si="476">PRODUCT(AT11*100*1/AT19)</f>
        <v>0</v>
      </c>
      <c r="BU11" s="49"/>
      <c r="BV11" s="49">
        <v>4</v>
      </c>
      <c r="BW11" s="32">
        <f t="shared" ref="BW11" si="477">AW3+AW4+AW5+AW6+AW7+AW8+AW9+AW10+AW11</f>
        <v>55.555555555555557</v>
      </c>
      <c r="BX11" s="32">
        <f t="shared" ref="BX11" si="478">AX3+AX4+AX5+AX6+AX7+AX8+AX9+AX10+AX11</f>
        <v>88.8888888888889</v>
      </c>
      <c r="BY11" s="29">
        <f t="shared" ref="BY11" si="479">AY3+AY4+AY5+AY6+AY7+AY8+AY9+AY10+AY11</f>
        <v>94.444444444444443</v>
      </c>
      <c r="BZ11" s="29">
        <f t="shared" ref="BZ11" si="480">AZ3+AZ4+AZ5+AZ6+AZ7+AZ8+AZ9+AZ10+AZ11</f>
        <v>94.444444444444443</v>
      </c>
      <c r="CA11" s="29">
        <f t="shared" ref="CA11" si="481">BA3+BA4+BA5+BA6+BA7+BA8+BA9+BA10+BA11</f>
        <v>77.777777777777786</v>
      </c>
      <c r="CB11" s="29">
        <f t="shared" ref="CB11" si="482">BB3+BB4+BB5+BB6+BB7+BB8+BB9+BB10+BB11</f>
        <v>88.8888888888889</v>
      </c>
      <c r="CC11" s="29">
        <f t="shared" ref="CC11" si="483">BC3+BC4+BC5+BC6+BC7+BC8+BC9+BC10+BC11</f>
        <v>94.444444444444443</v>
      </c>
      <c r="CD11" s="29">
        <f t="shared" ref="CD11" si="484">BD3+BD4+BD5+BD6+BD7+BD8+BD9+BD10+BD11</f>
        <v>94.444444444444443</v>
      </c>
      <c r="CE11" s="30">
        <f t="shared" ref="CE11" si="485">BE3+BE4+BE5+BE6+BE7+BE8+BE9+BE10+BE11</f>
        <v>100</v>
      </c>
      <c r="CF11" s="32">
        <f t="shared" ref="CF11" si="486">BF3+BF4+BF5+BF6+BF7+BF8+BF9+BF10+BF11</f>
        <v>94.444444444444443</v>
      </c>
      <c r="CG11" s="30">
        <f t="shared" ref="CG11" si="487">BG3+BG4+BG5+BG6+BG7+BG8+BG9+BG10+BG11</f>
        <v>0</v>
      </c>
      <c r="CH11" s="31">
        <f t="shared" ref="CH11" si="488">BH3+BH4+BH5+BH6+BH7+BH8+BH9+BH10+BH11</f>
        <v>100</v>
      </c>
      <c r="CI11" s="32">
        <f t="shared" ref="CI11" si="489">BI3+BI4+BI5+BI6+BI7+BI8+BI9+BI10+BI11</f>
        <v>88.8888888888889</v>
      </c>
      <c r="CJ11" s="32">
        <f t="shared" ref="CJ11" si="490">BJ3+BJ4+BJ5+BJ6+BJ7+BJ8+BJ9+BJ10+BJ11</f>
        <v>94.444444444444443</v>
      </c>
      <c r="CK11" s="32">
        <f t="shared" ref="CK11" si="491">BK3+BK4+BK5+BK6+BK7+BK8+BK9+BK10+BK11</f>
        <v>100.00000000000001</v>
      </c>
      <c r="CL11" s="32">
        <f t="shared" ref="CL11" si="492">BL3+BL4+BL5+BL6+BL7+BL8+BL9+BL10+BL11</f>
        <v>100</v>
      </c>
      <c r="CM11" s="32">
        <f t="shared" ref="CM11" si="493">BM3+BM4+BM5+BM6+BM7+BM8+BM9+BM10+BM11</f>
        <v>100</v>
      </c>
      <c r="CN11" s="32">
        <f t="shared" ref="CN11" si="494">BN3+BN4+BN5+BN6+BN7+BN8+BN9+BN10+BN11</f>
        <v>100.00000000000001</v>
      </c>
      <c r="CO11" s="32">
        <f t="shared" ref="CO11" si="495">BO3+BO4+BO5+BO6+BO7+BO8+BO9+BO10+BO11</f>
        <v>77.777777777777786</v>
      </c>
      <c r="CP11" s="32">
        <f t="shared" ref="CP11" si="496">BP3+BP4+BP5+BP6+BP7+BP8+BP9+BP10+BP11</f>
        <v>83.333333333333329</v>
      </c>
      <c r="CQ11" s="30">
        <f t="shared" ref="CQ11" si="497">BQ3+BQ4+BQ5+BQ6+BQ7+BQ8+BQ9+BQ10+BQ11</f>
        <v>100</v>
      </c>
      <c r="CR11" s="30">
        <f t="shared" ref="CR11" si="498">BR3+BR4+BR5+BR6+BR7+BR8+BR9+BR10+BR11</f>
        <v>100</v>
      </c>
      <c r="CS11" s="30">
        <f t="shared" ref="CS11" si="499">BS3+BS4+BS5+BS6+BS7+BS8+BS9+BS10+BS11</f>
        <v>100</v>
      </c>
      <c r="CT11" s="32">
        <f t="shared" ref="CT11" si="500">BT3+BT4+BT5+BT6+BT7+BT8+BT9+BT10+BT11</f>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9" t="s">
        <v>14</v>
      </c>
      <c r="C12" s="2">
        <v>0</v>
      </c>
      <c r="D12" s="2">
        <v>0</v>
      </c>
      <c r="E12" s="2">
        <v>16</v>
      </c>
      <c r="F12" s="2">
        <v>0</v>
      </c>
      <c r="G12" s="2">
        <v>1</v>
      </c>
      <c r="H12" s="2">
        <v>0</v>
      </c>
      <c r="I12" s="2">
        <v>0</v>
      </c>
      <c r="J12" s="3">
        <v>0</v>
      </c>
      <c r="K12" s="3">
        <v>0</v>
      </c>
      <c r="L12" s="3">
        <v>1</v>
      </c>
      <c r="M12" s="3">
        <v>0</v>
      </c>
      <c r="N12" s="3">
        <v>0</v>
      </c>
      <c r="O12" s="3">
        <v>0</v>
      </c>
      <c r="P12" s="3">
        <v>0</v>
      </c>
      <c r="Q12" s="3">
        <v>0</v>
      </c>
      <c r="R12" s="3">
        <v>0</v>
      </c>
      <c r="S12" s="49">
        <v>18</v>
      </c>
      <c r="V12" s="49">
        <v>8</v>
      </c>
      <c r="W12" s="3">
        <f>L3</f>
        <v>8</v>
      </c>
      <c r="X12" s="3">
        <f>L4</f>
        <v>1</v>
      </c>
      <c r="Y12" s="49">
        <f>L5</f>
        <v>0</v>
      </c>
      <c r="Z12" s="49">
        <f>L6</f>
        <v>0</v>
      </c>
      <c r="AA12" s="49">
        <f>L7</f>
        <v>3</v>
      </c>
      <c r="AB12" s="49">
        <f>L8</f>
        <v>1</v>
      </c>
      <c r="AC12" s="49">
        <f>L9</f>
        <v>0</v>
      </c>
      <c r="AD12" s="49">
        <f>L10</f>
        <v>0</v>
      </c>
      <c r="AE12" s="2">
        <f>L11</f>
        <v>0</v>
      </c>
      <c r="AF12" s="3">
        <f>L12</f>
        <v>1</v>
      </c>
      <c r="AG12" s="2">
        <f>L13</f>
        <v>0</v>
      </c>
      <c r="AH12" s="3">
        <f>L14</f>
        <v>0</v>
      </c>
      <c r="AI12" s="3">
        <f>L15</f>
        <v>2</v>
      </c>
      <c r="AJ12" s="3">
        <f>L16</f>
        <v>1</v>
      </c>
      <c r="AK12" s="3">
        <f>L17</f>
        <v>0</v>
      </c>
      <c r="AL12" s="3">
        <f>L18</f>
        <v>0</v>
      </c>
      <c r="AM12" s="3">
        <f>L19</f>
        <v>0</v>
      </c>
      <c r="AN12" s="3">
        <f>L20</f>
        <v>0</v>
      </c>
      <c r="AO12" s="3">
        <f>L21</f>
        <v>0</v>
      </c>
      <c r="AP12" s="3">
        <f>L22</f>
        <v>3</v>
      </c>
      <c r="AQ12" s="3">
        <f>L23</f>
        <v>0</v>
      </c>
      <c r="AR12" s="3">
        <f>L24</f>
        <v>0</v>
      </c>
      <c r="AS12" s="3">
        <f>L25</f>
        <v>0</v>
      </c>
      <c r="AT12" s="3">
        <f>L26</f>
        <v>0</v>
      </c>
      <c r="AU12" s="7"/>
      <c r="AV12" s="49">
        <v>8</v>
      </c>
      <c r="AW12" s="32">
        <f t="shared" ref="AW12" si="501">PRODUCT(W12*100*1/W19)</f>
        <v>44.444444444444443</v>
      </c>
      <c r="AX12" s="32">
        <f t="shared" ref="AX12" si="502">PRODUCT(X12*100*1/X19)</f>
        <v>5.5555555555555554</v>
      </c>
      <c r="AY12" s="29">
        <f t="shared" ref="AY12" si="503">PRODUCT(Y12*100*1/Y19)</f>
        <v>0</v>
      </c>
      <c r="AZ12" s="29">
        <f t="shared" ref="AZ12" si="504">PRODUCT(Z12*100*1/Z19)</f>
        <v>0</v>
      </c>
      <c r="BA12" s="29">
        <f t="shared" ref="BA12" si="505">PRODUCT(AA12*100*1/AA19)</f>
        <v>16.666666666666668</v>
      </c>
      <c r="BB12" s="29">
        <f t="shared" ref="BB12" si="506">PRODUCT(AB12*100*1/AB19)</f>
        <v>5.5555555555555554</v>
      </c>
      <c r="BC12" s="29">
        <f t="shared" ref="BC12" si="507">PRODUCT(AC12*100*1/AC19)</f>
        <v>0</v>
      </c>
      <c r="BD12" s="29">
        <f t="shared" ref="BD12" si="508">PRODUCT(AD12*100*1/AD19)</f>
        <v>0</v>
      </c>
      <c r="BE12" s="30">
        <f t="shared" ref="BE12" si="509">PRODUCT(AE12*100*1/AE19)</f>
        <v>0</v>
      </c>
      <c r="BF12" s="32">
        <f t="shared" ref="BF12" si="510">PRODUCT(AF12*100*1/AF19)</f>
        <v>5.5555555555555554</v>
      </c>
      <c r="BG12" s="30">
        <f t="shared" ref="BG12" si="511">PRODUCT(AG12*100*1/AG19)</f>
        <v>0</v>
      </c>
      <c r="BH12" s="32">
        <f t="shared" ref="BH12" si="512">PRODUCT(AH12*100*1/AH19)</f>
        <v>0</v>
      </c>
      <c r="BI12" s="32">
        <f t="shared" ref="BI12" si="513">PRODUCT(AI12*100*1/AI19)</f>
        <v>11.111111111111111</v>
      </c>
      <c r="BJ12" s="32">
        <f t="shared" ref="BJ12" si="514">PRODUCT(AJ12*100*1/AJ19)</f>
        <v>5.5555555555555554</v>
      </c>
      <c r="BK12" s="32">
        <f t="shared" ref="BK12" si="515">PRODUCT(AK12*100*1/AK19)</f>
        <v>0</v>
      </c>
      <c r="BL12" s="32">
        <f t="shared" ref="BL12" si="516">PRODUCT(AL12*100*1/AL19)</f>
        <v>0</v>
      </c>
      <c r="BM12" s="32">
        <f t="shared" ref="BM12" si="517">PRODUCT(AM12*100*1/AM19)</f>
        <v>0</v>
      </c>
      <c r="BN12" s="32">
        <f t="shared" ref="BN12" si="518">PRODUCT(AN12*100*1/AN19)</f>
        <v>0</v>
      </c>
      <c r="BO12" s="32">
        <f t="shared" ref="BO12" si="519">PRODUCT(AO12*100*1/AO19)</f>
        <v>0</v>
      </c>
      <c r="BP12" s="32">
        <f t="shared" ref="BP12" si="520">PRODUCT(AP12*100*1/AP19)</f>
        <v>16.666666666666668</v>
      </c>
      <c r="BQ12" s="32">
        <f t="shared" ref="BQ12" si="521">PRODUCT(AQ12*100*1/AQ19)</f>
        <v>0</v>
      </c>
      <c r="BR12" s="32">
        <f t="shared" ref="BR12" si="522">PRODUCT(AR12*100*1/AR19)</f>
        <v>0</v>
      </c>
      <c r="BS12" s="32">
        <f t="shared" ref="BS12" si="523">PRODUCT(AS12*100*1/AS19)</f>
        <v>0</v>
      </c>
      <c r="BT12" s="32">
        <f t="shared" ref="BT12" si="524">PRODUCT(AT12*100*1/AT19)</f>
        <v>0</v>
      </c>
      <c r="BU12" s="49"/>
      <c r="BV12" s="49">
        <v>8</v>
      </c>
      <c r="BW12" s="32">
        <f t="shared" ref="BW12" si="525">AW3+AW4+AW5+AW6+AW7+AW8+AW9+AW10+AW11+AW12</f>
        <v>100</v>
      </c>
      <c r="BX12" s="32">
        <f t="shared" ref="BX12" si="526">AX3+AX4+AX5+AX6+AX7+AX8+AX9+AX10+AX11+AX12</f>
        <v>94.444444444444457</v>
      </c>
      <c r="BY12" s="29">
        <f t="shared" ref="BY12" si="527">AY3+AY4+AY5+AY6+AY7+AY8+AY9+AY10+AY11+AY12</f>
        <v>94.444444444444443</v>
      </c>
      <c r="BZ12" s="29">
        <f t="shared" ref="BZ12" si="528">AZ3+AZ4+AZ5+AZ6+AZ7+AZ8+AZ9+AZ10+AZ11+AZ12</f>
        <v>94.444444444444443</v>
      </c>
      <c r="CA12" s="29">
        <f t="shared" ref="CA12" si="529">BA3+BA4+BA5+BA6+BA7+BA8+BA9+BA10+BA11+BA12</f>
        <v>94.444444444444457</v>
      </c>
      <c r="CB12" s="29">
        <f t="shared" ref="CB12" si="530">BB3+BB4+BB5+BB6+BB7+BB8+BB9+BB10+BB11+BB12</f>
        <v>94.444444444444457</v>
      </c>
      <c r="CC12" s="29">
        <f t="shared" ref="CC12" si="531">BC3+BC4+BC5+BC6+BC7+BC8+BC9+BC10+BC11+BC12</f>
        <v>94.444444444444443</v>
      </c>
      <c r="CD12" s="29">
        <f t="shared" ref="CD12" si="532">BD3+BD4+BD5+BD6+BD7+BD8+BD9+BD10+BD11+BD12</f>
        <v>94.444444444444443</v>
      </c>
      <c r="CE12" s="30">
        <f t="shared" ref="CE12" si="533">BE3+BE4+BE5+BE6+BE7+BE8+BE9+BE10+BE11+BE12</f>
        <v>100</v>
      </c>
      <c r="CF12" s="32">
        <f t="shared" ref="CF12" si="534">BF3+BF4+BF5+BF6+BF7+BF8+BF9+BF10+BF11+BF12</f>
        <v>100</v>
      </c>
      <c r="CG12" s="30">
        <f t="shared" ref="CG12" si="535">BG3+BG4+BG5+BG6+BG7+BG8+BG9+BG10+BG11+BG12</f>
        <v>0</v>
      </c>
      <c r="CH12" s="32">
        <f t="shared" ref="CH12" si="536">BH3+BH4+BH5+BH6+BH7+BH8+BH9+BH10+BH11+BH12</f>
        <v>100</v>
      </c>
      <c r="CI12" s="32">
        <f t="shared" ref="CI12" si="537">BI3+BI4+BI5+BI6+BI7+BI8+BI9+BI10+BI11+BI12</f>
        <v>100.00000000000001</v>
      </c>
      <c r="CJ12" s="32">
        <f t="shared" ref="CJ12" si="538">BJ3+BJ4+BJ5+BJ6+BJ7+BJ8+BJ9+BJ10+BJ11+BJ12</f>
        <v>100</v>
      </c>
      <c r="CK12" s="32">
        <f t="shared" ref="CK12" si="539">BK3+BK4+BK5+BK6+BK7+BK8+BK9+BK10+BK11+BK12</f>
        <v>100.00000000000001</v>
      </c>
      <c r="CL12" s="32">
        <f t="shared" ref="CL12" si="540">BL3+BL4+BL5+BL6+BL7+BL8+BL9+BL10+BL11+BL12</f>
        <v>100</v>
      </c>
      <c r="CM12" s="32">
        <f t="shared" ref="CM12" si="541">BM3+BM4+BM5+BM6+BM7+BM8+BM9+BM10+BM11+BM12</f>
        <v>100</v>
      </c>
      <c r="CN12" s="32">
        <f t="shared" ref="CN12" si="542">BN3+BN4+BN5+BN6+BN7+BN8+BN9+BN10+BN11+BN12</f>
        <v>100.00000000000001</v>
      </c>
      <c r="CO12" s="32">
        <f t="shared" ref="CO12" si="543">BO3+BO4+BO5+BO6+BO7+BO8+BO9+BO10+BO11+BO12</f>
        <v>77.777777777777786</v>
      </c>
      <c r="CP12" s="32">
        <f t="shared" ref="CP12" si="544">BP3+BP4+BP5+BP6+BP7+BP8+BP9+BP10+BP11+BP12</f>
        <v>100</v>
      </c>
      <c r="CQ12" s="32">
        <f t="shared" ref="CQ12" si="545">BQ3+BQ4+BQ5+BQ6+BQ7+BQ8+BQ9+BQ10+BQ11+BQ12</f>
        <v>100</v>
      </c>
      <c r="CR12" s="32">
        <f t="shared" ref="CR12" si="546">BR3+BR4+BR5+BR6+BR7+BR8+BR9+BR10+BR11+BR12</f>
        <v>100</v>
      </c>
      <c r="CS12" s="32">
        <f t="shared" ref="CS12" si="547">BS3+BS4+BS5+BS6+BS7+BS8+BS9+BS10+BS11+BS12</f>
        <v>100</v>
      </c>
      <c r="CT12" s="32">
        <f t="shared" ref="CT12" si="548">BT3+BT4+BT5+BT6+BT7+BT8+BT9+BT10+BT11+BT12</f>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9" t="s">
        <v>16</v>
      </c>
      <c r="C13" s="2">
        <v>0</v>
      </c>
      <c r="D13" s="2">
        <v>0</v>
      </c>
      <c r="E13" s="2">
        <v>0</v>
      </c>
      <c r="F13" s="2">
        <v>0</v>
      </c>
      <c r="G13" s="2">
        <v>0</v>
      </c>
      <c r="H13" s="2">
        <v>0</v>
      </c>
      <c r="I13" s="2">
        <v>0</v>
      </c>
      <c r="J13" s="2">
        <v>0</v>
      </c>
      <c r="K13" s="2">
        <v>0</v>
      </c>
      <c r="L13" s="2">
        <v>0</v>
      </c>
      <c r="M13" s="2">
        <v>0</v>
      </c>
      <c r="N13" s="2">
        <v>0</v>
      </c>
      <c r="O13" s="3">
        <v>2</v>
      </c>
      <c r="P13" s="3">
        <v>3</v>
      </c>
      <c r="Q13" s="3">
        <v>13</v>
      </c>
      <c r="R13" s="3">
        <v>0</v>
      </c>
      <c r="S13" s="49">
        <v>18</v>
      </c>
      <c r="V13" s="49">
        <v>16</v>
      </c>
      <c r="W13" s="3">
        <f>M3</f>
        <v>0</v>
      </c>
      <c r="X13" s="3">
        <f>M4</f>
        <v>1</v>
      </c>
      <c r="Y13" s="49">
        <f>M5</f>
        <v>1</v>
      </c>
      <c r="Z13" s="49">
        <f>M6</f>
        <v>0</v>
      </c>
      <c r="AA13" s="49">
        <f>M7</f>
        <v>1</v>
      </c>
      <c r="AB13" s="49">
        <f>M8</f>
        <v>0</v>
      </c>
      <c r="AC13" s="49">
        <f>M9</f>
        <v>1</v>
      </c>
      <c r="AD13" s="49">
        <f>M10</f>
        <v>1</v>
      </c>
      <c r="AE13" s="4">
        <f>M11</f>
        <v>0</v>
      </c>
      <c r="AF13" s="3">
        <f>M12</f>
        <v>0</v>
      </c>
      <c r="AG13" s="2">
        <f>M13</f>
        <v>0</v>
      </c>
      <c r="AH13" s="3">
        <f>M14</f>
        <v>0</v>
      </c>
      <c r="AI13" s="3">
        <f>M15</f>
        <v>0</v>
      </c>
      <c r="AJ13" s="3">
        <f>M16</f>
        <v>0</v>
      </c>
      <c r="AK13" s="3">
        <f>M17</f>
        <v>0</v>
      </c>
      <c r="AL13" s="3">
        <f>M18</f>
        <v>0</v>
      </c>
      <c r="AM13" s="3">
        <f>M19</f>
        <v>0</v>
      </c>
      <c r="AN13" s="3">
        <f>M20</f>
        <v>0</v>
      </c>
      <c r="AO13" s="3">
        <f>M21</f>
        <v>0</v>
      </c>
      <c r="AP13" s="3">
        <f>M22</f>
        <v>0</v>
      </c>
      <c r="AQ13" s="3">
        <f>M23</f>
        <v>0</v>
      </c>
      <c r="AR13" s="3">
        <f>M24</f>
        <v>0</v>
      </c>
      <c r="AS13" s="3">
        <f>M25</f>
        <v>0</v>
      </c>
      <c r="AT13" s="3">
        <f>M26</f>
        <v>0</v>
      </c>
      <c r="AU13" s="7"/>
      <c r="AV13" s="49">
        <v>16</v>
      </c>
      <c r="AW13" s="32">
        <f t="shared" ref="AW13" si="549">PRODUCT(W13*100*1/W19)</f>
        <v>0</v>
      </c>
      <c r="AX13" s="32">
        <f t="shared" ref="AX13" si="550">PRODUCT(X13*100*1/X19)</f>
        <v>5.5555555555555554</v>
      </c>
      <c r="AY13" s="29">
        <f t="shared" ref="AY13" si="551">PRODUCT(Y13*100*1/Y19)</f>
        <v>5.5555555555555554</v>
      </c>
      <c r="AZ13" s="29">
        <f t="shared" ref="AZ13" si="552">PRODUCT(Z13*100*1/Z19)</f>
        <v>0</v>
      </c>
      <c r="BA13" s="29">
        <f t="shared" ref="BA13" si="553">PRODUCT(AA13*100*1/AA19)</f>
        <v>5.5555555555555554</v>
      </c>
      <c r="BB13" s="29">
        <f t="shared" ref="BB13" si="554">PRODUCT(AB13*100*1/AB19)</f>
        <v>0</v>
      </c>
      <c r="BC13" s="29">
        <f t="shared" ref="BC13" si="555">PRODUCT(AC13*100*1/AC19)</f>
        <v>5.5555555555555554</v>
      </c>
      <c r="BD13" s="29">
        <f t="shared" ref="BD13" si="556">PRODUCT(AD13*100*1/AD19)</f>
        <v>5.5555555555555554</v>
      </c>
      <c r="BE13" s="31">
        <f t="shared" ref="BE13" si="557">PRODUCT(AE13*100*1/AE19)</f>
        <v>0</v>
      </c>
      <c r="BF13" s="32">
        <f t="shared" ref="BF13" si="558">PRODUCT(AF13*100*1/AF19)</f>
        <v>0</v>
      </c>
      <c r="BG13" s="30">
        <f t="shared" ref="BG13" si="559">PRODUCT(AG13*100*1/AG19)</f>
        <v>0</v>
      </c>
      <c r="BH13" s="32">
        <f t="shared" ref="BH13" si="560">PRODUCT(AH13*100*1/AH19)</f>
        <v>0</v>
      </c>
      <c r="BI13" s="32">
        <f t="shared" ref="BI13" si="561">PRODUCT(AI13*100*1/AI19)</f>
        <v>0</v>
      </c>
      <c r="BJ13" s="32">
        <f t="shared" ref="BJ13" si="562">PRODUCT(AJ13*100*1/AJ19)</f>
        <v>0</v>
      </c>
      <c r="BK13" s="32">
        <f t="shared" ref="BK13" si="563">PRODUCT(AK13*100*1/AK19)</f>
        <v>0</v>
      </c>
      <c r="BL13" s="32">
        <f t="shared" ref="BL13" si="564">PRODUCT(AL13*100*1/AL19)</f>
        <v>0</v>
      </c>
      <c r="BM13" s="32">
        <f t="shared" ref="BM13" si="565">PRODUCT(AM13*100*1/AM19)</f>
        <v>0</v>
      </c>
      <c r="BN13" s="32">
        <f t="shared" ref="BN13" si="566">PRODUCT(AN13*100*1/AN19)</f>
        <v>0</v>
      </c>
      <c r="BO13" s="32">
        <f t="shared" ref="BO13" si="567">PRODUCT(AO13*100*1/AO19)</f>
        <v>0</v>
      </c>
      <c r="BP13" s="32">
        <f t="shared" ref="BP13" si="568">PRODUCT(AP13*100*1/AP19)</f>
        <v>0</v>
      </c>
      <c r="BQ13" s="32">
        <f t="shared" ref="BQ13" si="569">PRODUCT(AQ13*100*1/AQ19)</f>
        <v>0</v>
      </c>
      <c r="BR13" s="32">
        <f t="shared" ref="BR13" si="570">PRODUCT(AR13*100*1/AR19)</f>
        <v>0</v>
      </c>
      <c r="BS13" s="32">
        <f t="shared" ref="BS13" si="571">PRODUCT(AS13*100*1/AS19)</f>
        <v>0</v>
      </c>
      <c r="BT13" s="32">
        <f t="shared" ref="BT13" si="572">PRODUCT(AT13*100*1/AT19)</f>
        <v>0</v>
      </c>
      <c r="BU13" s="49"/>
      <c r="BV13" s="49">
        <v>16</v>
      </c>
      <c r="BW13" s="32">
        <f t="shared" ref="BW13" si="573">AW3+AW4+AW5+AW6+AW7+AW8+AW9+AW10+AW11+AW12+AW13</f>
        <v>100</v>
      </c>
      <c r="BX13" s="32">
        <f t="shared" ref="BX13" si="574">AX3+AX4+AX5+AX6+AX7+AX8+AX9+AX10+AX11+AX12+AX13</f>
        <v>100.00000000000001</v>
      </c>
      <c r="BY13" s="29">
        <f t="shared" ref="BY13" si="575">AY3+AY4+AY5+AY6+AY7+AY8+AY9+AY10+AY11+AY12+AY13</f>
        <v>100</v>
      </c>
      <c r="BZ13" s="29">
        <f t="shared" ref="BZ13" si="576">AZ3+AZ4+AZ5+AZ6+AZ7+AZ8+AZ9+AZ10+AZ11+AZ12+AZ13</f>
        <v>94.444444444444443</v>
      </c>
      <c r="CA13" s="29">
        <f t="shared" ref="CA13" si="577">BA3+BA4+BA5+BA6+BA7+BA8+BA9+BA10+BA11+BA12+BA13</f>
        <v>100.00000000000001</v>
      </c>
      <c r="CB13" s="29">
        <f t="shared" ref="CB13" si="578">BB3+BB4+BB5+BB6+BB7+BB8+BB9+BB10+BB11+BB12+BB13</f>
        <v>94.444444444444457</v>
      </c>
      <c r="CC13" s="29">
        <f t="shared" ref="CC13" si="579">BC3+BC4+BC5+BC6+BC7+BC8+BC9+BC10+BC11+BC12+BC13</f>
        <v>100</v>
      </c>
      <c r="CD13" s="29">
        <f t="shared" ref="CD13" si="580">BD3+BD4+BD5+BD6+BD7+BD8+BD9+BD10+BD11+BD12+BD13</f>
        <v>100</v>
      </c>
      <c r="CE13" s="31">
        <f t="shared" ref="CE13" si="581">BE3+BE4+BE5+BE6+BE7+BE8+BE9+BE10+BE11+BE12+BE13</f>
        <v>100</v>
      </c>
      <c r="CF13" s="32">
        <f t="shared" ref="CF13" si="582">BF3+BF4+BF5+BF6+BF7+BF8+BF9+BF10+BF11+BF12+BF13</f>
        <v>100</v>
      </c>
      <c r="CG13" s="30">
        <f t="shared" ref="CG13" si="583">BG3+BG4+BG5+BG6+BG7+BG8+BG9+BG10+BG11+BG12+BG13</f>
        <v>0</v>
      </c>
      <c r="CH13" s="32">
        <f t="shared" ref="CH13" si="584">BH3+BH4+BH5+BH6+BH7+BH8+BH9+BH10+BH11+BH12+BH13</f>
        <v>100</v>
      </c>
      <c r="CI13" s="32">
        <f t="shared" ref="CI13" si="585">BI3+BI4+BI5+BI6+BI7+BI8+BI9+BI10+BI11+BI12+BI13</f>
        <v>100.00000000000001</v>
      </c>
      <c r="CJ13" s="32">
        <f t="shared" ref="CJ13" si="586">BJ3+BJ4+BJ5+BJ6+BJ7+BJ8+BJ9+BJ10+BJ11+BJ12+BJ13</f>
        <v>100</v>
      </c>
      <c r="CK13" s="32">
        <f t="shared" ref="CK13" si="587">BK3+BK4+BK5+BK6+BK7+BK8+BK9+BK10+BK11+BK12+BK13</f>
        <v>100.00000000000001</v>
      </c>
      <c r="CL13" s="32">
        <f t="shared" ref="CL13" si="588">BL3+BL4+BL5+BL6+BL7+BL8+BL9+BL10+BL11+BL12+BL13</f>
        <v>100</v>
      </c>
      <c r="CM13" s="32">
        <f t="shared" ref="CM13" si="589">BM3+BM4+BM5+BM6+BM7+BM8+BM9+BM10+BM11+BM12+BM13</f>
        <v>100</v>
      </c>
      <c r="CN13" s="32">
        <f t="shared" ref="CN13" si="590">BN3+BN4+BN5+BN6+BN7+BN8+BN9+BN10+BN11+BN12+BN13</f>
        <v>100.00000000000001</v>
      </c>
      <c r="CO13" s="32">
        <f t="shared" ref="CO13" si="591">BO3+BO4+BO5+BO6+BO7+BO8+BO9+BO10+BO11+BO12+BO13</f>
        <v>77.777777777777786</v>
      </c>
      <c r="CP13" s="32">
        <f t="shared" ref="CP13" si="592">BP3+BP4+BP5+BP6+BP7+BP8+BP9+BP10+BP11+BP12+BP13</f>
        <v>100</v>
      </c>
      <c r="CQ13" s="32">
        <f t="shared" ref="CQ13" si="593">BQ3+BQ4+BQ5+BQ6+BQ7+BQ8+BQ9+BQ10+BQ11+BQ12+BQ13</f>
        <v>100</v>
      </c>
      <c r="CR13" s="32">
        <f t="shared" ref="CR13" si="594">BR3+BR4+BR5+BR6+BR7+BR8+BR9+BR10+BR11+BR12+BR13</f>
        <v>100</v>
      </c>
      <c r="CS13" s="32">
        <f t="shared" ref="CS13" si="595">BS3+BS4+BS5+BS6+BS7+BS8+BS9+BS10+BS11+BS12+BS13</f>
        <v>100</v>
      </c>
      <c r="CT13" s="32">
        <f t="shared" ref="CT13" si="596">BT3+BT4+BT5+BT6+BT7+BT8+BT9+BT10+BT11+BT12+BT13</f>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9" t="s">
        <v>17</v>
      </c>
      <c r="C14" s="2">
        <v>0</v>
      </c>
      <c r="D14" s="2">
        <v>0</v>
      </c>
      <c r="E14" s="2">
        <v>15</v>
      </c>
      <c r="F14" s="2">
        <v>0</v>
      </c>
      <c r="G14" s="2">
        <v>3</v>
      </c>
      <c r="H14" s="2">
        <v>0</v>
      </c>
      <c r="I14" s="2">
        <v>0</v>
      </c>
      <c r="J14" s="2">
        <v>0</v>
      </c>
      <c r="K14" s="4">
        <v>0</v>
      </c>
      <c r="L14" s="3">
        <v>0</v>
      </c>
      <c r="M14" s="3">
        <v>0</v>
      </c>
      <c r="N14" s="3">
        <v>0</v>
      </c>
      <c r="O14" s="3">
        <v>0</v>
      </c>
      <c r="P14" s="3">
        <v>0</v>
      </c>
      <c r="Q14" s="3">
        <v>0</v>
      </c>
      <c r="R14" s="3">
        <v>0</v>
      </c>
      <c r="S14" s="49">
        <v>18</v>
      </c>
      <c r="V14" s="49">
        <v>32</v>
      </c>
      <c r="W14" s="3">
        <f>N3</f>
        <v>0</v>
      </c>
      <c r="X14" s="3">
        <f>N4</f>
        <v>0</v>
      </c>
      <c r="Y14" s="49">
        <f>N5</f>
        <v>0</v>
      </c>
      <c r="Z14" s="49">
        <f>N6</f>
        <v>0</v>
      </c>
      <c r="AA14" s="49">
        <f>N7</f>
        <v>0</v>
      </c>
      <c r="AB14" s="49">
        <f>N8</f>
        <v>0</v>
      </c>
      <c r="AC14" s="49">
        <f>N9</f>
        <v>0</v>
      </c>
      <c r="AD14" s="49">
        <f>N10</f>
        <v>0</v>
      </c>
      <c r="AE14" s="3">
        <f>N11</f>
        <v>0</v>
      </c>
      <c r="AF14" s="3">
        <f>N12</f>
        <v>0</v>
      </c>
      <c r="AG14" s="2">
        <f>N13</f>
        <v>0</v>
      </c>
      <c r="AH14" s="3">
        <f>N14</f>
        <v>0</v>
      </c>
      <c r="AI14" s="3">
        <f>N15</f>
        <v>0</v>
      </c>
      <c r="AJ14" s="3">
        <f>N16</f>
        <v>0</v>
      </c>
      <c r="AK14" s="3">
        <f>N17</f>
        <v>0</v>
      </c>
      <c r="AL14" s="3">
        <f>N18</f>
        <v>0</v>
      </c>
      <c r="AM14" s="3">
        <f>N19</f>
        <v>0</v>
      </c>
      <c r="AN14" s="3">
        <f>N20</f>
        <v>0</v>
      </c>
      <c r="AO14" s="3">
        <f>N21</f>
        <v>4</v>
      </c>
      <c r="AP14" s="3">
        <f>N22</f>
        <v>0</v>
      </c>
      <c r="AQ14" s="3">
        <f>N23</f>
        <v>0</v>
      </c>
      <c r="AR14" s="3">
        <f>N24</f>
        <v>0</v>
      </c>
      <c r="AS14" s="3">
        <f>N25</f>
        <v>0</v>
      </c>
      <c r="AT14" s="3">
        <f>N26</f>
        <v>0</v>
      </c>
      <c r="AU14" s="7"/>
      <c r="AV14" s="49">
        <v>32</v>
      </c>
      <c r="AW14" s="32">
        <f t="shared" ref="AW14" si="597">PRODUCT(W14*100*1/W19)</f>
        <v>0</v>
      </c>
      <c r="AX14" s="32">
        <f t="shared" ref="AX14" si="598">PRODUCT(X14*100*1/X19)</f>
        <v>0</v>
      </c>
      <c r="AY14" s="29">
        <f t="shared" ref="AY14" si="599">PRODUCT(Y14*100*1/Y19)</f>
        <v>0</v>
      </c>
      <c r="AZ14" s="29">
        <f t="shared" ref="AZ14" si="600">PRODUCT(Z14*100*1/Z19)</f>
        <v>0</v>
      </c>
      <c r="BA14" s="29">
        <f t="shared" ref="BA14" si="601">PRODUCT(AA14*100*1/AA19)</f>
        <v>0</v>
      </c>
      <c r="BB14" s="29">
        <f t="shared" ref="BB14" si="602">PRODUCT(AB14*100*1/AB19)</f>
        <v>0</v>
      </c>
      <c r="BC14" s="29">
        <f t="shared" ref="BC14" si="603">PRODUCT(AC14*100*1/AC19)</f>
        <v>0</v>
      </c>
      <c r="BD14" s="29">
        <f t="shared" ref="BD14" si="604">PRODUCT(AD14*100*1/AD19)</f>
        <v>0</v>
      </c>
      <c r="BE14" s="32">
        <f t="shared" ref="BE14" si="605">PRODUCT(AE14*100*1/AE19)</f>
        <v>0</v>
      </c>
      <c r="BF14" s="32">
        <f t="shared" ref="BF14" si="606">PRODUCT(AF14*100*1/AF19)</f>
        <v>0</v>
      </c>
      <c r="BG14" s="30">
        <f t="shared" ref="BG14" si="607">PRODUCT(AG14*100*1/AG19)</f>
        <v>0</v>
      </c>
      <c r="BH14" s="32">
        <f t="shared" ref="BH14" si="608">PRODUCT(AH14*100*1/AH19)</f>
        <v>0</v>
      </c>
      <c r="BI14" s="32">
        <f t="shared" ref="BI14" si="609">PRODUCT(AI14*100*1/AI19)</f>
        <v>0</v>
      </c>
      <c r="BJ14" s="32">
        <f t="shared" ref="BJ14" si="610">PRODUCT(AJ14*100*1/AJ19)</f>
        <v>0</v>
      </c>
      <c r="BK14" s="32">
        <f t="shared" ref="BK14" si="611">PRODUCT(AK14*100*1/AK19)</f>
        <v>0</v>
      </c>
      <c r="BL14" s="32">
        <f t="shared" ref="BL14" si="612">PRODUCT(AL14*100*1/AL19)</f>
        <v>0</v>
      </c>
      <c r="BM14" s="32">
        <f t="shared" ref="BM14" si="613">PRODUCT(AM14*100*1/AM19)</f>
        <v>0</v>
      </c>
      <c r="BN14" s="32">
        <f t="shared" ref="BN14" si="614">PRODUCT(AN14*100*1/AN19)</f>
        <v>0</v>
      </c>
      <c r="BO14" s="32">
        <f t="shared" ref="BO14" si="615">PRODUCT(AO14*100*1/AO19)</f>
        <v>22.222222222222221</v>
      </c>
      <c r="BP14" s="32">
        <f t="shared" ref="BP14" si="616">PRODUCT(AP14*100*1/AP19)</f>
        <v>0</v>
      </c>
      <c r="BQ14" s="32">
        <f t="shared" ref="BQ14" si="617">PRODUCT(AQ14*100*1/AQ19)</f>
        <v>0</v>
      </c>
      <c r="BR14" s="32">
        <f t="shared" ref="BR14" si="618">PRODUCT(AR14*100*1/AR19)</f>
        <v>0</v>
      </c>
      <c r="BS14" s="32">
        <f t="shared" ref="BS14" si="619">PRODUCT(AS14*100*1/AS19)</f>
        <v>0</v>
      </c>
      <c r="BT14" s="32">
        <f t="shared" ref="BT14" si="620">PRODUCT(AT14*100*1/AT19)</f>
        <v>0</v>
      </c>
      <c r="BU14" s="49"/>
      <c r="BV14" s="49">
        <v>32</v>
      </c>
      <c r="BW14" s="32">
        <f t="shared" ref="BW14" si="621">AW3+AW4+AW5+AW6+AW7+AW8+AW9+AW10+AW11+AW12+AW13+AW14</f>
        <v>100</v>
      </c>
      <c r="BX14" s="32">
        <f t="shared" ref="BX14" si="622">AX3+AX4+AX5+AX6+AX7+AX8+AX9+AX10+AX11+AX12+AX13+AX14</f>
        <v>100.00000000000001</v>
      </c>
      <c r="BY14" s="29">
        <f t="shared" ref="BY14" si="623">AY3+AY4+AY5+AY6+AY7+AY8+AY9+AY10+AY11+AY12+AY13+AY14</f>
        <v>100</v>
      </c>
      <c r="BZ14" s="29">
        <f t="shared" ref="BZ14" si="624">AZ3+AZ4+AZ5+AZ6+AZ7+AZ8+AZ9+AZ10+AZ11+AZ12+AZ13+AZ14</f>
        <v>94.444444444444443</v>
      </c>
      <c r="CA14" s="29">
        <f t="shared" ref="CA14" si="625">BA3+BA4+BA5+BA6+BA7+BA8+BA9+BA10+BA11+BA12+BA13+BA14</f>
        <v>100.00000000000001</v>
      </c>
      <c r="CB14" s="29">
        <f t="shared" ref="CB14" si="626">BB3+BB4+BB5+BB6+BB7+BB8+BB9+BB10+BB11+BB12+BB13+BB14</f>
        <v>94.444444444444457</v>
      </c>
      <c r="CC14" s="29">
        <f t="shared" ref="CC14" si="627">BC3+BC4+BC5+BC6+BC7+BC8+BC9+BC10+BC11+BC12+BC13+BC14</f>
        <v>100</v>
      </c>
      <c r="CD14" s="29">
        <f t="shared" ref="CD14" si="628">BD3+BD4+BD5+BD6+BD7+BD8+BD9+BD10+BD11+BD12+BD13+BD14</f>
        <v>100</v>
      </c>
      <c r="CE14" s="32">
        <f t="shared" ref="CE14" si="629">BE3+BE4+BE5+BE6+BE7+BE8+BE9+BE10+BE11+BE12+BE13+BE14</f>
        <v>100</v>
      </c>
      <c r="CF14" s="32">
        <f t="shared" ref="CF14" si="630">BF3+BF4+BF5+BF6+BF7+BF8+BF9+BF10+BF11+BF12+BF13+BF14</f>
        <v>100</v>
      </c>
      <c r="CG14" s="30">
        <f t="shared" ref="CG14" si="631">BG3+BG4+BG5+BG6+BG7+BG8+BG9+BG10+BG11+BG12+BG13+BG14</f>
        <v>0</v>
      </c>
      <c r="CH14" s="32">
        <f t="shared" ref="CH14" si="632">BH3+BH4+BH5+BH6+BH7+BH8+BH9+BH10+BH11+BH12+BH13+BH14</f>
        <v>100</v>
      </c>
      <c r="CI14" s="32">
        <f t="shared" ref="CI14" si="633">BI3+BI4+BI5+BI6+BI7+BI8+BI9+BI10+BI11+BI12+BI13+BI14</f>
        <v>100.00000000000001</v>
      </c>
      <c r="CJ14" s="32">
        <f t="shared" ref="CJ14" si="634">BJ3+BJ4+BJ5+BJ6+BJ7+BJ8+BJ9+BJ10+BJ11+BJ12+BJ13+BJ14</f>
        <v>100</v>
      </c>
      <c r="CK14" s="32">
        <f t="shared" ref="CK14" si="635">BK3+BK4+BK5+BK6+BK7+BK8+BK9+BK10+BK11+BK12+BK13+BK14</f>
        <v>100.00000000000001</v>
      </c>
      <c r="CL14" s="32">
        <f t="shared" ref="CL14" si="636">BL3+BL4+BL5+BL6+BL7+BL8+BL9+BL10+BL11+BL12+BL13+BL14</f>
        <v>100</v>
      </c>
      <c r="CM14" s="32">
        <f t="shared" ref="CM14" si="637">BM3+BM4+BM5+BM6+BM7+BM8+BM9+BM10+BM11+BM12+BM13+BM14</f>
        <v>100</v>
      </c>
      <c r="CN14" s="32">
        <f t="shared" ref="CN14" si="638">BN3+BN4+BN5+BN6+BN7+BN8+BN9+BN10+BN11+BN12+BN13+BN14</f>
        <v>100.00000000000001</v>
      </c>
      <c r="CO14" s="32">
        <f t="shared" ref="CO14" si="639">BO3+BO4+BO5+BO6+BO7+BO8+BO9+BO10+BO11+BO12+BO13+BO14</f>
        <v>100</v>
      </c>
      <c r="CP14" s="32">
        <f t="shared" ref="CP14" si="640">BP3+BP4+BP5+BP6+BP7+BP8+BP9+BP10+BP11+BP12+BP13+BP14</f>
        <v>100</v>
      </c>
      <c r="CQ14" s="32">
        <f t="shared" ref="CQ14" si="641">BQ3+BQ4+BQ5+BQ6+BQ7+BQ8+BQ9+BQ10+BQ11+BQ12+BQ13+BQ14</f>
        <v>100</v>
      </c>
      <c r="CR14" s="32">
        <f t="shared" ref="CR14" si="642">BR3+BR4+BR5+BR6+BR7+BR8+BR9+BR10+BR11+BR12+BR13+BR14</f>
        <v>100</v>
      </c>
      <c r="CS14" s="32">
        <f t="shared" ref="CS14" si="643">BS3+BS4+BS5+BS6+BS7+BS8+BS9+BS10+BS11+BS12+BS13+BS14</f>
        <v>100</v>
      </c>
      <c r="CT14" s="32">
        <f t="shared" ref="CT14" si="644">BT3+BT4+BT5+BT6+BT7+BT8+BT9+BT10+BT11+BT12+BT13+BT14</f>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9" t="s">
        <v>18</v>
      </c>
      <c r="C15" s="2">
        <v>0</v>
      </c>
      <c r="D15" s="2">
        <v>0</v>
      </c>
      <c r="E15" s="2">
        <v>1</v>
      </c>
      <c r="F15" s="2">
        <v>0</v>
      </c>
      <c r="G15" s="2">
        <v>12</v>
      </c>
      <c r="H15" s="2">
        <v>3</v>
      </c>
      <c r="I15" s="2">
        <v>0</v>
      </c>
      <c r="J15" s="3">
        <v>0</v>
      </c>
      <c r="K15" s="3">
        <v>0</v>
      </c>
      <c r="L15" s="3">
        <v>2</v>
      </c>
      <c r="M15" s="3">
        <v>0</v>
      </c>
      <c r="N15" s="3">
        <v>0</v>
      </c>
      <c r="O15" s="3">
        <v>0</v>
      </c>
      <c r="P15" s="3">
        <v>0</v>
      </c>
      <c r="Q15" s="3">
        <v>0</v>
      </c>
      <c r="R15" s="3">
        <v>0</v>
      </c>
      <c r="S15" s="49">
        <v>18</v>
      </c>
      <c r="V15" s="49">
        <v>64</v>
      </c>
      <c r="W15" s="3">
        <f>O3</f>
        <v>0</v>
      </c>
      <c r="X15" s="3">
        <f>O4</f>
        <v>0</v>
      </c>
      <c r="Y15" s="49">
        <f>O5</f>
        <v>0</v>
      </c>
      <c r="Z15" s="49">
        <f>O6</f>
        <v>1</v>
      </c>
      <c r="AA15" s="49">
        <f>O7</f>
        <v>0</v>
      </c>
      <c r="AB15" s="49">
        <f>O8</f>
        <v>1</v>
      </c>
      <c r="AC15" s="49">
        <f>O9</f>
        <v>0</v>
      </c>
      <c r="AD15" s="49">
        <f>O10</f>
        <v>0</v>
      </c>
      <c r="AE15" s="3">
        <f>O11</f>
        <v>0</v>
      </c>
      <c r="AF15" s="3">
        <f>O12</f>
        <v>0</v>
      </c>
      <c r="AG15" s="3">
        <f>O13</f>
        <v>2</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9">
        <v>64</v>
      </c>
      <c r="AW15" s="32">
        <f t="shared" ref="AW15" si="645">PRODUCT(W15*100*1/W19)</f>
        <v>0</v>
      </c>
      <c r="AX15" s="32">
        <f t="shared" ref="AX15" si="646">PRODUCT(X15*100*1/X19)</f>
        <v>0</v>
      </c>
      <c r="AY15" s="29">
        <f t="shared" ref="AY15" si="647">PRODUCT(Y15*100*1/Y19)</f>
        <v>0</v>
      </c>
      <c r="AZ15" s="29">
        <f t="shared" ref="AZ15" si="648">PRODUCT(Z15*100*1/Z19)</f>
        <v>5.5555555555555554</v>
      </c>
      <c r="BA15" s="29">
        <f t="shared" ref="BA15" si="649">PRODUCT(AA15*100*1/AA19)</f>
        <v>0</v>
      </c>
      <c r="BB15" s="29">
        <f t="shared" ref="BB15" si="650">PRODUCT(AB15*100*1/AB19)</f>
        <v>5.5555555555555554</v>
      </c>
      <c r="BC15" s="29">
        <f t="shared" ref="BC15" si="651">PRODUCT(AC15*100*1/AC19)</f>
        <v>0</v>
      </c>
      <c r="BD15" s="29">
        <f t="shared" ref="BD15" si="652">PRODUCT(AD15*100*1/AD19)</f>
        <v>0</v>
      </c>
      <c r="BE15" s="32">
        <f t="shared" ref="BE15" si="653">PRODUCT(AE15*100*1/AE19)</f>
        <v>0</v>
      </c>
      <c r="BF15" s="32">
        <f t="shared" ref="BF15" si="654">PRODUCT(AF15*100*1/AF19)</f>
        <v>0</v>
      </c>
      <c r="BG15" s="32">
        <f t="shared" ref="BG15" si="655">PRODUCT(AG15*100*1/AG19)</f>
        <v>11.111111111111111</v>
      </c>
      <c r="BH15" s="32">
        <f t="shared" ref="BH15" si="656">PRODUCT(AH15*100*1/AH19)</f>
        <v>0</v>
      </c>
      <c r="BI15" s="32">
        <f t="shared" ref="BI15" si="657">PRODUCT(AI15*100*1/AI19)</f>
        <v>0</v>
      </c>
      <c r="BJ15" s="32">
        <f t="shared" ref="BJ15" si="658">PRODUCT(AJ15*100*1/AJ19)</f>
        <v>0</v>
      </c>
      <c r="BK15" s="32">
        <f t="shared" ref="BK15" si="659">PRODUCT(AK15*100*1/AK19)</f>
        <v>0</v>
      </c>
      <c r="BL15" s="32">
        <f t="shared" ref="BL15" si="660">PRODUCT(AL15*100*1/AL19)</f>
        <v>0</v>
      </c>
      <c r="BM15" s="32">
        <f t="shared" ref="BM15" si="661">PRODUCT(AM15*100*1/AM19)</f>
        <v>0</v>
      </c>
      <c r="BN15" s="32">
        <f t="shared" ref="BN15" si="662">PRODUCT(AN15*100*1/AN19)</f>
        <v>0</v>
      </c>
      <c r="BO15" s="32">
        <f t="shared" ref="BO15" si="663">PRODUCT(AO15*100*1/AO19)</f>
        <v>0</v>
      </c>
      <c r="BP15" s="32">
        <f t="shared" ref="BP15" si="664">PRODUCT(AP15*100*1/AP19)</f>
        <v>0</v>
      </c>
      <c r="BQ15" s="32">
        <f t="shared" ref="BQ15" si="665">PRODUCT(AQ15*100*1/AQ19)</f>
        <v>0</v>
      </c>
      <c r="BR15" s="32">
        <f t="shared" ref="BR15" si="666">PRODUCT(AR15*100*1/AR19)</f>
        <v>0</v>
      </c>
      <c r="BS15" s="32">
        <f t="shared" ref="BS15" si="667">PRODUCT(AS15*100*1/AS19)</f>
        <v>0</v>
      </c>
      <c r="BT15" s="32">
        <f t="shared" ref="BT15" si="668">PRODUCT(AT15*100*1/AT19)</f>
        <v>0</v>
      </c>
      <c r="BU15" s="49"/>
      <c r="BV15" s="49">
        <v>64</v>
      </c>
      <c r="BW15" s="32">
        <f t="shared" ref="BW15" si="669">AW3+AW4+AW5+AW6+AW7+AW8+AW9+AW10+AW11+AW12+AW13+AW14+AW15</f>
        <v>100</v>
      </c>
      <c r="BX15" s="32">
        <f t="shared" ref="BX15" si="670">AX3+AX4+AX5+AX6+AX7+AX8+AX9+AX10+AX11+AX12+AX13+AX14+AX15</f>
        <v>100.00000000000001</v>
      </c>
      <c r="BY15" s="29">
        <f t="shared" ref="BY15" si="671">AY3+AY4+AY5+AY6+AY7+AY8+AY9+AY10+AY11+AY12+AY13+AY14+AY15</f>
        <v>100</v>
      </c>
      <c r="BZ15" s="29">
        <f t="shared" ref="BZ15" si="672">AZ3+AZ4+AZ5+AZ6+AZ7+AZ8+AZ9+AZ10+AZ11+AZ12+AZ13+AZ14+AZ15</f>
        <v>100</v>
      </c>
      <c r="CA15" s="29">
        <f t="shared" ref="CA15" si="673">BA3+BA4+BA5+BA6+BA7+BA8+BA9+BA10+BA11+BA12+BA13+BA14+BA15</f>
        <v>100.00000000000001</v>
      </c>
      <c r="CB15" s="29">
        <f t="shared" ref="CB15" si="674">BB3+BB4+BB5+BB6+BB7+BB8+BB9+BB10+BB11+BB12+BB13+BB14+BB15</f>
        <v>100.00000000000001</v>
      </c>
      <c r="CC15" s="29">
        <f t="shared" ref="CC15" si="675">BC3+BC4+BC5+BC6+BC7+BC8+BC9+BC10+BC11+BC12+BC13+BC14+BC15</f>
        <v>100</v>
      </c>
      <c r="CD15" s="29">
        <f t="shared" ref="CD15" si="676">BD3+BD4+BD5+BD6+BD7+BD8+BD9+BD10+BD11+BD12+BD13+BD14+BD15</f>
        <v>100</v>
      </c>
      <c r="CE15" s="32">
        <f t="shared" ref="CE15" si="677">BE3+BE4+BE5+BE6+BE7+BE8+BE9+BE10+BE11+BE12+BE13+BE14+BE15</f>
        <v>100</v>
      </c>
      <c r="CF15" s="32">
        <f t="shared" ref="CF15" si="678">BF3+BF4+BF5+BF6+BF7+BF8+BF9+BF10+BF11+BF12+BF13+BF14+BF15</f>
        <v>100</v>
      </c>
      <c r="CG15" s="32">
        <f t="shared" ref="CG15" si="679">BG3+BG4+BG5+BG6+BG7+BG8+BG9+BG10+BG11+BG12+BG13+BG14+BG15</f>
        <v>11.111111111111111</v>
      </c>
      <c r="CH15" s="32">
        <f t="shared" ref="CH15" si="680">BH3+BH4+BH5+BH6+BH7+BH8+BH9+BH10+BH11+BH12+BH13+BH14+BH15</f>
        <v>100</v>
      </c>
      <c r="CI15" s="32">
        <f t="shared" ref="CI15" si="681">BI3+BI4+BI5+BI6+BI7+BI8+BI9+BI10+BI11+BI12+BI13+BI14+BI15</f>
        <v>100.00000000000001</v>
      </c>
      <c r="CJ15" s="32">
        <f t="shared" ref="CJ15" si="682">BJ3+BJ4+BJ5+BJ6+BJ7+BJ8+BJ9+BJ10+BJ11+BJ12+BJ13+BJ14+BJ15</f>
        <v>100</v>
      </c>
      <c r="CK15" s="32">
        <f t="shared" ref="CK15" si="683">BK3+BK4+BK5+BK6+BK7+BK8+BK9+BK10+BK11+BK12+BK13+BK14+BK15</f>
        <v>100.00000000000001</v>
      </c>
      <c r="CL15" s="32">
        <f t="shared" ref="CL15" si="684">BL3+BL4+BL5+BL6+BL7+BL8+BL9+BL10+BL11+BL12+BL13+BL14+BL15</f>
        <v>100</v>
      </c>
      <c r="CM15" s="32">
        <f t="shared" ref="CM15" si="685">BM3+BM4+BM5+BM6+BM7+BM8+BM9+BM10+BM11+BM12+BM13+BM14+BM15</f>
        <v>100</v>
      </c>
      <c r="CN15" s="32">
        <f t="shared" ref="CN15" si="686">BN3+BN4+BN5+BN6+BN7+BN8+BN9+BN10+BN11+BN12+BN13+BN14+BN15</f>
        <v>100.00000000000001</v>
      </c>
      <c r="CO15" s="32">
        <f t="shared" ref="CO15" si="687">BO3+BO4+BO5+BO6+BO7+BO8+BO9+BO10+BO11+BO12+BO13+BO14+BO15</f>
        <v>100</v>
      </c>
      <c r="CP15" s="32">
        <f t="shared" ref="CP15" si="688">BP3+BP4+BP5+BP6+BP7+BP8+BP9+BP10+BP11+BP12+BP13+BP14+BP15</f>
        <v>100</v>
      </c>
      <c r="CQ15" s="32">
        <f t="shared" ref="CQ15" si="689">BQ3+BQ4+BQ5+BQ6+BQ7+BQ8+BQ9+BQ10+BQ11+BQ12+BQ13+BQ14+BQ15</f>
        <v>100</v>
      </c>
      <c r="CR15" s="32">
        <f t="shared" ref="CR15" si="690">BR3+BR4+BR5+BR6+BR7+BR8+BR9+BR10+BR11+BR12+BR13+BR14+BR15</f>
        <v>100</v>
      </c>
      <c r="CS15" s="32">
        <f t="shared" ref="CS15" si="691">BS3+BS4+BS5+BS6+BS7+BS8+BS9+BS10+BS11+BS12+BS13+BS14+BS15</f>
        <v>100</v>
      </c>
      <c r="CT15" s="32">
        <f t="shared" ref="CT15" si="692">BT3+BT4+BT5+BT6+BT7+BT8+BT9+BT10+BT11+BT12+BT13+BT14+BT15</f>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9" t="s">
        <v>19</v>
      </c>
      <c r="C16" s="2">
        <v>0</v>
      </c>
      <c r="D16" s="2">
        <v>0</v>
      </c>
      <c r="E16" s="2">
        <v>0</v>
      </c>
      <c r="F16" s="2">
        <v>0</v>
      </c>
      <c r="G16" s="2">
        <v>12</v>
      </c>
      <c r="H16" s="2">
        <v>4</v>
      </c>
      <c r="I16" s="2">
        <v>0</v>
      </c>
      <c r="J16" s="3">
        <v>0</v>
      </c>
      <c r="K16" s="3">
        <v>1</v>
      </c>
      <c r="L16" s="3">
        <v>1</v>
      </c>
      <c r="M16" s="3">
        <v>0</v>
      </c>
      <c r="N16" s="3">
        <v>0</v>
      </c>
      <c r="O16" s="3">
        <v>0</v>
      </c>
      <c r="P16" s="3">
        <v>0</v>
      </c>
      <c r="Q16" s="3">
        <v>0</v>
      </c>
      <c r="R16" s="3">
        <v>0</v>
      </c>
      <c r="S16" s="49">
        <v>18</v>
      </c>
      <c r="V16" s="49">
        <v>128</v>
      </c>
      <c r="W16" s="3">
        <f>P3</f>
        <v>0</v>
      </c>
      <c r="X16" s="3">
        <f>P4</f>
        <v>0</v>
      </c>
      <c r="Y16" s="49">
        <f>P5</f>
        <v>0</v>
      </c>
      <c r="Z16" s="49">
        <f>P6</f>
        <v>0</v>
      </c>
      <c r="AA16" s="49">
        <f>P7</f>
        <v>0</v>
      </c>
      <c r="AB16" s="49">
        <f>P8</f>
        <v>0</v>
      </c>
      <c r="AC16" s="49">
        <f>P9</f>
        <v>0</v>
      </c>
      <c r="AD16" s="49">
        <f>P10</f>
        <v>0</v>
      </c>
      <c r="AE16" s="3">
        <f>P11</f>
        <v>0</v>
      </c>
      <c r="AF16" s="3">
        <f>P12</f>
        <v>0</v>
      </c>
      <c r="AG16" s="3">
        <f>P13</f>
        <v>3</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9">
        <v>128</v>
      </c>
      <c r="AW16" s="32">
        <f t="shared" ref="AW16" si="693">PRODUCT(W16*100*1/W19)</f>
        <v>0</v>
      </c>
      <c r="AX16" s="32">
        <f t="shared" ref="AX16" si="694">PRODUCT(X16*100*1/X19)</f>
        <v>0</v>
      </c>
      <c r="AY16" s="29">
        <f t="shared" ref="AY16" si="695">PRODUCT(Y16*100*1/Y19)</f>
        <v>0</v>
      </c>
      <c r="AZ16" s="29">
        <f t="shared" ref="AZ16" si="696">PRODUCT(Z16*100*1/Z19)</f>
        <v>0</v>
      </c>
      <c r="BA16" s="29">
        <f t="shared" ref="BA16" si="697">PRODUCT(AA16*100*1/AA19)</f>
        <v>0</v>
      </c>
      <c r="BB16" s="29">
        <f t="shared" ref="BB16" si="698">PRODUCT(AB16*100*1/AB19)</f>
        <v>0</v>
      </c>
      <c r="BC16" s="29">
        <f t="shared" ref="BC16" si="699">PRODUCT(AC16*100*1/AC19)</f>
        <v>0</v>
      </c>
      <c r="BD16" s="29">
        <f t="shared" ref="BD16" si="700">PRODUCT(AD16*100*1/AD19)</f>
        <v>0</v>
      </c>
      <c r="BE16" s="32">
        <f t="shared" ref="BE16" si="701">PRODUCT(AE16*100*1/AE19)</f>
        <v>0</v>
      </c>
      <c r="BF16" s="32">
        <f t="shared" ref="BF16" si="702">PRODUCT(AF16*100*1/AF19)</f>
        <v>0</v>
      </c>
      <c r="BG16" s="32">
        <f t="shared" ref="BG16" si="703">PRODUCT(AG16*100*1/AG19)</f>
        <v>16.666666666666668</v>
      </c>
      <c r="BH16" s="32">
        <f t="shared" ref="BH16" si="704">PRODUCT(AH16*100*1/AH19)</f>
        <v>0</v>
      </c>
      <c r="BI16" s="32">
        <f t="shared" ref="BI16" si="705">PRODUCT(AI16*100*1/AI19)</f>
        <v>0</v>
      </c>
      <c r="BJ16" s="32">
        <f t="shared" ref="BJ16" si="706">PRODUCT(AJ16*100*1/AJ19)</f>
        <v>0</v>
      </c>
      <c r="BK16" s="32">
        <f t="shared" ref="BK16" si="707">PRODUCT(AK16*100*1/AK19)</f>
        <v>0</v>
      </c>
      <c r="BL16" s="32">
        <f t="shared" ref="BL16" si="708">PRODUCT(AL16*100*1/AL19)</f>
        <v>0</v>
      </c>
      <c r="BM16" s="32">
        <f t="shared" ref="BM16" si="709">PRODUCT(AM16*100*1/AM19)</f>
        <v>0</v>
      </c>
      <c r="BN16" s="32">
        <f t="shared" ref="BN16" si="710">PRODUCT(AN16*100*1/AN19)</f>
        <v>0</v>
      </c>
      <c r="BO16" s="32">
        <f t="shared" ref="BO16" si="711">PRODUCT(AO16*100*1/AO19)</f>
        <v>0</v>
      </c>
      <c r="BP16" s="32">
        <f t="shared" ref="BP16" si="712">PRODUCT(AP16*100*1/AP19)</f>
        <v>0</v>
      </c>
      <c r="BQ16" s="32">
        <f t="shared" ref="BQ16" si="713">PRODUCT(AQ16*100*1/AQ19)</f>
        <v>0</v>
      </c>
      <c r="BR16" s="32">
        <f t="shared" ref="BR16" si="714">PRODUCT(AR16*100*1/AR19)</f>
        <v>0</v>
      </c>
      <c r="BS16" s="32">
        <f t="shared" ref="BS16" si="715">PRODUCT(AS16*100*1/AS19)</f>
        <v>0</v>
      </c>
      <c r="BT16" s="32">
        <f t="shared" ref="BT16" si="716">PRODUCT(AT16*100*1/AT19)</f>
        <v>0</v>
      </c>
      <c r="BU16" s="49"/>
      <c r="BV16" s="49">
        <v>128</v>
      </c>
      <c r="BW16" s="32">
        <f t="shared" ref="BW16" si="717">AW3+AW4+AW5+AW6+AW7+AW8+AW9+AW10+AW11+AW12+AW13+AW14+AW15+AW16</f>
        <v>100</v>
      </c>
      <c r="BX16" s="32">
        <f t="shared" ref="BX16" si="718">AX3+AX4+AX5+AX6+AX7+AX8+AX9+AX10+AX11+AX12+AX13+AX14+AX15+AX16</f>
        <v>100.00000000000001</v>
      </c>
      <c r="BY16" s="29">
        <f t="shared" ref="BY16" si="719">AY3+AY4+AY5+AY6+AY7+AY8+AY9+AY10+AY11+AY12+AY13+AY14+AY15+AY16</f>
        <v>100</v>
      </c>
      <c r="BZ16" s="29">
        <f t="shared" ref="BZ16" si="720">AZ3+AZ4+AZ5+AZ6+AZ7+AZ8+AZ9+AZ10+AZ11+AZ12+AZ13+AZ14+AZ15+AZ16</f>
        <v>100</v>
      </c>
      <c r="CA16" s="29">
        <f t="shared" ref="CA16" si="721">BA3+BA4+BA5+BA6+BA7+BA8+BA9+BA10+BA11+BA12+BA13+BA14+BA15+BA16</f>
        <v>100.00000000000001</v>
      </c>
      <c r="CB16" s="29">
        <f t="shared" ref="CB16" si="722">BB3+BB4+BB5+BB6+BB7+BB8+BB9+BB10+BB11+BB12+BB13+BB14+BB15+BB16</f>
        <v>100.00000000000001</v>
      </c>
      <c r="CC16" s="29">
        <f t="shared" ref="CC16" si="723">BC3+BC4+BC5+BC6+BC7+BC8+BC9+BC10+BC11+BC12+BC13+BC14+BC15+BC16</f>
        <v>100</v>
      </c>
      <c r="CD16" s="29">
        <f t="shared" ref="CD16" si="724">BD3+BD4+BD5+BD6+BD7+BD8+BD9+BD10+BD11+BD12+BD13+BD14+BD15+BD16</f>
        <v>100</v>
      </c>
      <c r="CE16" s="32">
        <f t="shared" ref="CE16" si="725">BE3+BE4+BE5+BE6+BE7+BE8+BE9+BE10+BE11+BE12+BE13+BE14+BE15+BE16</f>
        <v>100</v>
      </c>
      <c r="CF16" s="32">
        <f t="shared" ref="CF16" si="726">BF3+BF4+BF5+BF6+BF7+BF8+BF9+BF10+BF11+BF12+BF13+BF14+BF15+BF16</f>
        <v>100</v>
      </c>
      <c r="CG16" s="32">
        <f t="shared" ref="CG16" si="727">BG3+BG4+BG5+BG6+BG7+BG8+BG9+BG10+BG11+BG12+BG13+BG14+BG15+BG16</f>
        <v>27.777777777777779</v>
      </c>
      <c r="CH16" s="32">
        <f t="shared" ref="CH16" si="728">BH3+BH4+BH5+BH6+BH7+BH8+BH9+BH10+BH11+BH12+BH13+BH14+BH15+BH16</f>
        <v>100</v>
      </c>
      <c r="CI16" s="32">
        <f t="shared" ref="CI16" si="729">BI3+BI4+BI5+BI6+BI7+BI8+BI9+BI10+BI11+BI12+BI13+BI14+BI15+BI16</f>
        <v>100.00000000000001</v>
      </c>
      <c r="CJ16" s="32">
        <f t="shared" ref="CJ16" si="730">BJ3+BJ4+BJ5+BJ6+BJ7+BJ8+BJ9+BJ10+BJ11+BJ12+BJ13+BJ14+BJ15+BJ16</f>
        <v>100</v>
      </c>
      <c r="CK16" s="32">
        <f t="shared" ref="CK16" si="731">BK3+BK4+BK5+BK6+BK7+BK8+BK9+BK10+BK11+BK12+BK13+BK14+BK15+BK16</f>
        <v>100.00000000000001</v>
      </c>
      <c r="CL16" s="32">
        <f t="shared" ref="CL16" si="732">BL3+BL4+BL5+BL6+BL7+BL8+BL9+BL10+BL11+BL12+BL13+BL14+BL15+BL16</f>
        <v>100</v>
      </c>
      <c r="CM16" s="32">
        <f t="shared" ref="CM16" si="733">BM3+BM4+BM5+BM6+BM7+BM8+BM9+BM10+BM11+BM12+BM13+BM14+BM15+BM16</f>
        <v>100</v>
      </c>
      <c r="CN16" s="32">
        <f t="shared" ref="CN16" si="734">BN3+BN4+BN5+BN6+BN7+BN8+BN9+BN10+BN11+BN12+BN13+BN14+BN15+BN16</f>
        <v>100.00000000000001</v>
      </c>
      <c r="CO16" s="32">
        <f t="shared" ref="CO16" si="735">BO3+BO4+BO5+BO6+BO7+BO8+BO9+BO10+BO11+BO12+BO13+BO14+BO15+BO16</f>
        <v>100</v>
      </c>
      <c r="CP16" s="32">
        <f t="shared" ref="CP16" si="736">BP3+BP4+BP5+BP6+BP7+BP8+BP9+BP10+BP11+BP12+BP13+BP14+BP15+BP16</f>
        <v>100</v>
      </c>
      <c r="CQ16" s="32">
        <f t="shared" ref="CQ16" si="737">BQ3+BQ4+BQ5+BQ6+BQ7+BQ8+BQ9+BQ10+BQ11+BQ12+BQ13+BQ14+BQ15+BQ16</f>
        <v>100</v>
      </c>
      <c r="CR16" s="32">
        <f t="shared" ref="CR16" si="738">BR3+BR4+BR5+BR6+BR7+BR8+BR9+BR10+BR11+BR12+BR13+BR14+BR15+BR16</f>
        <v>100</v>
      </c>
      <c r="CS16" s="32">
        <f t="shared" ref="CS16" si="739">BS3+BS4+BS5+BS6+BS7+BS8+BS9+BS10+BS11+BS12+BS13+BS14+BS15+BS16</f>
        <v>100</v>
      </c>
      <c r="CT16" s="32">
        <f t="shared" ref="CT16" si="740">BT3+BT4+BT5+BT6+BT7+BT8+BT9+BT10+BT11+BT12+BT13+BT14+BT15+BT16</f>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1:125" x14ac:dyDescent="0.25">
      <c r="B17" s="49" t="s">
        <v>20</v>
      </c>
      <c r="C17" s="2">
        <v>0</v>
      </c>
      <c r="D17" s="2">
        <v>0</v>
      </c>
      <c r="E17" s="2">
        <v>0</v>
      </c>
      <c r="F17" s="2">
        <v>11</v>
      </c>
      <c r="G17" s="2">
        <v>4</v>
      </c>
      <c r="H17" s="3">
        <v>1</v>
      </c>
      <c r="I17" s="3">
        <v>0</v>
      </c>
      <c r="J17" s="3">
        <v>2</v>
      </c>
      <c r="K17" s="3">
        <v>0</v>
      </c>
      <c r="L17" s="3">
        <v>0</v>
      </c>
      <c r="M17" s="3">
        <v>0</v>
      </c>
      <c r="N17" s="3">
        <v>0</v>
      </c>
      <c r="O17" s="3">
        <v>0</v>
      </c>
      <c r="P17" s="3">
        <v>0</v>
      </c>
      <c r="Q17" s="3">
        <v>0</v>
      </c>
      <c r="R17" s="3">
        <v>0</v>
      </c>
      <c r="S17" s="49">
        <v>18</v>
      </c>
      <c r="V17" s="49">
        <v>256</v>
      </c>
      <c r="W17" s="3">
        <f>Q3</f>
        <v>0</v>
      </c>
      <c r="X17" s="3">
        <f>Q4</f>
        <v>0</v>
      </c>
      <c r="Y17" s="49">
        <f>Q5</f>
        <v>0</v>
      </c>
      <c r="Z17" s="49">
        <f>Q6</f>
        <v>0</v>
      </c>
      <c r="AA17" s="49">
        <f>Q7</f>
        <v>0</v>
      </c>
      <c r="AB17" s="49">
        <f>Q8</f>
        <v>0</v>
      </c>
      <c r="AC17" s="49">
        <f>Q9</f>
        <v>0</v>
      </c>
      <c r="AD17" s="49">
        <f>Q10</f>
        <v>0</v>
      </c>
      <c r="AE17" s="3">
        <f>Q11</f>
        <v>0</v>
      </c>
      <c r="AF17" s="3">
        <f>Q12</f>
        <v>0</v>
      </c>
      <c r="AG17" s="3">
        <f>Q13</f>
        <v>13</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9">
        <v>256</v>
      </c>
      <c r="AW17" s="32">
        <f t="shared" ref="AW17" si="741">PRODUCT(W17*100*1/W19)</f>
        <v>0</v>
      </c>
      <c r="AX17" s="32">
        <f t="shared" ref="AX17" si="742">PRODUCT(X17*100*1/X19)</f>
        <v>0</v>
      </c>
      <c r="AY17" s="29">
        <f t="shared" ref="AY17" si="743">PRODUCT(Y17*100*1/Y19)</f>
        <v>0</v>
      </c>
      <c r="AZ17" s="29">
        <f t="shared" ref="AZ17" si="744">PRODUCT(Z17*100*1/Z19)</f>
        <v>0</v>
      </c>
      <c r="BA17" s="29">
        <f t="shared" ref="BA17" si="745">PRODUCT(AA17*100*1/AA19)</f>
        <v>0</v>
      </c>
      <c r="BB17" s="29">
        <f t="shared" ref="BB17" si="746">PRODUCT(AB17*100*1/AB19)</f>
        <v>0</v>
      </c>
      <c r="BC17" s="29">
        <f t="shared" ref="BC17" si="747">PRODUCT(AC17*100*1/AC19)</f>
        <v>0</v>
      </c>
      <c r="BD17" s="29">
        <f t="shared" ref="BD17" si="748">PRODUCT(AD17*100*1/AD19)</f>
        <v>0</v>
      </c>
      <c r="BE17" s="32">
        <f t="shared" ref="BE17" si="749">PRODUCT(AE17*100*1/AE19)</f>
        <v>0</v>
      </c>
      <c r="BF17" s="32">
        <f t="shared" ref="BF17" si="750">PRODUCT(AF17*100*1/AF19)</f>
        <v>0</v>
      </c>
      <c r="BG17" s="32">
        <f t="shared" ref="BG17" si="751">PRODUCT(AG17*100*1/AG19)</f>
        <v>72.222222222222229</v>
      </c>
      <c r="BH17" s="32">
        <f t="shared" ref="BH17" si="752">PRODUCT(AH17*100*1/AH19)</f>
        <v>0</v>
      </c>
      <c r="BI17" s="32">
        <f t="shared" ref="BI17" si="753">PRODUCT(AI17*100*1/AI19)</f>
        <v>0</v>
      </c>
      <c r="BJ17" s="32">
        <f t="shared" ref="BJ17" si="754">PRODUCT(AJ17*100*1/AJ19)</f>
        <v>0</v>
      </c>
      <c r="BK17" s="32">
        <f t="shared" ref="BK17" si="755">PRODUCT(AK17*100*1/AK19)</f>
        <v>0</v>
      </c>
      <c r="BL17" s="32">
        <f t="shared" ref="BL17" si="756">PRODUCT(AL17*100*1/AL19)</f>
        <v>0</v>
      </c>
      <c r="BM17" s="32">
        <f t="shared" ref="BM17" si="757">PRODUCT(AM17*100*1/AM19)</f>
        <v>0</v>
      </c>
      <c r="BN17" s="32">
        <f t="shared" ref="BN17" si="758">PRODUCT(AN17*100*1/AN19)</f>
        <v>0</v>
      </c>
      <c r="BO17" s="32">
        <f t="shared" ref="BO17" si="759">PRODUCT(AO17*100*1/AO19)</f>
        <v>0</v>
      </c>
      <c r="BP17" s="32">
        <f t="shared" ref="BP17" si="760">PRODUCT(AP17*100*1/AP19)</f>
        <v>0</v>
      </c>
      <c r="BQ17" s="32">
        <f t="shared" ref="BQ17" si="761">PRODUCT(AQ17*100*1/AQ19)</f>
        <v>0</v>
      </c>
      <c r="BR17" s="32">
        <f t="shared" ref="BR17" si="762">PRODUCT(AR17*100*1/AR19)</f>
        <v>0</v>
      </c>
      <c r="BS17" s="32">
        <f t="shared" ref="BS17" si="763">PRODUCT(AS17*100*1/AS19)</f>
        <v>0</v>
      </c>
      <c r="BT17" s="32">
        <f t="shared" ref="BT17" si="764">PRODUCT(AT17*100*1/AT19)</f>
        <v>0</v>
      </c>
      <c r="BU17" s="49"/>
      <c r="BV17" s="49">
        <v>256</v>
      </c>
      <c r="BW17" s="32">
        <f t="shared" ref="BW17" si="765">AW3+AW4+AW5+AW6+AW7+AW8+AW9+AW10+AW11+AW12+AW13+AW14+AW15+AW16+AW17</f>
        <v>100</v>
      </c>
      <c r="BX17" s="32">
        <f t="shared" ref="BX17" si="766">AX3+AX4+AX5+AX6+AX7+AX8+AX9+AX10+AX11+AX12+AX13+AX14+AX15+AX16+AX17</f>
        <v>100.00000000000001</v>
      </c>
      <c r="BY17" s="29">
        <f t="shared" ref="BY17" si="767">AY3+AY4+AY5+AY6+AY7+AY8+AY9+AY10+AY11+AY12+AY13+AY14+AY15+AY16+AY17</f>
        <v>100</v>
      </c>
      <c r="BZ17" s="29">
        <f t="shared" ref="BZ17" si="768">AZ3+AZ4+AZ5+AZ6+AZ7+AZ8+AZ9+AZ10+AZ11+AZ12+AZ13+AZ14+AZ15+AZ16+AZ17</f>
        <v>100</v>
      </c>
      <c r="CA17" s="29">
        <f t="shared" ref="CA17" si="769">BA3+BA4+BA5+BA6+BA7+BA8+BA9+BA10+BA11+BA12+BA13+BA14+BA15+BA16+BA17</f>
        <v>100.00000000000001</v>
      </c>
      <c r="CB17" s="29">
        <f t="shared" ref="CB17" si="770">BB3+BB4+BB5+BB6+BB7+BB8+BB9+BB10+BB11+BB12+BB13+BB14+BB15+BB16+BB17</f>
        <v>100.00000000000001</v>
      </c>
      <c r="CC17" s="29">
        <f t="shared" ref="CC17" si="771">BC3+BC4+BC5+BC6+BC7+BC8+BC9+BC10+BC11+BC12+BC13+BC14+BC15+BC16+BC17</f>
        <v>100</v>
      </c>
      <c r="CD17" s="29">
        <f t="shared" ref="CD17" si="772">BD3+BD4+BD5+BD6+BD7+BD8+BD9+BD10+BD11+BD12+BD13+BD14+BD15+BD16+BD17</f>
        <v>100</v>
      </c>
      <c r="CE17" s="32">
        <f t="shared" ref="CE17" si="773">BE3+BE4+BE5+BE6+BE7+BE8+BE9+BE10+BE11+BE12+BE13+BE14+BE15+BE16+BE17</f>
        <v>100</v>
      </c>
      <c r="CF17" s="32">
        <f t="shared" ref="CF17" si="774">BF3+BF4+BF5+BF6+BF7+BF8+BF9+BF10+BF11+BF12+BF13+BF14+BF15+BF16+BF17</f>
        <v>100</v>
      </c>
      <c r="CG17" s="32">
        <f t="shared" ref="CG17" si="775">BG3+BG4+BG5+BG6+BG7+BG8+BG9+BG10+BG11+BG12+BG13+BG14+BG15+BG16+BG17</f>
        <v>100</v>
      </c>
      <c r="CH17" s="32">
        <f t="shared" ref="CH17" si="776">BH3+BH4+BH5+BH6+BH7+BH8+BH9+BH10+BH11+BH12+BH13+BH14+BH15+BH16+BH17</f>
        <v>100</v>
      </c>
      <c r="CI17" s="32">
        <f t="shared" ref="CI17" si="777">BI3+BI4+BI5+BI6+BI7+BI8+BI9+BI10+BI11+BI12+BI13+BI14+BI15+BI16+BI17</f>
        <v>100.00000000000001</v>
      </c>
      <c r="CJ17" s="32">
        <f t="shared" ref="CJ17" si="778">BJ3+BJ4+BJ5+BJ6+BJ7+BJ8+BJ9+BJ10+BJ11+BJ12+BJ13+BJ14+BJ15+BJ16+BJ17</f>
        <v>100</v>
      </c>
      <c r="CK17" s="32">
        <f t="shared" ref="CK17" si="779">BK3+BK4+BK5+BK6+BK7+BK8+BK9+BK10+BK11+BK12+BK13+BK14+BK15+BK16+BK17</f>
        <v>100.00000000000001</v>
      </c>
      <c r="CL17" s="32">
        <f t="shared" ref="CL17" si="780">BL3+BL4+BL5+BL6+BL7+BL8+BL9+BL10+BL11+BL12+BL13+BL14+BL15+BL16+BL17</f>
        <v>100</v>
      </c>
      <c r="CM17" s="32">
        <f t="shared" ref="CM17" si="781">BM3+BM4+BM5+BM6+BM7+BM8+BM9+BM10+BM11+BM12+BM13+BM14+BM15+BM16+BM17</f>
        <v>100</v>
      </c>
      <c r="CN17" s="32">
        <f t="shared" ref="CN17" si="782">BN3+BN4+BN5+BN6+BN7+BN8+BN9+BN10+BN11+BN12+BN13+BN14+BN15+BN16+BN17</f>
        <v>100.00000000000001</v>
      </c>
      <c r="CO17" s="32">
        <f t="shared" ref="CO17" si="783">BO3+BO4+BO5+BO6+BO7+BO8+BO9+BO10+BO11+BO12+BO13+BO14+BO15+BO16+BO17</f>
        <v>100</v>
      </c>
      <c r="CP17" s="32">
        <f t="shared" ref="CP17" si="784">BP3+BP4+BP5+BP6+BP7+BP8+BP9+BP10+BP11+BP12+BP13+BP14+BP15+BP16+BP17</f>
        <v>100</v>
      </c>
      <c r="CQ17" s="32">
        <f t="shared" ref="CQ17" si="785">BQ3+BQ4+BQ5+BQ6+BQ7+BQ8+BQ9+BQ10+BQ11+BQ12+BQ13+BQ14+BQ15+BQ16+BQ17</f>
        <v>100</v>
      </c>
      <c r="CR17" s="32">
        <f t="shared" ref="CR17" si="786">BR3+BR4+BR5+BR6+BR7+BR8+BR9+BR10+BR11+BR12+BR13+BR14+BR15+BR16+BR17</f>
        <v>100</v>
      </c>
      <c r="CS17" s="32">
        <f t="shared" ref="CS17" si="787">BS3+BS4+BS5+BS6+BS7+BS8+BS9+BS10+BS11+BS12+BS13+BS14+BS15+BS16+BS17</f>
        <v>100</v>
      </c>
      <c r="CT17" s="32">
        <f t="shared" ref="CT17" si="788">BT3+BT4+BT5+BT6+BT7+BT8+BT9+BT10+BT11+BT12+BT13+BT14+BT15+BT16+BT17</f>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1:125" x14ac:dyDescent="0.25">
      <c r="B18" s="49" t="s">
        <v>21</v>
      </c>
      <c r="C18" s="2">
        <v>0</v>
      </c>
      <c r="D18" s="2">
        <v>0</v>
      </c>
      <c r="E18" s="2">
        <v>8</v>
      </c>
      <c r="F18" s="2">
        <v>0</v>
      </c>
      <c r="G18" s="2">
        <v>7</v>
      </c>
      <c r="H18" s="2">
        <v>2</v>
      </c>
      <c r="I18" s="2">
        <v>0</v>
      </c>
      <c r="J18" s="4">
        <v>1</v>
      </c>
      <c r="K18" s="3">
        <v>0</v>
      </c>
      <c r="L18" s="3">
        <v>0</v>
      </c>
      <c r="M18" s="3">
        <v>0</v>
      </c>
      <c r="N18" s="3">
        <v>0</v>
      </c>
      <c r="O18" s="3">
        <v>0</v>
      </c>
      <c r="P18" s="3">
        <v>0</v>
      </c>
      <c r="Q18" s="3">
        <v>0</v>
      </c>
      <c r="R18" s="3">
        <v>0</v>
      </c>
      <c r="S18" s="49">
        <v>18</v>
      </c>
      <c r="V18" s="49">
        <v>512</v>
      </c>
      <c r="W18" s="3">
        <f>R3</f>
        <v>0</v>
      </c>
      <c r="X18" s="3">
        <f>R4</f>
        <v>0</v>
      </c>
      <c r="Y18" s="49">
        <f>R5</f>
        <v>0</v>
      </c>
      <c r="Z18" s="49">
        <f>R6</f>
        <v>0</v>
      </c>
      <c r="AA18" s="49">
        <f>R7</f>
        <v>0</v>
      </c>
      <c r="AB18" s="49">
        <f>R8</f>
        <v>0</v>
      </c>
      <c r="AC18" s="49">
        <f>R9</f>
        <v>0</v>
      </c>
      <c r="AD18" s="49">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9">
        <v>512</v>
      </c>
      <c r="AW18" s="32">
        <f t="shared" ref="AW18" si="789">PRODUCT(W18*100*1/W19)</f>
        <v>0</v>
      </c>
      <c r="AX18" s="32">
        <f t="shared" ref="AX18" si="790">PRODUCT(X18*100*1/X19)</f>
        <v>0</v>
      </c>
      <c r="AY18" s="29">
        <f t="shared" ref="AY18" si="791">PRODUCT(Y18*100*1/Y19)</f>
        <v>0</v>
      </c>
      <c r="AZ18" s="29">
        <f t="shared" ref="AZ18" si="792">PRODUCT(Z18*100*1/Z19)</f>
        <v>0</v>
      </c>
      <c r="BA18" s="29">
        <f t="shared" ref="BA18" si="793">PRODUCT(AA18*100*1/AA19)</f>
        <v>0</v>
      </c>
      <c r="BB18" s="29">
        <f t="shared" ref="BB18" si="794">PRODUCT(AB18*100*1/AB19)</f>
        <v>0</v>
      </c>
      <c r="BC18" s="29">
        <f t="shared" ref="BC18" si="795">PRODUCT(AC18*100*1/AC19)</f>
        <v>0</v>
      </c>
      <c r="BD18" s="29">
        <f t="shared" ref="BD18" si="796">PRODUCT(AD18*100*1/AD19)</f>
        <v>0</v>
      </c>
      <c r="BE18" s="32">
        <f t="shared" ref="BE18" si="797">PRODUCT(AE18*100*1/AE19)</f>
        <v>0</v>
      </c>
      <c r="BF18" s="32">
        <f t="shared" ref="BF18" si="798">PRODUCT(AF18*100*1/AF19)</f>
        <v>0</v>
      </c>
      <c r="BG18" s="32">
        <f t="shared" ref="BG18" si="799">PRODUCT(AG18*100*1/AG19)</f>
        <v>0</v>
      </c>
      <c r="BH18" s="32">
        <f t="shared" ref="BH18" si="800">PRODUCT(AH18*100*1/AH19)</f>
        <v>0</v>
      </c>
      <c r="BI18" s="32">
        <f t="shared" ref="BI18" si="801">PRODUCT(AI18*100*1/AI19)</f>
        <v>0</v>
      </c>
      <c r="BJ18" s="32">
        <f t="shared" ref="BJ18" si="802">PRODUCT(AJ18*100*1/AJ19)</f>
        <v>0</v>
      </c>
      <c r="BK18" s="32">
        <f t="shared" ref="BK18" si="803">PRODUCT(AK18*100*1/AK19)</f>
        <v>0</v>
      </c>
      <c r="BL18" s="32">
        <f t="shared" ref="BL18" si="804">PRODUCT(AL18*100*1/AL19)</f>
        <v>0</v>
      </c>
      <c r="BM18" s="32">
        <f t="shared" ref="BM18" si="805">PRODUCT(AM18*100*1/AM19)</f>
        <v>0</v>
      </c>
      <c r="BN18" s="32">
        <f t="shared" ref="BN18" si="806">PRODUCT(AN18*100*1/AN19)</f>
        <v>0</v>
      </c>
      <c r="BO18" s="32">
        <f t="shared" ref="BO18" si="807">PRODUCT(AO18*100*1/AO19)</f>
        <v>0</v>
      </c>
      <c r="BP18" s="32">
        <f t="shared" ref="BP18" si="808">PRODUCT(AP18*100*1/AP19)</f>
        <v>0</v>
      </c>
      <c r="BQ18" s="32">
        <f t="shared" ref="BQ18" si="809">PRODUCT(AQ18*100*1/AQ19)</f>
        <v>0</v>
      </c>
      <c r="BR18" s="32">
        <f t="shared" ref="BR18" si="810">PRODUCT(AR18*100*1/AR19)</f>
        <v>0</v>
      </c>
      <c r="BS18" s="32">
        <f t="shared" ref="BS18" si="811">PRODUCT(AS18*100*1/AS19)</f>
        <v>0</v>
      </c>
      <c r="BT18" s="32">
        <f t="shared" ref="BT18" si="812">PRODUCT(AT18*100*1/AT19)</f>
        <v>0</v>
      </c>
      <c r="BU18" s="49"/>
      <c r="BV18" s="49">
        <v>512</v>
      </c>
      <c r="BW18" s="32">
        <f t="shared" ref="BW18" si="813">AW3+AW4+AW5+AW6+AW7+AW8+AW9+AW10+AW11+AW12+AW13+AW14+AW15+AW16+AW17+AW18</f>
        <v>100</v>
      </c>
      <c r="BX18" s="32">
        <f t="shared" ref="BX18" si="814">AX3+AX4+AX5+AX6+AX7+AX8+AX9+AX10+AX11+AX12+AX13+AX14+AX15+AX16+AX17+AX18</f>
        <v>100.00000000000001</v>
      </c>
      <c r="BY18" s="29">
        <f t="shared" ref="BY18" si="815">AY3+AY4+AY5+AY6+AY7+AY8+AY9+AY10+AY11+AY12+AY13+AY14+AY15+AY16+AY17+AY18</f>
        <v>100</v>
      </c>
      <c r="BZ18" s="29">
        <f t="shared" ref="BZ18" si="816">AZ3+AZ4+AZ5+AZ6+AZ7+AZ8+AZ9+AZ10+AZ11+AZ12+AZ13+AZ14+AZ15+AZ16+AZ17+AZ18</f>
        <v>100</v>
      </c>
      <c r="CA18" s="29">
        <f t="shared" ref="CA18" si="817">BA3+BA4+BA5+BA6+BA7+BA8+BA9+BA10+BA11+BA12+BA13+BA14+BA15+BA16+BA17+BA18</f>
        <v>100.00000000000001</v>
      </c>
      <c r="CB18" s="29">
        <f t="shared" ref="CB18" si="818">BB3+BB4+BB5+BB6+BB7+BB8+BB9+BB10+BB11+BB12+BB13+BB14+BB15+BB16+BB17+BB18</f>
        <v>100.00000000000001</v>
      </c>
      <c r="CC18" s="29">
        <f t="shared" ref="CC18" si="819">BC3+BC4+BC5+BC6+BC7+BC8+BC9+BC10+BC11+BC12+BC13+BC14+BC15+BC16+BC17+BC18</f>
        <v>100</v>
      </c>
      <c r="CD18" s="29">
        <f t="shared" ref="CD18" si="820">BD3+BD4+BD5+BD6+BD7+BD8+BD9+BD10+BD11+BD12+BD13+BD14+BD15+BD16+BD17+BD18</f>
        <v>100</v>
      </c>
      <c r="CE18" s="32">
        <f t="shared" ref="CE18" si="821">BE3+BE4+BE5+BE6+BE7+BE8+BE9+BE10+BE11+BE12+BE13+BE14+BE15+BE16+BE17+BE18</f>
        <v>100</v>
      </c>
      <c r="CF18" s="32">
        <f t="shared" ref="CF18" si="822">BF3+BF4+BF5+BF6+BF7+BF8+BF9+BF10+BF11+BF12+BF13+BF14+BF15+BF16+BF17+BF18</f>
        <v>100</v>
      </c>
      <c r="CG18" s="32">
        <f t="shared" ref="CG18" si="823">BG3+BG4+BG5+BG6+BG7+BG8+BG9+BG10+BG11+BG12+BG13+BG14+BG15+BG16+BG17+BG18</f>
        <v>100</v>
      </c>
      <c r="CH18" s="32">
        <f t="shared" ref="CH18" si="824">BH3+BH4+BH5+BH6+BH7+BH8+BH9+BH10+BH11+BH12+BH13+BH14+BH15+BH16+BH17+BH18</f>
        <v>100</v>
      </c>
      <c r="CI18" s="32">
        <f t="shared" ref="CI18" si="825">BI3+BI4+BI5+BI6+BI7+BI8+BI9+BI10+BI11+BI12+BI13+BI14+BI15+BI16+BI17+BI18</f>
        <v>100.00000000000001</v>
      </c>
      <c r="CJ18" s="32">
        <f t="shared" ref="CJ18" si="826">BJ3+BJ4+BJ5+BJ6+BJ7+BJ8+BJ9+BJ10+BJ11+BJ12+BJ13+BJ14+BJ15+BJ16+BJ17+BJ18</f>
        <v>100</v>
      </c>
      <c r="CK18" s="32">
        <f t="shared" ref="CK18" si="827">BK3+BK4+BK5+BK6+BK7+BK8+BK9+BK10+BK11+BK12+BK13+BK14+BK15+BK16+BK17+BK18</f>
        <v>100.00000000000001</v>
      </c>
      <c r="CL18" s="32">
        <f t="shared" ref="CL18" si="828">BL3+BL4+BL5+BL6+BL7+BL8+BL9+BL10+BL11+BL12+BL13+BL14+BL15+BL16+BL17+BL18</f>
        <v>100</v>
      </c>
      <c r="CM18" s="32">
        <f t="shared" ref="CM18" si="829">BM3+BM4+BM5+BM6+BM7+BM8+BM9+BM10+BM11+BM12+BM13+BM14+BM15+BM16+BM17+BM18</f>
        <v>100</v>
      </c>
      <c r="CN18" s="32">
        <f t="shared" ref="CN18" si="830">BN3+BN4+BN5+BN6+BN7+BN8+BN9+BN10+BN11+BN12+BN13+BN14+BN15+BN16+BN17+BN18</f>
        <v>100.00000000000001</v>
      </c>
      <c r="CO18" s="32">
        <f t="shared" ref="CO18" si="831">BO3+BO4+BO5+BO6+BO7+BO8+BO9+BO10+BO11+BO12+BO13+BO14+BO15+BO16+BO17+BO18</f>
        <v>100</v>
      </c>
      <c r="CP18" s="32">
        <f t="shared" ref="CP18" si="832">BP3+BP4+BP5+BP6+BP7+BP8+BP9+BP10+BP11+BP12+BP13+BP14+BP15+BP16+BP17+BP18</f>
        <v>100</v>
      </c>
      <c r="CQ18" s="32">
        <f t="shared" ref="CQ18" si="833">BQ3+BQ4+BQ5+BQ6+BQ7+BQ8+BQ9+BQ10+BQ11+BQ12+BQ13+BQ14+BQ15+BQ16+BQ17+BQ18</f>
        <v>100</v>
      </c>
      <c r="CR18" s="32">
        <f t="shared" ref="CR18" si="834">BR3+BR4+BR5+BR6+BR7+BR8+BR9+BR10+BR11+BR12+BR13+BR14+BR15+BR16+BR17+BR18</f>
        <v>100</v>
      </c>
      <c r="CS18" s="32">
        <f t="shared" ref="CS18" si="835">BS3+BS4+BS5+BS6+BS7+BS8+BS9+BS10+BS11+BS12+BS13+BS14+BS15+BS16+BS17+BS18</f>
        <v>100</v>
      </c>
      <c r="CT18" s="32">
        <f t="shared" ref="CT18" si="836">BT3+BT4+BT5+BT6+BT7+BT8+BT9+BT10+BT11+BT12+BT13+BT14+BT15+BT16+BT17+BT18</f>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1:125" x14ac:dyDescent="0.25">
      <c r="B19" s="49" t="s">
        <v>31</v>
      </c>
      <c r="C19" s="2">
        <v>0</v>
      </c>
      <c r="D19" s="2">
        <v>14</v>
      </c>
      <c r="E19" s="2">
        <v>4</v>
      </c>
      <c r="F19" s="4">
        <v>0</v>
      </c>
      <c r="G19" s="4">
        <v>0</v>
      </c>
      <c r="H19" s="4">
        <v>0</v>
      </c>
      <c r="I19" s="3">
        <v>0</v>
      </c>
      <c r="J19" s="3">
        <v>0</v>
      </c>
      <c r="K19" s="3">
        <v>0</v>
      </c>
      <c r="L19" s="3">
        <v>0</v>
      </c>
      <c r="M19" s="3">
        <v>0</v>
      </c>
      <c r="N19" s="3">
        <v>0</v>
      </c>
      <c r="O19" s="3">
        <v>0</v>
      </c>
      <c r="P19" s="3">
        <v>0</v>
      </c>
      <c r="Q19" s="3">
        <v>0</v>
      </c>
      <c r="R19" s="3">
        <v>0</v>
      </c>
      <c r="S19" s="49">
        <v>18</v>
      </c>
      <c r="V19" s="49" t="s">
        <v>1</v>
      </c>
      <c r="W19" s="49">
        <f>S3</f>
        <v>18</v>
      </c>
      <c r="X19" s="49">
        <f>S4</f>
        <v>18</v>
      </c>
      <c r="Y19" s="49">
        <f>S5</f>
        <v>18</v>
      </c>
      <c r="Z19" s="49">
        <f>S6</f>
        <v>18</v>
      </c>
      <c r="AA19" s="49">
        <f>S7</f>
        <v>18</v>
      </c>
      <c r="AB19" s="49">
        <f>S8</f>
        <v>18</v>
      </c>
      <c r="AC19" s="49">
        <f>S9</f>
        <v>18</v>
      </c>
      <c r="AD19" s="49">
        <f>S10</f>
        <v>18</v>
      </c>
      <c r="AE19" s="49">
        <f>S11</f>
        <v>17</v>
      </c>
      <c r="AF19" s="49">
        <f>S12</f>
        <v>18</v>
      </c>
      <c r="AG19" s="49">
        <f>S13</f>
        <v>18</v>
      </c>
      <c r="AH19" s="49">
        <f>S14</f>
        <v>18</v>
      </c>
      <c r="AI19" s="49">
        <f>S15</f>
        <v>18</v>
      </c>
      <c r="AJ19" s="49">
        <f>S16</f>
        <v>18</v>
      </c>
      <c r="AK19" s="49">
        <f>S17</f>
        <v>18</v>
      </c>
      <c r="AL19" s="49">
        <f>S18</f>
        <v>18</v>
      </c>
      <c r="AM19" s="49">
        <f>S19</f>
        <v>18</v>
      </c>
      <c r="AN19" s="49">
        <f>S20</f>
        <v>18</v>
      </c>
      <c r="AO19" s="49">
        <f>S21</f>
        <v>18</v>
      </c>
      <c r="AP19" s="49">
        <f>S22</f>
        <v>18</v>
      </c>
      <c r="AQ19" s="49">
        <f>S23</f>
        <v>18</v>
      </c>
      <c r="AR19" s="49">
        <f>S24</f>
        <v>18</v>
      </c>
      <c r="AS19" s="49">
        <f>S25</f>
        <v>18</v>
      </c>
      <c r="AT19" s="49">
        <f>S26</f>
        <v>18</v>
      </c>
      <c r="AV19" s="49" t="s">
        <v>1</v>
      </c>
      <c r="AW19" s="29">
        <f t="shared" ref="AW19:BT19" si="837">SUM(AW3:AW18)</f>
        <v>100</v>
      </c>
      <c r="AX19" s="29">
        <f t="shared" si="837"/>
        <v>100.00000000000001</v>
      </c>
      <c r="AY19" s="29">
        <f t="shared" si="837"/>
        <v>100</v>
      </c>
      <c r="AZ19" s="29">
        <f t="shared" si="837"/>
        <v>100</v>
      </c>
      <c r="BA19" s="29">
        <f t="shared" si="837"/>
        <v>100.00000000000001</v>
      </c>
      <c r="BB19" s="29">
        <f t="shared" si="837"/>
        <v>100.00000000000001</v>
      </c>
      <c r="BC19" s="29">
        <f t="shared" si="837"/>
        <v>100</v>
      </c>
      <c r="BD19" s="29">
        <f t="shared" si="837"/>
        <v>100</v>
      </c>
      <c r="BE19" s="29">
        <f t="shared" si="837"/>
        <v>100</v>
      </c>
      <c r="BF19" s="29">
        <f t="shared" si="837"/>
        <v>100</v>
      </c>
      <c r="BG19" s="29">
        <f t="shared" si="837"/>
        <v>100</v>
      </c>
      <c r="BH19" s="29">
        <f t="shared" si="837"/>
        <v>100</v>
      </c>
      <c r="BI19" s="29">
        <f t="shared" si="837"/>
        <v>100.00000000000001</v>
      </c>
      <c r="BJ19" s="29">
        <f t="shared" si="837"/>
        <v>100</v>
      </c>
      <c r="BK19" s="29">
        <f t="shared" si="837"/>
        <v>100.00000000000001</v>
      </c>
      <c r="BL19" s="29">
        <f t="shared" si="837"/>
        <v>100</v>
      </c>
      <c r="BM19" s="29">
        <f t="shared" si="837"/>
        <v>100</v>
      </c>
      <c r="BN19" s="29">
        <f t="shared" si="837"/>
        <v>100.00000000000001</v>
      </c>
      <c r="BO19" s="29">
        <f t="shared" si="837"/>
        <v>100</v>
      </c>
      <c r="BP19" s="29">
        <f t="shared" si="837"/>
        <v>100</v>
      </c>
      <c r="BQ19" s="29">
        <f t="shared" si="837"/>
        <v>100</v>
      </c>
      <c r="BR19" s="29">
        <f t="shared" si="837"/>
        <v>100</v>
      </c>
      <c r="BS19" s="29">
        <f t="shared" si="837"/>
        <v>100</v>
      </c>
      <c r="BT19" s="29">
        <f t="shared" si="837"/>
        <v>100</v>
      </c>
      <c r="BU19" s="49"/>
      <c r="BV19" s="49"/>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1:125" x14ac:dyDescent="0.25">
      <c r="B20" s="49" t="s">
        <v>32</v>
      </c>
      <c r="C20" s="2">
        <v>0</v>
      </c>
      <c r="D20" s="2">
        <v>0</v>
      </c>
      <c r="E20" s="2">
        <v>0</v>
      </c>
      <c r="F20" s="2">
        <v>2</v>
      </c>
      <c r="G20" s="2">
        <v>0</v>
      </c>
      <c r="H20" s="2">
        <v>3</v>
      </c>
      <c r="I20" s="2">
        <v>12</v>
      </c>
      <c r="J20" s="3">
        <v>1</v>
      </c>
      <c r="K20" s="3">
        <v>0</v>
      </c>
      <c r="L20" s="3">
        <v>0</v>
      </c>
      <c r="M20" s="3">
        <v>0</v>
      </c>
      <c r="N20" s="3">
        <v>0</v>
      </c>
      <c r="O20" s="3">
        <v>0</v>
      </c>
      <c r="P20" s="3">
        <v>0</v>
      </c>
      <c r="Q20" s="3">
        <v>0</v>
      </c>
      <c r="R20" s="3">
        <v>0</v>
      </c>
      <c r="S20" s="49">
        <v>18</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1:125" x14ac:dyDescent="0.25">
      <c r="B21" s="49" t="s">
        <v>33</v>
      </c>
      <c r="C21" s="2">
        <v>0</v>
      </c>
      <c r="D21" s="2">
        <v>0</v>
      </c>
      <c r="E21" s="2">
        <v>0</v>
      </c>
      <c r="F21" s="2">
        <v>0</v>
      </c>
      <c r="G21" s="2">
        <v>2</v>
      </c>
      <c r="H21" s="2">
        <v>8</v>
      </c>
      <c r="I21" s="2">
        <v>3</v>
      </c>
      <c r="J21" s="4">
        <v>1</v>
      </c>
      <c r="K21" s="3">
        <v>0</v>
      </c>
      <c r="L21" s="3">
        <v>0</v>
      </c>
      <c r="M21" s="3">
        <v>0</v>
      </c>
      <c r="N21" s="3">
        <v>4</v>
      </c>
      <c r="O21" s="3">
        <v>0</v>
      </c>
      <c r="P21" s="3">
        <v>0</v>
      </c>
      <c r="Q21" s="3">
        <v>0</v>
      </c>
      <c r="R21" s="3">
        <v>0</v>
      </c>
      <c r="S21" s="49">
        <v>18</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1:125" x14ac:dyDescent="0.25">
      <c r="B22" s="49" t="s">
        <v>24</v>
      </c>
      <c r="C22" s="2">
        <v>0</v>
      </c>
      <c r="D22" s="2">
        <v>0</v>
      </c>
      <c r="E22" s="2">
        <v>0</v>
      </c>
      <c r="F22" s="2">
        <v>9</v>
      </c>
      <c r="G22" s="2">
        <v>5</v>
      </c>
      <c r="H22" s="4">
        <v>1</v>
      </c>
      <c r="I22" s="3">
        <v>0</v>
      </c>
      <c r="J22" s="3">
        <v>0</v>
      </c>
      <c r="K22" s="3">
        <v>0</v>
      </c>
      <c r="L22" s="3">
        <v>3</v>
      </c>
      <c r="M22" s="3">
        <v>0</v>
      </c>
      <c r="N22" s="3">
        <v>0</v>
      </c>
      <c r="O22" s="3">
        <v>0</v>
      </c>
      <c r="P22" s="3">
        <v>0</v>
      </c>
      <c r="Q22" s="3">
        <v>0</v>
      </c>
      <c r="R22" s="3">
        <v>0</v>
      </c>
      <c r="S22" s="49">
        <v>18</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1:125" x14ac:dyDescent="0.25">
      <c r="B23" s="49" t="s">
        <v>34</v>
      </c>
      <c r="C23" s="2">
        <v>0</v>
      </c>
      <c r="D23" s="2">
        <v>0</v>
      </c>
      <c r="E23" s="2">
        <v>0</v>
      </c>
      <c r="F23" s="2">
        <v>0</v>
      </c>
      <c r="G23" s="2">
        <v>0</v>
      </c>
      <c r="H23" s="2">
        <v>2</v>
      </c>
      <c r="I23" s="2">
        <v>9</v>
      </c>
      <c r="J23" s="2">
        <v>5</v>
      </c>
      <c r="K23" s="2">
        <v>2</v>
      </c>
      <c r="L23" s="3">
        <v>0</v>
      </c>
      <c r="M23" s="3">
        <v>0</v>
      </c>
      <c r="N23" s="3">
        <v>0</v>
      </c>
      <c r="O23" s="3">
        <v>0</v>
      </c>
      <c r="P23" s="3">
        <v>0</v>
      </c>
      <c r="Q23" s="3">
        <v>0</v>
      </c>
      <c r="R23" s="3">
        <v>0</v>
      </c>
      <c r="S23" s="49">
        <v>18</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1:125" x14ac:dyDescent="0.25">
      <c r="B24" s="49" t="s">
        <v>35</v>
      </c>
      <c r="C24" s="2">
        <v>0</v>
      </c>
      <c r="D24" s="2">
        <v>0</v>
      </c>
      <c r="E24" s="2">
        <v>0</v>
      </c>
      <c r="F24" s="2">
        <v>0</v>
      </c>
      <c r="G24" s="2">
        <v>0</v>
      </c>
      <c r="H24" s="2">
        <v>6</v>
      </c>
      <c r="I24" s="2">
        <v>12</v>
      </c>
      <c r="J24" s="2">
        <v>0</v>
      </c>
      <c r="K24" s="2">
        <v>0</v>
      </c>
      <c r="L24" s="3">
        <v>0</v>
      </c>
      <c r="M24" s="3">
        <v>0</v>
      </c>
      <c r="N24" s="3">
        <v>0</v>
      </c>
      <c r="O24" s="3">
        <v>0</v>
      </c>
      <c r="P24" s="3">
        <v>0</v>
      </c>
      <c r="Q24" s="3">
        <v>0</v>
      </c>
      <c r="R24" s="3">
        <v>0</v>
      </c>
      <c r="S24" s="49">
        <v>18</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1:125" x14ac:dyDescent="0.25">
      <c r="B25" s="49" t="s">
        <v>36</v>
      </c>
      <c r="C25" s="2">
        <v>0</v>
      </c>
      <c r="D25" s="2">
        <v>0</v>
      </c>
      <c r="E25" s="2">
        <v>0</v>
      </c>
      <c r="F25" s="2">
        <v>5</v>
      </c>
      <c r="G25" s="2">
        <v>0</v>
      </c>
      <c r="H25" s="2">
        <v>9</v>
      </c>
      <c r="I25" s="2">
        <v>4</v>
      </c>
      <c r="J25" s="2">
        <v>0</v>
      </c>
      <c r="K25" s="2">
        <v>0</v>
      </c>
      <c r="L25" s="3">
        <v>0</v>
      </c>
      <c r="M25" s="3">
        <v>0</v>
      </c>
      <c r="N25" s="3">
        <v>0</v>
      </c>
      <c r="O25" s="3">
        <v>0</v>
      </c>
      <c r="P25" s="3">
        <v>0</v>
      </c>
      <c r="Q25" s="3">
        <v>0</v>
      </c>
      <c r="R25" s="3">
        <v>0</v>
      </c>
      <c r="S25" s="49">
        <v>18</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1:125" x14ac:dyDescent="0.25">
      <c r="B26" s="49" t="s">
        <v>22</v>
      </c>
      <c r="C26" s="2">
        <v>0</v>
      </c>
      <c r="D26" s="2">
        <v>3</v>
      </c>
      <c r="E26" s="2">
        <v>0</v>
      </c>
      <c r="F26" s="2">
        <v>10</v>
      </c>
      <c r="G26" s="2">
        <v>5</v>
      </c>
      <c r="H26" s="2">
        <v>0</v>
      </c>
      <c r="I26" s="3">
        <v>0</v>
      </c>
      <c r="J26" s="3">
        <v>0</v>
      </c>
      <c r="K26" s="3">
        <v>0</v>
      </c>
      <c r="L26" s="3">
        <v>0</v>
      </c>
      <c r="M26" s="3">
        <v>0</v>
      </c>
      <c r="N26" s="3">
        <v>0</v>
      </c>
      <c r="O26" s="3">
        <v>0</v>
      </c>
      <c r="P26" s="3">
        <v>0</v>
      </c>
      <c r="Q26" s="3">
        <v>0</v>
      </c>
      <c r="R26" s="3">
        <v>0</v>
      </c>
      <c r="S26" s="49">
        <v>18</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1: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1: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1: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1: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1: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1:125" x14ac:dyDescent="0.25">
      <c r="A32" s="49" t="s">
        <v>99</v>
      </c>
      <c r="V32" s="49" t="str">
        <f>A32</f>
        <v xml:space="preserve">Staphylococcus epidermidis  </v>
      </c>
      <c r="AV32" s="49" t="str">
        <f>A32</f>
        <v xml:space="preserve">Staphylococcus epidermidis  </v>
      </c>
      <c r="BV32" s="29" t="str">
        <f>A32</f>
        <v xml:space="preserve">Staphylococcus epidermidis  </v>
      </c>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2:127" ht="18.75" x14ac:dyDescent="0.25">
      <c r="B33" s="49" t="s">
        <v>0</v>
      </c>
      <c r="C33" s="49">
        <v>1.5625E-2</v>
      </c>
      <c r="D33" s="49">
        <v>3.125E-2</v>
      </c>
      <c r="E33" s="49">
        <v>6.25E-2</v>
      </c>
      <c r="F33" s="49">
        <v>0.125</v>
      </c>
      <c r="G33" s="49">
        <v>0.25</v>
      </c>
      <c r="H33" s="49">
        <v>0.5</v>
      </c>
      <c r="I33" s="49">
        <v>1</v>
      </c>
      <c r="J33" s="49">
        <v>2</v>
      </c>
      <c r="K33" s="49">
        <v>4</v>
      </c>
      <c r="L33" s="49">
        <v>8</v>
      </c>
      <c r="M33" s="49">
        <v>16</v>
      </c>
      <c r="N33" s="49">
        <v>32</v>
      </c>
      <c r="O33" s="49">
        <v>64</v>
      </c>
      <c r="P33" s="49">
        <v>128</v>
      </c>
      <c r="Q33" s="49">
        <v>256</v>
      </c>
      <c r="R33" s="49">
        <v>512</v>
      </c>
      <c r="S33" s="49" t="s">
        <v>1</v>
      </c>
      <c r="V33" s="49" t="s">
        <v>0</v>
      </c>
      <c r="W33" s="49" t="str">
        <f>B34</f>
        <v>Penicillin G</v>
      </c>
      <c r="X33" s="49" t="str">
        <f>B35</f>
        <v>Oxacillin</v>
      </c>
      <c r="Y33" s="49" t="str">
        <f>B36</f>
        <v>Ampicillin/ Sulbactam</v>
      </c>
      <c r="Z33" s="49" t="str">
        <f>B37</f>
        <v>Piperacillin/ Tazobactam</v>
      </c>
      <c r="AA33" s="49" t="str">
        <f>B38</f>
        <v>Cefotaxim</v>
      </c>
      <c r="AB33" s="49" t="str">
        <f>B39</f>
        <v>Cefuroxim</v>
      </c>
      <c r="AC33" s="49" t="str">
        <f>B40</f>
        <v>Imipenem</v>
      </c>
      <c r="AD33" s="49" t="str">
        <f>B41</f>
        <v>Meropenem</v>
      </c>
      <c r="AE33" s="49" t="str">
        <f>B42</f>
        <v>Amikacin</v>
      </c>
      <c r="AF33" s="49" t="str">
        <f>B43</f>
        <v>Gentamicin</v>
      </c>
      <c r="AG33" s="49" t="str">
        <f>B44</f>
        <v>Fosfomycin</v>
      </c>
      <c r="AH33" s="49" t="str">
        <f>B45</f>
        <v>Cotrimoxazol</v>
      </c>
      <c r="AI33" s="49" t="str">
        <f>B46</f>
        <v>Ciprofloxacin</v>
      </c>
      <c r="AJ33" s="49" t="str">
        <f>B47</f>
        <v>Levofloxacin</v>
      </c>
      <c r="AK33" s="49" t="str">
        <f>B48</f>
        <v>Moxifloxacin</v>
      </c>
      <c r="AL33" s="49" t="str">
        <f>B49</f>
        <v>Doxycyclin</v>
      </c>
      <c r="AM33" s="49" t="str">
        <f>B50</f>
        <v>Rifampicin</v>
      </c>
      <c r="AN33" s="49" t="str">
        <f>B51</f>
        <v>Daptomycin</v>
      </c>
      <c r="AO33" s="49" t="str">
        <f>B52</f>
        <v>Roxythromycin</v>
      </c>
      <c r="AP33" s="49" t="str">
        <f>B53</f>
        <v>Clindamycin</v>
      </c>
      <c r="AQ33" s="49" t="str">
        <f>B54</f>
        <v>Linezolid</v>
      </c>
      <c r="AR33" s="49" t="str">
        <f>B55</f>
        <v>Vancomycin</v>
      </c>
      <c r="AS33" s="49" t="s">
        <v>36</v>
      </c>
      <c r="AT33" s="49" t="s">
        <v>22</v>
      </c>
      <c r="AW33" s="49" t="str">
        <f t="shared" ref="AW33:BS33" si="838">W33</f>
        <v>Penicillin G</v>
      </c>
      <c r="AX33" s="49" t="str">
        <f t="shared" si="838"/>
        <v>Oxacillin</v>
      </c>
      <c r="AY33" s="49" t="str">
        <f t="shared" si="838"/>
        <v>Ampicillin/ Sulbactam</v>
      </c>
      <c r="AZ33" s="49" t="str">
        <f t="shared" si="838"/>
        <v>Piperacillin/ Tazobactam</v>
      </c>
      <c r="BA33" s="49" t="str">
        <f t="shared" si="838"/>
        <v>Cefotaxim</v>
      </c>
      <c r="BB33" s="49" t="str">
        <f t="shared" si="838"/>
        <v>Cefuroxim</v>
      </c>
      <c r="BC33" s="49" t="str">
        <f t="shared" si="838"/>
        <v>Imipenem</v>
      </c>
      <c r="BD33" s="49" t="str">
        <f t="shared" si="838"/>
        <v>Meropenem</v>
      </c>
      <c r="BE33" s="49" t="str">
        <f t="shared" si="838"/>
        <v>Amikacin</v>
      </c>
      <c r="BF33" s="49" t="str">
        <f t="shared" si="838"/>
        <v>Gentamicin</v>
      </c>
      <c r="BG33" s="49" t="str">
        <f t="shared" si="838"/>
        <v>Fosfomycin</v>
      </c>
      <c r="BH33" s="49" t="str">
        <f t="shared" si="838"/>
        <v>Cotrimoxazol</v>
      </c>
      <c r="BI33" s="49" t="str">
        <f t="shared" si="838"/>
        <v>Ciprofloxacin</v>
      </c>
      <c r="BJ33" s="49" t="str">
        <f t="shared" si="838"/>
        <v>Levofloxacin</v>
      </c>
      <c r="BK33" s="49" t="str">
        <f t="shared" si="838"/>
        <v>Moxifloxacin</v>
      </c>
      <c r="BL33" s="49" t="str">
        <f t="shared" si="838"/>
        <v>Doxycyclin</v>
      </c>
      <c r="BM33" s="49" t="str">
        <f t="shared" si="838"/>
        <v>Rifampicin</v>
      </c>
      <c r="BN33" s="49" t="str">
        <f t="shared" si="838"/>
        <v>Daptomycin</v>
      </c>
      <c r="BO33" s="49" t="str">
        <f t="shared" si="838"/>
        <v>Roxythromycin</v>
      </c>
      <c r="BP33" s="49" t="str">
        <f t="shared" si="838"/>
        <v>Clindamycin</v>
      </c>
      <c r="BQ33" s="49" t="str">
        <f t="shared" si="838"/>
        <v>Linezolid</v>
      </c>
      <c r="BR33" s="49" t="str">
        <f t="shared" si="838"/>
        <v>Vancomycin</v>
      </c>
      <c r="BS33" s="49" t="str">
        <f t="shared" si="838"/>
        <v>Teicoplanin</v>
      </c>
      <c r="BT33" s="49" t="s">
        <v>22</v>
      </c>
      <c r="BU33" s="49"/>
      <c r="BV33" s="49"/>
      <c r="BW33" s="29" t="str">
        <f t="shared" ref="BW33:CS33" si="839">W33</f>
        <v>Penicillin G</v>
      </c>
      <c r="BX33" s="29" t="str">
        <f t="shared" si="839"/>
        <v>Oxacillin</v>
      </c>
      <c r="BY33" s="29" t="str">
        <f t="shared" si="839"/>
        <v>Ampicillin/ Sulbactam</v>
      </c>
      <c r="BZ33" s="29" t="str">
        <f t="shared" si="839"/>
        <v>Piperacillin/ Tazobactam</v>
      </c>
      <c r="CA33" s="29" t="str">
        <f t="shared" si="839"/>
        <v>Cefotaxim</v>
      </c>
      <c r="CB33" s="29" t="str">
        <f t="shared" si="839"/>
        <v>Cefuroxim</v>
      </c>
      <c r="CC33" s="29" t="str">
        <f t="shared" si="839"/>
        <v>Imipenem</v>
      </c>
      <c r="CD33" s="29" t="str">
        <f t="shared" si="839"/>
        <v>Meropenem</v>
      </c>
      <c r="CE33" s="29" t="str">
        <f t="shared" si="839"/>
        <v>Amikacin</v>
      </c>
      <c r="CF33" s="29" t="str">
        <f t="shared" si="839"/>
        <v>Gentamicin</v>
      </c>
      <c r="CG33" s="29" t="str">
        <f t="shared" si="839"/>
        <v>Fosfomycin</v>
      </c>
      <c r="CH33" s="29" t="str">
        <f t="shared" si="839"/>
        <v>Cotrimoxazol</v>
      </c>
      <c r="CI33" s="29" t="str">
        <f t="shared" si="839"/>
        <v>Ciprofloxacin</v>
      </c>
      <c r="CJ33" s="29" t="str">
        <f t="shared" si="839"/>
        <v>Levofloxacin</v>
      </c>
      <c r="CK33" s="29" t="str">
        <f t="shared" si="839"/>
        <v>Moxifloxacin</v>
      </c>
      <c r="CL33" s="29" t="str">
        <f t="shared" si="839"/>
        <v>Doxycyclin</v>
      </c>
      <c r="CM33" s="29" t="str">
        <f t="shared" si="839"/>
        <v>Rifampicin</v>
      </c>
      <c r="CN33" s="29" t="str">
        <f t="shared" si="839"/>
        <v>Daptomycin</v>
      </c>
      <c r="CO33" s="29" t="str">
        <f t="shared" si="839"/>
        <v>Roxythromycin</v>
      </c>
      <c r="CP33" s="29" t="str">
        <f t="shared" si="839"/>
        <v>Clindamycin</v>
      </c>
      <c r="CQ33" s="29" t="str">
        <f t="shared" si="839"/>
        <v>Linezolid</v>
      </c>
      <c r="CR33" s="29" t="str">
        <f t="shared" si="839"/>
        <v>Vancomycin</v>
      </c>
      <c r="CS33" s="29" t="str">
        <f t="shared" si="839"/>
        <v>Teicoplanin</v>
      </c>
      <c r="CT33" s="49" t="s">
        <v>22</v>
      </c>
      <c r="CW33" s="38"/>
      <c r="CX33" s="23" t="s">
        <v>70</v>
      </c>
      <c r="CY33" s="23" t="s">
        <v>71</v>
      </c>
      <c r="CZ33" s="23" t="s">
        <v>50</v>
      </c>
      <c r="DA33" s="23" t="s">
        <v>52</v>
      </c>
      <c r="DB33" s="23" t="s">
        <v>54</v>
      </c>
      <c r="DC33" s="23" t="s">
        <v>72</v>
      </c>
      <c r="DD33" s="23" t="s">
        <v>56</v>
      </c>
      <c r="DE33" s="23" t="s">
        <v>57</v>
      </c>
      <c r="DF33" s="23" t="s">
        <v>59</v>
      </c>
      <c r="DG33" s="23" t="s">
        <v>60</v>
      </c>
      <c r="DH33" s="23" t="s">
        <v>62</v>
      </c>
      <c r="DI33" s="23" t="s">
        <v>63</v>
      </c>
      <c r="DJ33" s="23" t="s">
        <v>64</v>
      </c>
      <c r="DK33" s="23" t="s">
        <v>65</v>
      </c>
      <c r="DL33" s="23" t="s">
        <v>66</v>
      </c>
      <c r="DM33" s="23" t="s">
        <v>67</v>
      </c>
      <c r="DN33" s="23" t="s">
        <v>73</v>
      </c>
      <c r="DO33" s="23" t="s">
        <v>74</v>
      </c>
      <c r="DP33" s="23" t="s">
        <v>75</v>
      </c>
      <c r="DQ33" s="23" t="s">
        <v>76</v>
      </c>
      <c r="DR33" s="23" t="s">
        <v>77</v>
      </c>
      <c r="DS33" s="23" t="s">
        <v>78</v>
      </c>
      <c r="DT33" s="23" t="s">
        <v>79</v>
      </c>
      <c r="DU33" s="23" t="s">
        <v>86</v>
      </c>
      <c r="DW33" s="9"/>
    </row>
    <row r="34" spans="2:127" ht="18.75" x14ac:dyDescent="0.25">
      <c r="B34" s="49" t="s">
        <v>29</v>
      </c>
      <c r="C34" s="2">
        <v>0</v>
      </c>
      <c r="D34" s="2">
        <v>17</v>
      </c>
      <c r="E34" s="2">
        <v>1</v>
      </c>
      <c r="F34" s="2">
        <v>1</v>
      </c>
      <c r="G34" s="3">
        <v>2</v>
      </c>
      <c r="H34" s="3">
        <v>2</v>
      </c>
      <c r="I34" s="3">
        <v>8</v>
      </c>
      <c r="J34" s="3">
        <v>6</v>
      </c>
      <c r="K34" s="3">
        <v>3</v>
      </c>
      <c r="L34" s="3">
        <v>58</v>
      </c>
      <c r="M34" s="3">
        <v>0</v>
      </c>
      <c r="N34" s="3">
        <v>0</v>
      </c>
      <c r="O34" s="3">
        <v>0</v>
      </c>
      <c r="P34" s="3">
        <v>0</v>
      </c>
      <c r="Q34" s="3">
        <v>0</v>
      </c>
      <c r="R34" s="3">
        <v>0</v>
      </c>
      <c r="S34" s="49">
        <v>98</v>
      </c>
      <c r="V34" s="49">
        <v>1.5625E-2</v>
      </c>
      <c r="W34" s="2">
        <f>C34</f>
        <v>0</v>
      </c>
      <c r="X34" s="2">
        <f>C35</f>
        <v>0</v>
      </c>
      <c r="Y34" s="49">
        <f>C36</f>
        <v>0</v>
      </c>
      <c r="Z34" s="49">
        <f>C37</f>
        <v>0</v>
      </c>
      <c r="AA34" s="49">
        <f>C38</f>
        <v>0</v>
      </c>
      <c r="AB34" s="49">
        <f>C39</f>
        <v>0</v>
      </c>
      <c r="AC34" s="49">
        <f>C40</f>
        <v>0</v>
      </c>
      <c r="AD34" s="49">
        <f>C41</f>
        <v>0</v>
      </c>
      <c r="AE34" s="2">
        <f>C42</f>
        <v>0</v>
      </c>
      <c r="AF34" s="2">
        <f>C43</f>
        <v>0</v>
      </c>
      <c r="AG34" s="2">
        <f>C44</f>
        <v>0</v>
      </c>
      <c r="AH34" s="2">
        <f>C45</f>
        <v>0</v>
      </c>
      <c r="AI34" s="2">
        <f>C46</f>
        <v>0</v>
      </c>
      <c r="AJ34" s="2">
        <f>C47</f>
        <v>0</v>
      </c>
      <c r="AK34" s="2">
        <f>C48</f>
        <v>0</v>
      </c>
      <c r="AL34" s="2">
        <f>C49</f>
        <v>0</v>
      </c>
      <c r="AM34" s="2">
        <f>C50</f>
        <v>0</v>
      </c>
      <c r="AN34" s="2">
        <f>C51</f>
        <v>0</v>
      </c>
      <c r="AO34" s="2">
        <f>C52</f>
        <v>0</v>
      </c>
      <c r="AP34" s="2">
        <f>C53</f>
        <v>0</v>
      </c>
      <c r="AQ34" s="2">
        <f>C54</f>
        <v>0</v>
      </c>
      <c r="AR34" s="2">
        <f>C55</f>
        <v>0</v>
      </c>
      <c r="AS34" s="2">
        <f>C56</f>
        <v>0</v>
      </c>
      <c r="AT34" s="2">
        <f>C57</f>
        <v>0</v>
      </c>
      <c r="AU34" s="5"/>
      <c r="AV34" s="49">
        <v>1.5625E-2</v>
      </c>
      <c r="AW34" s="30">
        <f t="shared" ref="AW34:BT34" si="840">PRODUCT(W34*100*1/W50)</f>
        <v>0</v>
      </c>
      <c r="AX34" s="30">
        <f t="shared" si="840"/>
        <v>0</v>
      </c>
      <c r="AY34" s="29">
        <f t="shared" si="840"/>
        <v>0</v>
      </c>
      <c r="AZ34" s="29">
        <f t="shared" si="840"/>
        <v>0</v>
      </c>
      <c r="BA34" s="29">
        <f t="shared" si="840"/>
        <v>0</v>
      </c>
      <c r="BB34" s="29">
        <f t="shared" si="840"/>
        <v>0</v>
      </c>
      <c r="BC34" s="29">
        <f t="shared" si="840"/>
        <v>0</v>
      </c>
      <c r="BD34" s="29">
        <f t="shared" si="840"/>
        <v>0</v>
      </c>
      <c r="BE34" s="30">
        <f t="shared" si="840"/>
        <v>0</v>
      </c>
      <c r="BF34" s="30">
        <f t="shared" si="840"/>
        <v>0</v>
      </c>
      <c r="BG34" s="30">
        <f t="shared" si="840"/>
        <v>0</v>
      </c>
      <c r="BH34" s="30">
        <f t="shared" si="840"/>
        <v>0</v>
      </c>
      <c r="BI34" s="30">
        <f t="shared" si="840"/>
        <v>0</v>
      </c>
      <c r="BJ34" s="30">
        <f t="shared" si="840"/>
        <v>0</v>
      </c>
      <c r="BK34" s="30">
        <f t="shared" si="840"/>
        <v>0</v>
      </c>
      <c r="BL34" s="30">
        <f t="shared" si="840"/>
        <v>0</v>
      </c>
      <c r="BM34" s="30">
        <f t="shared" si="840"/>
        <v>0</v>
      </c>
      <c r="BN34" s="30">
        <f t="shared" si="840"/>
        <v>0</v>
      </c>
      <c r="BO34" s="30">
        <f t="shared" si="840"/>
        <v>0</v>
      </c>
      <c r="BP34" s="30">
        <f t="shared" si="840"/>
        <v>0</v>
      </c>
      <c r="BQ34" s="30">
        <f t="shared" si="840"/>
        <v>0</v>
      </c>
      <c r="BR34" s="30">
        <f t="shared" si="840"/>
        <v>0</v>
      </c>
      <c r="BS34" s="30">
        <f t="shared" si="840"/>
        <v>0</v>
      </c>
      <c r="BT34" s="30">
        <f t="shared" si="840"/>
        <v>0</v>
      </c>
      <c r="BU34" s="49"/>
      <c r="BV34" s="49">
        <v>1.5625E-2</v>
      </c>
      <c r="BW34" s="30">
        <f t="shared" ref="BW34:CT34" si="841">AW34</f>
        <v>0</v>
      </c>
      <c r="BX34" s="30">
        <f t="shared" si="841"/>
        <v>0</v>
      </c>
      <c r="BY34" s="29">
        <f t="shared" si="841"/>
        <v>0</v>
      </c>
      <c r="BZ34" s="29">
        <f t="shared" si="841"/>
        <v>0</v>
      </c>
      <c r="CA34" s="29">
        <f t="shared" si="841"/>
        <v>0</v>
      </c>
      <c r="CB34" s="29">
        <f t="shared" si="841"/>
        <v>0</v>
      </c>
      <c r="CC34" s="29">
        <f t="shared" si="841"/>
        <v>0</v>
      </c>
      <c r="CD34" s="29">
        <f t="shared" si="841"/>
        <v>0</v>
      </c>
      <c r="CE34" s="30">
        <f t="shared" si="841"/>
        <v>0</v>
      </c>
      <c r="CF34" s="30">
        <f t="shared" si="841"/>
        <v>0</v>
      </c>
      <c r="CG34" s="30">
        <f t="shared" si="841"/>
        <v>0</v>
      </c>
      <c r="CH34" s="30">
        <f t="shared" si="841"/>
        <v>0</v>
      </c>
      <c r="CI34" s="30">
        <f t="shared" si="841"/>
        <v>0</v>
      </c>
      <c r="CJ34" s="30">
        <f t="shared" si="841"/>
        <v>0</v>
      </c>
      <c r="CK34" s="30">
        <f t="shared" si="841"/>
        <v>0</v>
      </c>
      <c r="CL34" s="30">
        <f t="shared" si="841"/>
        <v>0</v>
      </c>
      <c r="CM34" s="30">
        <f t="shared" si="841"/>
        <v>0</v>
      </c>
      <c r="CN34" s="30">
        <f t="shared" si="841"/>
        <v>0</v>
      </c>
      <c r="CO34" s="30">
        <f t="shared" si="841"/>
        <v>0</v>
      </c>
      <c r="CP34" s="30">
        <f t="shared" si="841"/>
        <v>0</v>
      </c>
      <c r="CQ34" s="30">
        <f t="shared" si="841"/>
        <v>0</v>
      </c>
      <c r="CR34" s="30">
        <f t="shared" si="841"/>
        <v>0</v>
      </c>
      <c r="CS34" s="30">
        <f t="shared" si="841"/>
        <v>0</v>
      </c>
      <c r="CT34" s="30">
        <f t="shared" si="841"/>
        <v>0</v>
      </c>
      <c r="CW34" s="24" t="s">
        <v>46</v>
      </c>
      <c r="CX34" s="25">
        <f t="shared" ref="CX34:DU34" si="842">W50</f>
        <v>98</v>
      </c>
      <c r="CY34" s="25">
        <f t="shared" si="842"/>
        <v>97</v>
      </c>
      <c r="CZ34" s="25">
        <f t="shared" si="842"/>
        <v>98</v>
      </c>
      <c r="DA34" s="25">
        <f t="shared" si="842"/>
        <v>98</v>
      </c>
      <c r="DB34" s="25">
        <f t="shared" si="842"/>
        <v>98</v>
      </c>
      <c r="DC34" s="25">
        <f t="shared" si="842"/>
        <v>97</v>
      </c>
      <c r="DD34" s="25">
        <f t="shared" si="842"/>
        <v>98</v>
      </c>
      <c r="DE34" s="26">
        <f t="shared" si="842"/>
        <v>97</v>
      </c>
      <c r="DF34" s="26">
        <f t="shared" si="842"/>
        <v>96</v>
      </c>
      <c r="DG34" s="26">
        <f t="shared" si="842"/>
        <v>98</v>
      </c>
      <c r="DH34" s="26">
        <f t="shared" si="842"/>
        <v>98</v>
      </c>
      <c r="DI34" s="26">
        <f t="shared" si="842"/>
        <v>98</v>
      </c>
      <c r="DJ34" s="26">
        <f t="shared" si="842"/>
        <v>97</v>
      </c>
      <c r="DK34" s="26">
        <f t="shared" si="842"/>
        <v>97</v>
      </c>
      <c r="DL34" s="26">
        <f t="shared" si="842"/>
        <v>98</v>
      </c>
      <c r="DM34" s="26">
        <f t="shared" si="842"/>
        <v>98</v>
      </c>
      <c r="DN34" s="26">
        <f t="shared" si="842"/>
        <v>98</v>
      </c>
      <c r="DO34" s="26">
        <f t="shared" si="842"/>
        <v>98</v>
      </c>
      <c r="DP34" s="26">
        <f t="shared" si="842"/>
        <v>98</v>
      </c>
      <c r="DQ34" s="26">
        <f t="shared" si="842"/>
        <v>98</v>
      </c>
      <c r="DR34" s="26">
        <f t="shared" si="842"/>
        <v>98</v>
      </c>
      <c r="DS34" s="26">
        <f t="shared" si="842"/>
        <v>98</v>
      </c>
      <c r="DT34" s="26">
        <f t="shared" si="842"/>
        <v>97</v>
      </c>
      <c r="DU34" s="26">
        <f t="shared" si="842"/>
        <v>97</v>
      </c>
      <c r="DV34" s="9"/>
    </row>
    <row r="35" spans="2:127" ht="18.75" x14ac:dyDescent="0.25">
      <c r="B35" s="49" t="s">
        <v>30</v>
      </c>
      <c r="C35" s="2">
        <v>0</v>
      </c>
      <c r="D35" s="2">
        <v>0</v>
      </c>
      <c r="E35" s="2">
        <v>29</v>
      </c>
      <c r="F35" s="2">
        <v>0</v>
      </c>
      <c r="G35" s="2">
        <v>3</v>
      </c>
      <c r="H35" s="3">
        <v>3</v>
      </c>
      <c r="I35" s="3">
        <v>3</v>
      </c>
      <c r="J35" s="3">
        <v>5</v>
      </c>
      <c r="K35" s="3">
        <v>6</v>
      </c>
      <c r="L35" s="3">
        <v>2</v>
      </c>
      <c r="M35" s="3">
        <v>46</v>
      </c>
      <c r="N35" s="3">
        <v>0</v>
      </c>
      <c r="O35" s="3">
        <v>0</v>
      </c>
      <c r="P35" s="3">
        <v>0</v>
      </c>
      <c r="Q35" s="3">
        <v>0</v>
      </c>
      <c r="R35" s="3">
        <v>0</v>
      </c>
      <c r="S35" s="49">
        <v>97</v>
      </c>
      <c r="V35" s="49">
        <v>3.125E-2</v>
      </c>
      <c r="W35" s="2">
        <f>D34</f>
        <v>17</v>
      </c>
      <c r="X35" s="2">
        <f>D35</f>
        <v>0</v>
      </c>
      <c r="Y35" s="49">
        <f>D36</f>
        <v>0</v>
      </c>
      <c r="Z35" s="49">
        <f>D37</f>
        <v>0</v>
      </c>
      <c r="AA35" s="49">
        <f>D38</f>
        <v>1</v>
      </c>
      <c r="AB35" s="49">
        <f>D39</f>
        <v>0</v>
      </c>
      <c r="AC35" s="49">
        <f>D40</f>
        <v>0</v>
      </c>
      <c r="AD35" s="49">
        <f>D41</f>
        <v>0</v>
      </c>
      <c r="AE35" s="2">
        <f>D42</f>
        <v>0</v>
      </c>
      <c r="AF35" s="2">
        <f>D43</f>
        <v>0</v>
      </c>
      <c r="AG35" s="2">
        <f>D44</f>
        <v>0</v>
      </c>
      <c r="AH35" s="2">
        <f>D45</f>
        <v>0</v>
      </c>
      <c r="AI35" s="2">
        <f>D46</f>
        <v>2</v>
      </c>
      <c r="AJ35" s="2">
        <f>D47</f>
        <v>2</v>
      </c>
      <c r="AK35" s="2">
        <f>D48</f>
        <v>2</v>
      </c>
      <c r="AL35" s="2">
        <f>D49</f>
        <v>0</v>
      </c>
      <c r="AM35" s="2">
        <f>D50</f>
        <v>84</v>
      </c>
      <c r="AN35" s="2">
        <f>D51</f>
        <v>1</v>
      </c>
      <c r="AO35" s="2">
        <f>D52</f>
        <v>0</v>
      </c>
      <c r="AP35" s="2">
        <f>D53</f>
        <v>1</v>
      </c>
      <c r="AQ35" s="2">
        <f>D54</f>
        <v>0</v>
      </c>
      <c r="AR35" s="2">
        <f>D55</f>
        <v>0</v>
      </c>
      <c r="AS35" s="2">
        <f>D56</f>
        <v>0</v>
      </c>
      <c r="AT35" s="2">
        <f>D57</f>
        <v>38</v>
      </c>
      <c r="AU35" s="5"/>
      <c r="AV35" s="49">
        <v>3.125E-2</v>
      </c>
      <c r="AW35" s="30">
        <f t="shared" ref="AW35:BT35" si="843">PRODUCT(W35*100*1/W50)</f>
        <v>17.346938775510203</v>
      </c>
      <c r="AX35" s="30">
        <f t="shared" si="843"/>
        <v>0</v>
      </c>
      <c r="AY35" s="29">
        <f t="shared" si="843"/>
        <v>0</v>
      </c>
      <c r="AZ35" s="29">
        <f t="shared" si="843"/>
        <v>0</v>
      </c>
      <c r="BA35" s="29">
        <f t="shared" si="843"/>
        <v>1.0204081632653061</v>
      </c>
      <c r="BB35" s="29">
        <f t="shared" si="843"/>
        <v>0</v>
      </c>
      <c r="BC35" s="29">
        <f t="shared" si="843"/>
        <v>0</v>
      </c>
      <c r="BD35" s="29">
        <f t="shared" si="843"/>
        <v>0</v>
      </c>
      <c r="BE35" s="30">
        <f t="shared" si="843"/>
        <v>0</v>
      </c>
      <c r="BF35" s="30">
        <f t="shared" si="843"/>
        <v>0</v>
      </c>
      <c r="BG35" s="30">
        <f t="shared" si="843"/>
        <v>0</v>
      </c>
      <c r="BH35" s="30">
        <f t="shared" si="843"/>
        <v>0</v>
      </c>
      <c r="BI35" s="30">
        <f t="shared" si="843"/>
        <v>2.0618556701030926</v>
      </c>
      <c r="BJ35" s="30">
        <f t="shared" si="843"/>
        <v>2.0618556701030926</v>
      </c>
      <c r="BK35" s="30">
        <f t="shared" si="843"/>
        <v>2.0408163265306123</v>
      </c>
      <c r="BL35" s="30">
        <f t="shared" si="843"/>
        <v>0</v>
      </c>
      <c r="BM35" s="30">
        <f t="shared" si="843"/>
        <v>85.714285714285708</v>
      </c>
      <c r="BN35" s="30">
        <f t="shared" si="843"/>
        <v>1.0204081632653061</v>
      </c>
      <c r="BO35" s="30">
        <f t="shared" si="843"/>
        <v>0</v>
      </c>
      <c r="BP35" s="30">
        <f t="shared" si="843"/>
        <v>1.0204081632653061</v>
      </c>
      <c r="BQ35" s="30">
        <f t="shared" si="843"/>
        <v>0</v>
      </c>
      <c r="BR35" s="30">
        <f t="shared" si="843"/>
        <v>0</v>
      </c>
      <c r="BS35" s="30">
        <f t="shared" si="843"/>
        <v>0</v>
      </c>
      <c r="BT35" s="30">
        <f t="shared" si="843"/>
        <v>39.175257731958766</v>
      </c>
      <c r="BU35" s="49"/>
      <c r="BV35" s="49">
        <v>3.125E-2</v>
      </c>
      <c r="BW35" s="30">
        <f t="shared" ref="BW35:CT35" si="844">AW34+AW35</f>
        <v>17.346938775510203</v>
      </c>
      <c r="BX35" s="30">
        <f t="shared" si="844"/>
        <v>0</v>
      </c>
      <c r="BY35" s="29">
        <f t="shared" si="844"/>
        <v>0</v>
      </c>
      <c r="BZ35" s="29">
        <f t="shared" si="844"/>
        <v>0</v>
      </c>
      <c r="CA35" s="29">
        <f t="shared" si="844"/>
        <v>1.0204081632653061</v>
      </c>
      <c r="CB35" s="29">
        <f t="shared" si="844"/>
        <v>0</v>
      </c>
      <c r="CC35" s="29">
        <f t="shared" si="844"/>
        <v>0</v>
      </c>
      <c r="CD35" s="29">
        <f t="shared" si="844"/>
        <v>0</v>
      </c>
      <c r="CE35" s="30">
        <f t="shared" si="844"/>
        <v>0</v>
      </c>
      <c r="CF35" s="30">
        <f t="shared" si="844"/>
        <v>0</v>
      </c>
      <c r="CG35" s="30">
        <f t="shared" si="844"/>
        <v>0</v>
      </c>
      <c r="CH35" s="30">
        <f t="shared" si="844"/>
        <v>0</v>
      </c>
      <c r="CI35" s="30">
        <f t="shared" si="844"/>
        <v>2.0618556701030926</v>
      </c>
      <c r="CJ35" s="30">
        <f t="shared" si="844"/>
        <v>2.0618556701030926</v>
      </c>
      <c r="CK35" s="30">
        <f t="shared" si="844"/>
        <v>2.0408163265306123</v>
      </c>
      <c r="CL35" s="30">
        <f t="shared" si="844"/>
        <v>0</v>
      </c>
      <c r="CM35" s="30">
        <f t="shared" si="844"/>
        <v>85.714285714285708</v>
      </c>
      <c r="CN35" s="30">
        <f t="shared" si="844"/>
        <v>1.0204081632653061</v>
      </c>
      <c r="CO35" s="30">
        <f t="shared" si="844"/>
        <v>0</v>
      </c>
      <c r="CP35" s="30">
        <f t="shared" si="844"/>
        <v>1.0204081632653061</v>
      </c>
      <c r="CQ35" s="30">
        <f t="shared" si="844"/>
        <v>0</v>
      </c>
      <c r="CR35" s="30">
        <f t="shared" si="844"/>
        <v>0</v>
      </c>
      <c r="CS35" s="30">
        <f t="shared" si="844"/>
        <v>0</v>
      </c>
      <c r="CT35" s="30">
        <f t="shared" si="844"/>
        <v>39.175257731958766</v>
      </c>
      <c r="CW35" s="24" t="s">
        <v>47</v>
      </c>
      <c r="CX35" s="17"/>
      <c r="CY35" s="17">
        <f>BX38</f>
        <v>32.989690721649488</v>
      </c>
      <c r="CZ35" s="17"/>
      <c r="DA35" s="17"/>
      <c r="DB35" s="17"/>
      <c r="DC35" s="17"/>
      <c r="DD35" s="17"/>
      <c r="DE35" s="16"/>
      <c r="DF35" s="16">
        <f>CE43</f>
        <v>84.375</v>
      </c>
      <c r="DG35" s="16">
        <f>CF40</f>
        <v>55.102040816326529</v>
      </c>
      <c r="DH35" s="16">
        <f>CG45</f>
        <v>82.653061224489804</v>
      </c>
      <c r="DI35" s="16">
        <f>CH41</f>
        <v>69.387755102040828</v>
      </c>
      <c r="DJ35" s="12">
        <f>CI40</f>
        <v>48.453608247422686</v>
      </c>
      <c r="DK35" s="16">
        <f>CJ40</f>
        <v>48.453608247422686</v>
      </c>
      <c r="DL35" s="16">
        <f>CK38</f>
        <v>47.959183673469383</v>
      </c>
      <c r="DM35" s="16">
        <f>CL40</f>
        <v>87.755102040816325</v>
      </c>
      <c r="DN35" s="16">
        <f>CM36</f>
        <v>88.775510204081627</v>
      </c>
      <c r="DO35" s="16">
        <f>CN40</f>
        <v>100</v>
      </c>
      <c r="DP35" s="16">
        <f>CO40</f>
        <v>32.653061224489797</v>
      </c>
      <c r="DQ35" s="16">
        <f>CP38</f>
        <v>48.979591836734691</v>
      </c>
      <c r="DR35" s="16">
        <f>CQ42</f>
        <v>100</v>
      </c>
      <c r="DS35" s="16">
        <f>CR42</f>
        <v>100</v>
      </c>
      <c r="DT35" s="16">
        <f>CS42</f>
        <v>100</v>
      </c>
      <c r="DU35" s="16">
        <f>CT39</f>
        <v>100</v>
      </c>
      <c r="DV35" s="9"/>
    </row>
    <row r="36" spans="2:127" ht="18.75" x14ac:dyDescent="0.25">
      <c r="B36" s="49" t="s">
        <v>3</v>
      </c>
      <c r="C36" s="49">
        <v>0</v>
      </c>
      <c r="D36" s="49">
        <v>0</v>
      </c>
      <c r="E36" s="49">
        <v>0</v>
      </c>
      <c r="F36" s="49">
        <v>37</v>
      </c>
      <c r="G36" s="49">
        <v>0</v>
      </c>
      <c r="H36" s="49">
        <v>7</v>
      </c>
      <c r="I36" s="49">
        <v>14</v>
      </c>
      <c r="J36" s="49">
        <v>12</v>
      </c>
      <c r="K36" s="49">
        <v>12</v>
      </c>
      <c r="L36" s="49">
        <v>2</v>
      </c>
      <c r="M36" s="49">
        <v>6</v>
      </c>
      <c r="N36" s="49">
        <v>8</v>
      </c>
      <c r="O36" s="49">
        <v>0</v>
      </c>
      <c r="P36" s="49">
        <v>0</v>
      </c>
      <c r="Q36" s="49">
        <v>0</v>
      </c>
      <c r="R36" s="49">
        <v>0</v>
      </c>
      <c r="S36" s="49">
        <v>98</v>
      </c>
      <c r="V36" s="49">
        <v>6.25E-2</v>
      </c>
      <c r="W36" s="2">
        <f>E34</f>
        <v>1</v>
      </c>
      <c r="X36" s="2">
        <f>E35</f>
        <v>29</v>
      </c>
      <c r="Y36" s="49">
        <f>E36</f>
        <v>0</v>
      </c>
      <c r="Z36" s="49">
        <f>E37</f>
        <v>0</v>
      </c>
      <c r="AA36" s="49">
        <f>E38</f>
        <v>0</v>
      </c>
      <c r="AB36" s="49">
        <f>E39</f>
        <v>0</v>
      </c>
      <c r="AC36" s="49">
        <f>E40</f>
        <v>43</v>
      </c>
      <c r="AD36" s="49">
        <f>E41</f>
        <v>33</v>
      </c>
      <c r="AE36" s="2">
        <f>E42</f>
        <v>0</v>
      </c>
      <c r="AF36" s="2">
        <f>E43</f>
        <v>47</v>
      </c>
      <c r="AG36" s="2">
        <f>E44</f>
        <v>0</v>
      </c>
      <c r="AH36" s="2">
        <f>E45</f>
        <v>41</v>
      </c>
      <c r="AI36" s="2">
        <f>E46</f>
        <v>1</v>
      </c>
      <c r="AJ36" s="2">
        <f>E47</f>
        <v>0</v>
      </c>
      <c r="AK36" s="2">
        <f>E48</f>
        <v>8</v>
      </c>
      <c r="AL36" s="2">
        <f>E49</f>
        <v>39</v>
      </c>
      <c r="AM36" s="2">
        <f>E50</f>
        <v>3</v>
      </c>
      <c r="AN36" s="2">
        <f>E51</f>
        <v>0</v>
      </c>
      <c r="AO36" s="2">
        <f>E52</f>
        <v>5</v>
      </c>
      <c r="AP36" s="2">
        <f>E53</f>
        <v>13</v>
      </c>
      <c r="AQ36" s="2">
        <f>E54</f>
        <v>1</v>
      </c>
      <c r="AR36" s="2">
        <f>E55</f>
        <v>1</v>
      </c>
      <c r="AS36" s="2">
        <f>E56</f>
        <v>0</v>
      </c>
      <c r="AT36" s="2">
        <f>E57</f>
        <v>0</v>
      </c>
      <c r="AU36" s="5"/>
      <c r="AV36" s="49">
        <v>6.25E-2</v>
      </c>
      <c r="AW36" s="30">
        <f t="shared" ref="AW36:BT36" si="845">PRODUCT(W36*100*1/W50)</f>
        <v>1.0204081632653061</v>
      </c>
      <c r="AX36" s="30">
        <f t="shared" si="845"/>
        <v>29.896907216494846</v>
      </c>
      <c r="AY36" s="29">
        <f t="shared" si="845"/>
        <v>0</v>
      </c>
      <c r="AZ36" s="29">
        <f t="shared" si="845"/>
        <v>0</v>
      </c>
      <c r="BA36" s="29">
        <f t="shared" si="845"/>
        <v>0</v>
      </c>
      <c r="BB36" s="29">
        <f t="shared" si="845"/>
        <v>0</v>
      </c>
      <c r="BC36" s="29">
        <f t="shared" si="845"/>
        <v>43.877551020408163</v>
      </c>
      <c r="BD36" s="29">
        <f t="shared" si="845"/>
        <v>34.020618556701031</v>
      </c>
      <c r="BE36" s="30">
        <f t="shared" si="845"/>
        <v>0</v>
      </c>
      <c r="BF36" s="30">
        <f t="shared" si="845"/>
        <v>47.95918367346939</v>
      </c>
      <c r="BG36" s="30">
        <f t="shared" si="845"/>
        <v>0</v>
      </c>
      <c r="BH36" s="30">
        <f t="shared" si="845"/>
        <v>41.836734693877553</v>
      </c>
      <c r="BI36" s="30">
        <f t="shared" si="845"/>
        <v>1.0309278350515463</v>
      </c>
      <c r="BJ36" s="30">
        <f t="shared" si="845"/>
        <v>0</v>
      </c>
      <c r="BK36" s="30">
        <f t="shared" si="845"/>
        <v>8.1632653061224492</v>
      </c>
      <c r="BL36" s="30">
        <f t="shared" si="845"/>
        <v>39.795918367346935</v>
      </c>
      <c r="BM36" s="30">
        <f t="shared" si="845"/>
        <v>3.0612244897959182</v>
      </c>
      <c r="BN36" s="30">
        <f t="shared" si="845"/>
        <v>0</v>
      </c>
      <c r="BO36" s="30">
        <f t="shared" si="845"/>
        <v>5.1020408163265305</v>
      </c>
      <c r="BP36" s="30">
        <f t="shared" si="845"/>
        <v>13.26530612244898</v>
      </c>
      <c r="BQ36" s="30">
        <f t="shared" si="845"/>
        <v>1.0204081632653061</v>
      </c>
      <c r="BR36" s="30">
        <f t="shared" si="845"/>
        <v>1.0204081632653061</v>
      </c>
      <c r="BS36" s="30">
        <f t="shared" si="845"/>
        <v>0</v>
      </c>
      <c r="BT36" s="30">
        <f t="shared" si="845"/>
        <v>0</v>
      </c>
      <c r="BU36" s="49"/>
      <c r="BV36" s="49">
        <v>6.25E-2</v>
      </c>
      <c r="BW36" s="30">
        <f t="shared" ref="BW36:CT36" si="846">AW34+AW35+AW36</f>
        <v>18.367346938775508</v>
      </c>
      <c r="BX36" s="30">
        <f t="shared" si="846"/>
        <v>29.896907216494846</v>
      </c>
      <c r="BY36" s="29">
        <f t="shared" si="846"/>
        <v>0</v>
      </c>
      <c r="BZ36" s="29">
        <f t="shared" si="846"/>
        <v>0</v>
      </c>
      <c r="CA36" s="29">
        <f t="shared" si="846"/>
        <v>1.0204081632653061</v>
      </c>
      <c r="CB36" s="29">
        <f t="shared" si="846"/>
        <v>0</v>
      </c>
      <c r="CC36" s="29">
        <f t="shared" si="846"/>
        <v>43.877551020408163</v>
      </c>
      <c r="CD36" s="29">
        <f t="shared" si="846"/>
        <v>34.020618556701031</v>
      </c>
      <c r="CE36" s="30">
        <f t="shared" si="846"/>
        <v>0</v>
      </c>
      <c r="CF36" s="30">
        <f t="shared" si="846"/>
        <v>47.95918367346939</v>
      </c>
      <c r="CG36" s="30">
        <f t="shared" si="846"/>
        <v>0</v>
      </c>
      <c r="CH36" s="30">
        <f t="shared" si="846"/>
        <v>41.836734693877553</v>
      </c>
      <c r="CI36" s="30">
        <f t="shared" si="846"/>
        <v>3.0927835051546388</v>
      </c>
      <c r="CJ36" s="30">
        <f t="shared" si="846"/>
        <v>2.0618556701030926</v>
      </c>
      <c r="CK36" s="30">
        <f t="shared" si="846"/>
        <v>10.204081632653061</v>
      </c>
      <c r="CL36" s="30">
        <f t="shared" si="846"/>
        <v>39.795918367346935</v>
      </c>
      <c r="CM36" s="30">
        <f t="shared" si="846"/>
        <v>88.775510204081627</v>
      </c>
      <c r="CN36" s="30">
        <f t="shared" si="846"/>
        <v>1.0204081632653061</v>
      </c>
      <c r="CO36" s="30">
        <f t="shared" si="846"/>
        <v>5.1020408163265305</v>
      </c>
      <c r="CP36" s="30">
        <f t="shared" si="846"/>
        <v>14.285714285714286</v>
      </c>
      <c r="CQ36" s="30">
        <f t="shared" si="846"/>
        <v>1.0204081632653061</v>
      </c>
      <c r="CR36" s="30">
        <f t="shared" si="846"/>
        <v>1.0204081632653061</v>
      </c>
      <c r="CS36" s="30">
        <f t="shared" si="846"/>
        <v>0</v>
      </c>
      <c r="CT36" s="30">
        <f t="shared" si="846"/>
        <v>39.175257731958766</v>
      </c>
      <c r="CW36" s="24" t="s">
        <v>48</v>
      </c>
      <c r="CX36" s="17"/>
      <c r="CY36" s="17"/>
      <c r="CZ36" s="17"/>
      <c r="DA36" s="17"/>
      <c r="DB36" s="17"/>
      <c r="DC36" s="17"/>
      <c r="DD36" s="17"/>
      <c r="DE36" s="16"/>
      <c r="DF36" s="16">
        <f>CE44-CE43</f>
        <v>4.1666666666666714</v>
      </c>
      <c r="DG36" s="16"/>
      <c r="DH36" s="16"/>
      <c r="DI36" s="16">
        <f>CH42-CH41</f>
        <v>4.0816326530612201</v>
      </c>
      <c r="DJ36" s="16"/>
      <c r="DK36" s="16"/>
      <c r="DL36" s="16"/>
      <c r="DM36" s="16">
        <f>CL41-CL40</f>
        <v>5.1020408163265358</v>
      </c>
      <c r="DN36" s="16">
        <f>CM39-CM36</f>
        <v>4.0816326530612344</v>
      </c>
      <c r="DO36" s="16"/>
      <c r="DP36" s="16">
        <f>CO41-CO40</f>
        <v>0</v>
      </c>
      <c r="DQ36" s="16">
        <f>CP39-CP38</f>
        <v>0</v>
      </c>
      <c r="DR36" s="16"/>
      <c r="DS36" s="16"/>
      <c r="DT36" s="16"/>
      <c r="DU36" s="16"/>
      <c r="DV36" s="9"/>
    </row>
    <row r="37" spans="2:127" ht="18.75" x14ac:dyDescent="0.25">
      <c r="B37" s="49" t="s">
        <v>5</v>
      </c>
      <c r="C37" s="49">
        <v>0</v>
      </c>
      <c r="D37" s="49">
        <v>0</v>
      </c>
      <c r="E37" s="49">
        <v>0</v>
      </c>
      <c r="F37" s="49">
        <v>0</v>
      </c>
      <c r="G37" s="49">
        <v>40</v>
      </c>
      <c r="H37" s="49">
        <v>0</v>
      </c>
      <c r="I37" s="49">
        <v>17</v>
      </c>
      <c r="J37" s="49">
        <v>15</v>
      </c>
      <c r="K37" s="49">
        <v>9</v>
      </c>
      <c r="L37" s="49">
        <v>1</v>
      </c>
      <c r="M37" s="49">
        <v>1</v>
      </c>
      <c r="N37" s="49">
        <v>0</v>
      </c>
      <c r="O37" s="49">
        <v>2</v>
      </c>
      <c r="P37" s="49">
        <v>13</v>
      </c>
      <c r="Q37" s="49">
        <v>0</v>
      </c>
      <c r="R37" s="49">
        <v>0</v>
      </c>
      <c r="S37" s="49">
        <v>98</v>
      </c>
      <c r="V37" s="49">
        <v>0.125</v>
      </c>
      <c r="W37" s="2">
        <f>F34</f>
        <v>1</v>
      </c>
      <c r="X37" s="2">
        <f>F35</f>
        <v>0</v>
      </c>
      <c r="Y37" s="49">
        <f>F36</f>
        <v>37</v>
      </c>
      <c r="Z37" s="49">
        <f>F37</f>
        <v>0</v>
      </c>
      <c r="AA37" s="49">
        <f>F38</f>
        <v>0</v>
      </c>
      <c r="AB37" s="49">
        <f>F39</f>
        <v>24</v>
      </c>
      <c r="AC37" s="49">
        <f>F40</f>
        <v>0</v>
      </c>
      <c r="AD37" s="49">
        <f>F41</f>
        <v>0</v>
      </c>
      <c r="AE37" s="2">
        <f>F42</f>
        <v>0</v>
      </c>
      <c r="AF37" s="2">
        <f>F43</f>
        <v>0</v>
      </c>
      <c r="AG37" s="2">
        <f>F44</f>
        <v>1</v>
      </c>
      <c r="AH37" s="2">
        <f>F45</f>
        <v>0</v>
      </c>
      <c r="AI37" s="2">
        <f>F46</f>
        <v>6</v>
      </c>
      <c r="AJ37" s="2">
        <f>F47</f>
        <v>5</v>
      </c>
      <c r="AK37" s="2">
        <f>F48</f>
        <v>34</v>
      </c>
      <c r="AL37" s="2">
        <f>F49</f>
        <v>1</v>
      </c>
      <c r="AM37" s="4">
        <f>F50</f>
        <v>2</v>
      </c>
      <c r="AN37" s="2">
        <f>F51</f>
        <v>1</v>
      </c>
      <c r="AO37" s="2">
        <f>F52</f>
        <v>0</v>
      </c>
      <c r="AP37" s="2">
        <f>F53</f>
        <v>31</v>
      </c>
      <c r="AQ37" s="2">
        <f>F54</f>
        <v>0</v>
      </c>
      <c r="AR37" s="2">
        <f>F55</f>
        <v>0</v>
      </c>
      <c r="AS37" s="2">
        <f>F56</f>
        <v>9</v>
      </c>
      <c r="AT37" s="2">
        <f>F57</f>
        <v>35</v>
      </c>
      <c r="AU37" s="5"/>
      <c r="AV37" s="49">
        <v>0.125</v>
      </c>
      <c r="AW37" s="30">
        <f t="shared" ref="AW37:BT37" si="847">PRODUCT(W37*100*1/W50)</f>
        <v>1.0204081632653061</v>
      </c>
      <c r="AX37" s="30">
        <f t="shared" si="847"/>
        <v>0</v>
      </c>
      <c r="AY37" s="29">
        <f t="shared" si="847"/>
        <v>37.755102040816325</v>
      </c>
      <c r="AZ37" s="29">
        <f t="shared" si="847"/>
        <v>0</v>
      </c>
      <c r="BA37" s="29">
        <f t="shared" si="847"/>
        <v>0</v>
      </c>
      <c r="BB37" s="29">
        <f t="shared" si="847"/>
        <v>24.742268041237114</v>
      </c>
      <c r="BC37" s="29">
        <f t="shared" si="847"/>
        <v>0</v>
      </c>
      <c r="BD37" s="29">
        <f t="shared" si="847"/>
        <v>0</v>
      </c>
      <c r="BE37" s="30">
        <f t="shared" si="847"/>
        <v>0</v>
      </c>
      <c r="BF37" s="30">
        <f t="shared" si="847"/>
        <v>0</v>
      </c>
      <c r="BG37" s="30">
        <f t="shared" si="847"/>
        <v>1.0204081632653061</v>
      </c>
      <c r="BH37" s="30">
        <f t="shared" si="847"/>
        <v>0</v>
      </c>
      <c r="BI37" s="30">
        <f t="shared" si="847"/>
        <v>6.1855670103092786</v>
      </c>
      <c r="BJ37" s="30">
        <f t="shared" si="847"/>
        <v>5.1546391752577323</v>
      </c>
      <c r="BK37" s="30">
        <f t="shared" si="847"/>
        <v>34.693877551020407</v>
      </c>
      <c r="BL37" s="30">
        <f t="shared" si="847"/>
        <v>1.0204081632653061</v>
      </c>
      <c r="BM37" s="31">
        <f t="shared" si="847"/>
        <v>2.0408163265306123</v>
      </c>
      <c r="BN37" s="30">
        <f t="shared" si="847"/>
        <v>1.0204081632653061</v>
      </c>
      <c r="BO37" s="30">
        <f t="shared" si="847"/>
        <v>0</v>
      </c>
      <c r="BP37" s="30">
        <f t="shared" si="847"/>
        <v>31.632653061224488</v>
      </c>
      <c r="BQ37" s="30">
        <f t="shared" si="847"/>
        <v>0</v>
      </c>
      <c r="BR37" s="30">
        <f t="shared" si="847"/>
        <v>0</v>
      </c>
      <c r="BS37" s="30">
        <f t="shared" si="847"/>
        <v>9.2783505154639183</v>
      </c>
      <c r="BT37" s="30">
        <f t="shared" si="847"/>
        <v>36.082474226804123</v>
      </c>
      <c r="BU37" s="49"/>
      <c r="BV37" s="49">
        <v>0.125</v>
      </c>
      <c r="BW37" s="30">
        <f t="shared" ref="BW37:CM37" si="848">AW34+AW35+AW36+AW37</f>
        <v>19.387755102040813</v>
      </c>
      <c r="BX37" s="30">
        <f t="shared" si="848"/>
        <v>29.896907216494846</v>
      </c>
      <c r="BY37" s="29">
        <f t="shared" si="848"/>
        <v>37.755102040816325</v>
      </c>
      <c r="BZ37" s="29">
        <f t="shared" si="848"/>
        <v>0</v>
      </c>
      <c r="CA37" s="29">
        <f t="shared" si="848"/>
        <v>1.0204081632653061</v>
      </c>
      <c r="CB37" s="29">
        <f t="shared" si="848"/>
        <v>24.742268041237114</v>
      </c>
      <c r="CC37" s="29">
        <f t="shared" si="848"/>
        <v>43.877551020408163</v>
      </c>
      <c r="CD37" s="29">
        <f t="shared" si="848"/>
        <v>34.020618556701031</v>
      </c>
      <c r="CE37" s="30">
        <f t="shared" si="848"/>
        <v>0</v>
      </c>
      <c r="CF37" s="30">
        <f t="shared" si="848"/>
        <v>47.95918367346939</v>
      </c>
      <c r="CG37" s="30">
        <f t="shared" si="848"/>
        <v>1.0204081632653061</v>
      </c>
      <c r="CH37" s="30">
        <f t="shared" si="848"/>
        <v>41.836734693877553</v>
      </c>
      <c r="CI37" s="30">
        <f t="shared" si="848"/>
        <v>9.2783505154639165</v>
      </c>
      <c r="CJ37" s="30">
        <f t="shared" si="848"/>
        <v>7.2164948453608249</v>
      </c>
      <c r="CK37" s="30">
        <f t="shared" si="848"/>
        <v>44.897959183673464</v>
      </c>
      <c r="CL37" s="30">
        <f t="shared" si="848"/>
        <v>40.816326530612244</v>
      </c>
      <c r="CM37" s="31">
        <f t="shared" si="848"/>
        <v>90.816326530612244</v>
      </c>
      <c r="CN37" s="30">
        <f>BN35+BN36+BN37</f>
        <v>2.0408163265306123</v>
      </c>
      <c r="CO37" s="30">
        <f t="shared" ref="CO37:CT37" si="849">BO34+BO35+BO36+BO37</f>
        <v>5.1020408163265305</v>
      </c>
      <c r="CP37" s="30">
        <f t="shared" si="849"/>
        <v>45.918367346938773</v>
      </c>
      <c r="CQ37" s="30">
        <f t="shared" si="849"/>
        <v>1.0204081632653061</v>
      </c>
      <c r="CR37" s="30">
        <f t="shared" si="849"/>
        <v>1.0204081632653061</v>
      </c>
      <c r="CS37" s="30">
        <f t="shared" si="849"/>
        <v>9.2783505154639183</v>
      </c>
      <c r="CT37" s="30">
        <f t="shared" si="849"/>
        <v>75.257731958762889</v>
      </c>
      <c r="CW37" s="24" t="s">
        <v>49</v>
      </c>
      <c r="CX37" s="17"/>
      <c r="CY37" s="17">
        <f>BX49-BX38</f>
        <v>67.010309278350519</v>
      </c>
      <c r="CZ37" s="17"/>
      <c r="DA37" s="17"/>
      <c r="DB37" s="17"/>
      <c r="DC37" s="17"/>
      <c r="DD37" s="17"/>
      <c r="DE37" s="16"/>
      <c r="DF37" s="16">
        <f>CE49-CE44</f>
        <v>11.458333333333343</v>
      </c>
      <c r="DG37" s="16">
        <f>CF49-CF40</f>
        <v>44.897959183673457</v>
      </c>
      <c r="DH37" s="16">
        <f>CG49-CG45</f>
        <v>17.346938775510196</v>
      </c>
      <c r="DI37" s="16">
        <f>CH49-CH42</f>
        <v>26.530612244897952</v>
      </c>
      <c r="DJ37" s="16">
        <f>CI49-CI40</f>
        <v>51.546391752577328</v>
      </c>
      <c r="DK37" s="16">
        <f>CJ49-CJ40</f>
        <v>51.546391752577343</v>
      </c>
      <c r="DL37" s="16">
        <f>CK49-CK38</f>
        <v>52.040816326530617</v>
      </c>
      <c r="DM37" s="16">
        <f>CL49-CL41</f>
        <v>7.1428571428571388</v>
      </c>
      <c r="DN37" s="16">
        <f>CM49-CM39</f>
        <v>7.1428571428571388</v>
      </c>
      <c r="DO37" s="16">
        <f>CN49-CN40</f>
        <v>0</v>
      </c>
      <c r="DP37" s="16">
        <f>CO49-CO41</f>
        <v>67.34693877551021</v>
      </c>
      <c r="DQ37" s="16">
        <f>CP49-CP39</f>
        <v>51.020408163265309</v>
      </c>
      <c r="DR37" s="16">
        <f>CQ49-CQ42</f>
        <v>0</v>
      </c>
      <c r="DS37" s="16">
        <f>CR49-CR42</f>
        <v>0</v>
      </c>
      <c r="DT37" s="16">
        <f>CS49-CS42</f>
        <v>0</v>
      </c>
      <c r="DU37" s="16">
        <f>CT49-CT39</f>
        <v>0</v>
      </c>
      <c r="DV37" s="9"/>
    </row>
    <row r="38" spans="2:127" x14ac:dyDescent="0.25">
      <c r="B38" s="49" t="s">
        <v>7</v>
      </c>
      <c r="C38" s="49">
        <v>0</v>
      </c>
      <c r="D38" s="49">
        <v>1</v>
      </c>
      <c r="E38" s="49">
        <v>0</v>
      </c>
      <c r="F38" s="49">
        <v>0</v>
      </c>
      <c r="G38" s="49">
        <v>5</v>
      </c>
      <c r="H38" s="49">
        <v>15</v>
      </c>
      <c r="I38" s="49">
        <v>13</v>
      </c>
      <c r="J38" s="49">
        <v>3</v>
      </c>
      <c r="K38" s="49">
        <v>6</v>
      </c>
      <c r="L38" s="49">
        <v>15</v>
      </c>
      <c r="M38" s="49">
        <v>40</v>
      </c>
      <c r="N38" s="49">
        <v>0</v>
      </c>
      <c r="O38" s="49">
        <v>0</v>
      </c>
      <c r="P38" s="49">
        <v>0</v>
      </c>
      <c r="Q38" s="49">
        <v>0</v>
      </c>
      <c r="R38" s="49">
        <v>0</v>
      </c>
      <c r="S38" s="49">
        <v>98</v>
      </c>
      <c r="V38" s="49">
        <v>0.25</v>
      </c>
      <c r="W38" s="3">
        <f>G34</f>
        <v>2</v>
      </c>
      <c r="X38" s="2">
        <f>G35</f>
        <v>3</v>
      </c>
      <c r="Y38" s="49">
        <f>G36</f>
        <v>0</v>
      </c>
      <c r="Z38" s="49">
        <f>G37</f>
        <v>40</v>
      </c>
      <c r="AA38" s="49">
        <f>G38</f>
        <v>5</v>
      </c>
      <c r="AB38" s="49">
        <f>G39</f>
        <v>0</v>
      </c>
      <c r="AC38" s="49">
        <f>G40</f>
        <v>10</v>
      </c>
      <c r="AD38" s="49">
        <f>G41</f>
        <v>3</v>
      </c>
      <c r="AE38" s="2">
        <f>G42</f>
        <v>48</v>
      </c>
      <c r="AF38" s="2">
        <f>G43</f>
        <v>5</v>
      </c>
      <c r="AG38" s="2">
        <f>G44</f>
        <v>0</v>
      </c>
      <c r="AH38" s="2">
        <f>G45</f>
        <v>12</v>
      </c>
      <c r="AI38" s="2">
        <f>G46</f>
        <v>33</v>
      </c>
      <c r="AJ38" s="2">
        <f>G47</f>
        <v>38</v>
      </c>
      <c r="AK38" s="2">
        <f>G48</f>
        <v>3</v>
      </c>
      <c r="AL38" s="2">
        <f>G49</f>
        <v>8</v>
      </c>
      <c r="AM38" s="4">
        <f>G50</f>
        <v>0</v>
      </c>
      <c r="AN38" s="2">
        <f>G51</f>
        <v>4</v>
      </c>
      <c r="AO38" s="2">
        <f>G52</f>
        <v>17</v>
      </c>
      <c r="AP38" s="2">
        <f>G53</f>
        <v>3</v>
      </c>
      <c r="AQ38" s="2">
        <f>G54</f>
        <v>1</v>
      </c>
      <c r="AR38" s="2">
        <f>G55</f>
        <v>1</v>
      </c>
      <c r="AS38" s="2">
        <f>G56</f>
        <v>0</v>
      </c>
      <c r="AT38" s="2">
        <f>G57</f>
        <v>23</v>
      </c>
      <c r="AU38" s="5"/>
      <c r="AV38" s="49">
        <v>0.25</v>
      </c>
      <c r="AW38" s="32">
        <f t="shared" ref="AW38:BT38" si="850">PRODUCT(W38*100*1/W50)</f>
        <v>2.0408163265306123</v>
      </c>
      <c r="AX38" s="30">
        <f t="shared" si="850"/>
        <v>3.0927835051546393</v>
      </c>
      <c r="AY38" s="29">
        <f t="shared" si="850"/>
        <v>0</v>
      </c>
      <c r="AZ38" s="29">
        <f t="shared" si="850"/>
        <v>40.816326530612244</v>
      </c>
      <c r="BA38" s="29">
        <f t="shared" si="850"/>
        <v>5.1020408163265305</v>
      </c>
      <c r="BB38" s="29">
        <f t="shared" si="850"/>
        <v>0</v>
      </c>
      <c r="BC38" s="29">
        <f t="shared" si="850"/>
        <v>10.204081632653061</v>
      </c>
      <c r="BD38" s="29">
        <f t="shared" si="850"/>
        <v>3.0927835051546393</v>
      </c>
      <c r="BE38" s="30">
        <f t="shared" si="850"/>
        <v>50</v>
      </c>
      <c r="BF38" s="30">
        <f t="shared" si="850"/>
        <v>5.1020408163265305</v>
      </c>
      <c r="BG38" s="30">
        <f t="shared" si="850"/>
        <v>0</v>
      </c>
      <c r="BH38" s="30">
        <f t="shared" si="850"/>
        <v>12.244897959183673</v>
      </c>
      <c r="BI38" s="30">
        <f t="shared" si="850"/>
        <v>34.020618556701031</v>
      </c>
      <c r="BJ38" s="30">
        <f t="shared" si="850"/>
        <v>39.175257731958766</v>
      </c>
      <c r="BK38" s="30">
        <f t="shared" si="850"/>
        <v>3.0612244897959182</v>
      </c>
      <c r="BL38" s="30">
        <f t="shared" si="850"/>
        <v>8.1632653061224492</v>
      </c>
      <c r="BM38" s="31">
        <f t="shared" si="850"/>
        <v>0</v>
      </c>
      <c r="BN38" s="30">
        <f t="shared" si="850"/>
        <v>4.0816326530612246</v>
      </c>
      <c r="BO38" s="30">
        <f t="shared" si="850"/>
        <v>17.346938775510203</v>
      </c>
      <c r="BP38" s="30">
        <f t="shared" si="850"/>
        <v>3.0612244897959182</v>
      </c>
      <c r="BQ38" s="30">
        <f t="shared" si="850"/>
        <v>1.0204081632653061</v>
      </c>
      <c r="BR38" s="30">
        <f t="shared" si="850"/>
        <v>1.0204081632653061</v>
      </c>
      <c r="BS38" s="30">
        <f t="shared" si="850"/>
        <v>0</v>
      </c>
      <c r="BT38" s="30">
        <f t="shared" si="850"/>
        <v>23.711340206185568</v>
      </c>
      <c r="BU38" s="49"/>
      <c r="BV38" s="49">
        <v>0.25</v>
      </c>
      <c r="BW38" s="32">
        <f t="shared" ref="BW38:CT38" si="851">AW34+AW35+AW36+AW37+AW38</f>
        <v>21.428571428571427</v>
      </c>
      <c r="BX38" s="30">
        <f t="shared" si="851"/>
        <v>32.989690721649488</v>
      </c>
      <c r="BY38" s="29">
        <f t="shared" si="851"/>
        <v>37.755102040816325</v>
      </c>
      <c r="BZ38" s="29">
        <f t="shared" si="851"/>
        <v>40.816326530612244</v>
      </c>
      <c r="CA38" s="29">
        <f t="shared" si="851"/>
        <v>6.1224489795918364</v>
      </c>
      <c r="CB38" s="29">
        <f t="shared" si="851"/>
        <v>24.742268041237114</v>
      </c>
      <c r="CC38" s="29">
        <f t="shared" si="851"/>
        <v>54.08163265306122</v>
      </c>
      <c r="CD38" s="29">
        <f t="shared" si="851"/>
        <v>37.113402061855673</v>
      </c>
      <c r="CE38" s="30">
        <f t="shared" si="851"/>
        <v>50</v>
      </c>
      <c r="CF38" s="30">
        <f t="shared" si="851"/>
        <v>53.061224489795919</v>
      </c>
      <c r="CG38" s="30">
        <f t="shared" si="851"/>
        <v>1.0204081632653061</v>
      </c>
      <c r="CH38" s="30">
        <f t="shared" si="851"/>
        <v>54.081632653061227</v>
      </c>
      <c r="CI38" s="30">
        <f t="shared" si="851"/>
        <v>43.298969072164951</v>
      </c>
      <c r="CJ38" s="30">
        <f t="shared" si="851"/>
        <v>46.391752577319593</v>
      </c>
      <c r="CK38" s="30">
        <f t="shared" si="851"/>
        <v>47.959183673469383</v>
      </c>
      <c r="CL38" s="30">
        <f t="shared" si="851"/>
        <v>48.979591836734691</v>
      </c>
      <c r="CM38" s="31">
        <f t="shared" si="851"/>
        <v>90.816326530612244</v>
      </c>
      <c r="CN38" s="30">
        <f t="shared" si="851"/>
        <v>6.1224489795918373</v>
      </c>
      <c r="CO38" s="30">
        <f t="shared" si="851"/>
        <v>22.448979591836732</v>
      </c>
      <c r="CP38" s="30">
        <f t="shared" si="851"/>
        <v>48.979591836734691</v>
      </c>
      <c r="CQ38" s="30">
        <f t="shared" si="851"/>
        <v>2.0408163265306123</v>
      </c>
      <c r="CR38" s="30">
        <f t="shared" si="851"/>
        <v>2.0408163265306123</v>
      </c>
      <c r="CS38" s="30">
        <f t="shared" si="851"/>
        <v>9.2783505154639183</v>
      </c>
      <c r="CT38" s="30">
        <f t="shared" si="851"/>
        <v>98.969072164948457</v>
      </c>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9"/>
    </row>
    <row r="39" spans="2:127" x14ac:dyDescent="0.25">
      <c r="B39" s="49" t="s">
        <v>9</v>
      </c>
      <c r="C39" s="49">
        <v>0</v>
      </c>
      <c r="D39" s="49">
        <v>0</v>
      </c>
      <c r="E39" s="49">
        <v>0</v>
      </c>
      <c r="F39" s="49">
        <v>24</v>
      </c>
      <c r="G39" s="49">
        <v>0</v>
      </c>
      <c r="H39" s="49">
        <v>12</v>
      </c>
      <c r="I39" s="49">
        <v>4</v>
      </c>
      <c r="J39" s="49">
        <v>4</v>
      </c>
      <c r="K39" s="49">
        <v>7</v>
      </c>
      <c r="L39" s="49">
        <v>7</v>
      </c>
      <c r="M39" s="49">
        <v>16</v>
      </c>
      <c r="N39" s="49">
        <v>7</v>
      </c>
      <c r="O39" s="49">
        <v>16</v>
      </c>
      <c r="P39" s="49">
        <v>0</v>
      </c>
      <c r="Q39" s="49">
        <v>0</v>
      </c>
      <c r="R39" s="49">
        <v>0</v>
      </c>
      <c r="S39" s="49">
        <v>97</v>
      </c>
      <c r="V39" s="49">
        <v>0.5</v>
      </c>
      <c r="W39" s="3">
        <f>H34</f>
        <v>2</v>
      </c>
      <c r="X39" s="3">
        <f>H35</f>
        <v>3</v>
      </c>
      <c r="Y39" s="49">
        <f>H36</f>
        <v>7</v>
      </c>
      <c r="Z39" s="49">
        <f>H37</f>
        <v>0</v>
      </c>
      <c r="AA39" s="49">
        <f>H38</f>
        <v>15</v>
      </c>
      <c r="AB39" s="49">
        <f>H39</f>
        <v>12</v>
      </c>
      <c r="AC39" s="49">
        <f>H40</f>
        <v>3</v>
      </c>
      <c r="AD39" s="49">
        <f>H41</f>
        <v>2</v>
      </c>
      <c r="AE39" s="2">
        <f>H42</f>
        <v>0</v>
      </c>
      <c r="AF39" s="2">
        <f>H43</f>
        <v>2</v>
      </c>
      <c r="AG39" s="2">
        <f>H44</f>
        <v>30</v>
      </c>
      <c r="AH39" s="2">
        <f>H45</f>
        <v>1</v>
      </c>
      <c r="AI39" s="2">
        <f>H46</f>
        <v>3</v>
      </c>
      <c r="AJ39" s="2">
        <f>H47</f>
        <v>2</v>
      </c>
      <c r="AK39" s="3">
        <f>H48</f>
        <v>5</v>
      </c>
      <c r="AL39" s="2">
        <f>H49</f>
        <v>20</v>
      </c>
      <c r="AM39" s="4">
        <f>H50</f>
        <v>2</v>
      </c>
      <c r="AN39" s="2">
        <f>H51</f>
        <v>47</v>
      </c>
      <c r="AO39" s="2">
        <f>H52</f>
        <v>9</v>
      </c>
      <c r="AP39" s="4">
        <f>H53</f>
        <v>0</v>
      </c>
      <c r="AQ39" s="2">
        <f>H54</f>
        <v>44</v>
      </c>
      <c r="AR39" s="2">
        <f>H55</f>
        <v>4</v>
      </c>
      <c r="AS39" s="2">
        <f>H56</f>
        <v>18</v>
      </c>
      <c r="AT39" s="2">
        <f>H57</f>
        <v>1</v>
      </c>
      <c r="AU39" s="5"/>
      <c r="AV39" s="49">
        <v>0.5</v>
      </c>
      <c r="AW39" s="32">
        <f t="shared" ref="AW39:BT39" si="852">PRODUCT(W39*100*1/W50)</f>
        <v>2.0408163265306123</v>
      </c>
      <c r="AX39" s="32">
        <f t="shared" si="852"/>
        <v>3.0927835051546393</v>
      </c>
      <c r="AY39" s="29">
        <f t="shared" si="852"/>
        <v>7.1428571428571432</v>
      </c>
      <c r="AZ39" s="29">
        <f t="shared" si="852"/>
        <v>0</v>
      </c>
      <c r="BA39" s="29">
        <f t="shared" si="852"/>
        <v>15.306122448979592</v>
      </c>
      <c r="BB39" s="29">
        <f t="shared" si="852"/>
        <v>12.371134020618557</v>
      </c>
      <c r="BC39" s="29">
        <f t="shared" si="852"/>
        <v>3.0612244897959182</v>
      </c>
      <c r="BD39" s="29">
        <f t="shared" si="852"/>
        <v>2.0618556701030926</v>
      </c>
      <c r="BE39" s="30">
        <f t="shared" si="852"/>
        <v>0</v>
      </c>
      <c r="BF39" s="30">
        <f t="shared" si="852"/>
        <v>2.0408163265306123</v>
      </c>
      <c r="BG39" s="30">
        <f t="shared" si="852"/>
        <v>30.612244897959183</v>
      </c>
      <c r="BH39" s="30">
        <f t="shared" si="852"/>
        <v>1.0204081632653061</v>
      </c>
      <c r="BI39" s="30">
        <f t="shared" si="852"/>
        <v>3.0927835051546393</v>
      </c>
      <c r="BJ39" s="30">
        <f t="shared" si="852"/>
        <v>2.0618556701030926</v>
      </c>
      <c r="BK39" s="32">
        <f t="shared" si="852"/>
        <v>5.1020408163265305</v>
      </c>
      <c r="BL39" s="30">
        <f t="shared" si="852"/>
        <v>20.408163265306122</v>
      </c>
      <c r="BM39" s="31">
        <f t="shared" si="852"/>
        <v>2.0408163265306123</v>
      </c>
      <c r="BN39" s="30">
        <f t="shared" si="852"/>
        <v>47.95918367346939</v>
      </c>
      <c r="BO39" s="30">
        <f t="shared" si="852"/>
        <v>9.183673469387756</v>
      </c>
      <c r="BP39" s="31">
        <f t="shared" si="852"/>
        <v>0</v>
      </c>
      <c r="BQ39" s="30">
        <f t="shared" si="852"/>
        <v>44.897959183673471</v>
      </c>
      <c r="BR39" s="30">
        <f t="shared" si="852"/>
        <v>4.0816326530612246</v>
      </c>
      <c r="BS39" s="30">
        <f t="shared" si="852"/>
        <v>18.556701030927837</v>
      </c>
      <c r="BT39" s="30">
        <f t="shared" si="852"/>
        <v>1.0309278350515463</v>
      </c>
      <c r="BU39" s="49"/>
      <c r="BV39" s="49">
        <v>0.5</v>
      </c>
      <c r="BW39" s="32">
        <f t="shared" ref="BW39:CT39" si="853">AW34+AW35+AW36+AW37+AW38+AW39</f>
        <v>23.469387755102041</v>
      </c>
      <c r="BX39" s="32">
        <f t="shared" si="853"/>
        <v>36.082474226804131</v>
      </c>
      <c r="BY39" s="29">
        <f t="shared" si="853"/>
        <v>44.897959183673471</v>
      </c>
      <c r="BZ39" s="29">
        <f t="shared" si="853"/>
        <v>40.816326530612244</v>
      </c>
      <c r="CA39" s="29">
        <f t="shared" si="853"/>
        <v>21.428571428571427</v>
      </c>
      <c r="CB39" s="29">
        <f t="shared" si="853"/>
        <v>37.113402061855673</v>
      </c>
      <c r="CC39" s="29">
        <f t="shared" si="853"/>
        <v>57.142857142857139</v>
      </c>
      <c r="CD39" s="29">
        <f t="shared" si="853"/>
        <v>39.175257731958766</v>
      </c>
      <c r="CE39" s="30">
        <f t="shared" si="853"/>
        <v>50</v>
      </c>
      <c r="CF39" s="30">
        <f t="shared" si="853"/>
        <v>55.102040816326529</v>
      </c>
      <c r="CG39" s="30">
        <f t="shared" si="853"/>
        <v>31.632653061224488</v>
      </c>
      <c r="CH39" s="30">
        <f t="shared" si="853"/>
        <v>55.102040816326536</v>
      </c>
      <c r="CI39" s="30">
        <f t="shared" si="853"/>
        <v>46.391752577319593</v>
      </c>
      <c r="CJ39" s="30">
        <f t="shared" si="853"/>
        <v>48.453608247422686</v>
      </c>
      <c r="CK39" s="32">
        <f t="shared" si="853"/>
        <v>53.061224489795912</v>
      </c>
      <c r="CL39" s="30">
        <f t="shared" si="853"/>
        <v>69.387755102040813</v>
      </c>
      <c r="CM39" s="31">
        <f t="shared" si="853"/>
        <v>92.857142857142861</v>
      </c>
      <c r="CN39" s="30">
        <f t="shared" si="853"/>
        <v>54.081632653061227</v>
      </c>
      <c r="CO39" s="30">
        <f t="shared" si="853"/>
        <v>31.632653061224488</v>
      </c>
      <c r="CP39" s="31">
        <f t="shared" si="853"/>
        <v>48.979591836734691</v>
      </c>
      <c r="CQ39" s="30">
        <f t="shared" si="853"/>
        <v>46.938775510204081</v>
      </c>
      <c r="CR39" s="30">
        <f t="shared" si="853"/>
        <v>6.1224489795918373</v>
      </c>
      <c r="CS39" s="30">
        <f t="shared" si="853"/>
        <v>27.835051546391753</v>
      </c>
      <c r="CT39" s="30">
        <f t="shared" si="853"/>
        <v>100</v>
      </c>
      <c r="CW39" s="9"/>
      <c r="CX39" s="9"/>
      <c r="CY39" s="9" t="str">
        <f>A32</f>
        <v xml:space="preserve">Staphylococcus epidermidis  </v>
      </c>
      <c r="CZ39" s="9"/>
      <c r="DA39" s="9"/>
      <c r="DB39" s="9"/>
      <c r="DC39" s="9"/>
      <c r="DD39" s="9"/>
      <c r="DE39" s="9"/>
      <c r="DF39" s="9"/>
      <c r="DG39" s="9"/>
      <c r="DH39" s="9"/>
      <c r="DI39" s="9"/>
      <c r="DJ39" s="9"/>
      <c r="DK39" s="9"/>
      <c r="DL39" s="9"/>
      <c r="DM39" s="9"/>
      <c r="DN39" s="9"/>
      <c r="DO39" s="9"/>
      <c r="DP39" s="9"/>
      <c r="DQ39" s="9"/>
      <c r="DR39" s="9"/>
      <c r="DS39" s="9"/>
      <c r="DT39" s="9"/>
      <c r="DU39" s="9"/>
    </row>
    <row r="40" spans="2:127" x14ac:dyDescent="0.25">
      <c r="B40" s="49" t="s">
        <v>10</v>
      </c>
      <c r="C40" s="49">
        <v>0</v>
      </c>
      <c r="D40" s="49">
        <v>0</v>
      </c>
      <c r="E40" s="49">
        <v>43</v>
      </c>
      <c r="F40" s="49">
        <v>0</v>
      </c>
      <c r="G40" s="49">
        <v>10</v>
      </c>
      <c r="H40" s="49">
        <v>3</v>
      </c>
      <c r="I40" s="49">
        <v>5</v>
      </c>
      <c r="J40" s="49">
        <v>9</v>
      </c>
      <c r="K40" s="49">
        <v>9</v>
      </c>
      <c r="L40" s="49">
        <v>6</v>
      </c>
      <c r="M40" s="49">
        <v>6</v>
      </c>
      <c r="N40" s="49">
        <v>7</v>
      </c>
      <c r="O40" s="49">
        <v>0</v>
      </c>
      <c r="P40" s="49">
        <v>0</v>
      </c>
      <c r="Q40" s="49">
        <v>0</v>
      </c>
      <c r="R40" s="49">
        <v>0</v>
      </c>
      <c r="S40" s="49">
        <v>98</v>
      </c>
      <c r="V40" s="49">
        <v>1</v>
      </c>
      <c r="W40" s="3">
        <f>I34</f>
        <v>8</v>
      </c>
      <c r="X40" s="3">
        <f>I35</f>
        <v>3</v>
      </c>
      <c r="Y40" s="49">
        <f>I36</f>
        <v>14</v>
      </c>
      <c r="Z40" s="49">
        <f>I37</f>
        <v>17</v>
      </c>
      <c r="AA40" s="49">
        <f>I38</f>
        <v>13</v>
      </c>
      <c r="AB40" s="49">
        <f>I39</f>
        <v>4</v>
      </c>
      <c r="AC40" s="49">
        <f>I40</f>
        <v>5</v>
      </c>
      <c r="AD40" s="49">
        <f>I41</f>
        <v>8</v>
      </c>
      <c r="AE40" s="2">
        <f>I42</f>
        <v>10</v>
      </c>
      <c r="AF40" s="2">
        <f>I43</f>
        <v>0</v>
      </c>
      <c r="AG40" s="2">
        <f>I44</f>
        <v>0</v>
      </c>
      <c r="AH40" s="2">
        <f>I45</f>
        <v>6</v>
      </c>
      <c r="AI40" s="2">
        <f>I46</f>
        <v>2</v>
      </c>
      <c r="AJ40" s="2">
        <f>I47</f>
        <v>0</v>
      </c>
      <c r="AK40" s="3">
        <f>I48</f>
        <v>25</v>
      </c>
      <c r="AL40" s="2">
        <f>I49</f>
        <v>18</v>
      </c>
      <c r="AM40" s="3">
        <f>I50</f>
        <v>1</v>
      </c>
      <c r="AN40" s="2">
        <f>I51</f>
        <v>45</v>
      </c>
      <c r="AO40" s="2">
        <f>I52</f>
        <v>1</v>
      </c>
      <c r="AP40" s="3">
        <f>I53</f>
        <v>1</v>
      </c>
      <c r="AQ40" s="2">
        <f>I54</f>
        <v>49</v>
      </c>
      <c r="AR40" s="2">
        <f>I55</f>
        <v>67</v>
      </c>
      <c r="AS40" s="2">
        <f>I56</f>
        <v>20</v>
      </c>
      <c r="AT40" s="3">
        <f>I57</f>
        <v>0</v>
      </c>
      <c r="AU40" s="5"/>
      <c r="AV40" s="49">
        <v>1</v>
      </c>
      <c r="AW40" s="32">
        <f t="shared" ref="AW40:BT40" si="854">PRODUCT(W40*100*1/W50)</f>
        <v>8.1632653061224492</v>
      </c>
      <c r="AX40" s="32">
        <f t="shared" si="854"/>
        <v>3.0927835051546393</v>
      </c>
      <c r="AY40" s="29">
        <f t="shared" si="854"/>
        <v>14.285714285714286</v>
      </c>
      <c r="AZ40" s="29">
        <f t="shared" si="854"/>
        <v>17.346938775510203</v>
      </c>
      <c r="BA40" s="29">
        <f t="shared" si="854"/>
        <v>13.26530612244898</v>
      </c>
      <c r="BB40" s="29">
        <f t="shared" si="854"/>
        <v>4.1237113402061851</v>
      </c>
      <c r="BC40" s="29">
        <f t="shared" si="854"/>
        <v>5.1020408163265305</v>
      </c>
      <c r="BD40" s="29">
        <f t="shared" si="854"/>
        <v>8.2474226804123703</v>
      </c>
      <c r="BE40" s="30">
        <f t="shared" si="854"/>
        <v>10.416666666666666</v>
      </c>
      <c r="BF40" s="30">
        <f t="shared" si="854"/>
        <v>0</v>
      </c>
      <c r="BG40" s="30">
        <f t="shared" si="854"/>
        <v>0</v>
      </c>
      <c r="BH40" s="30">
        <f t="shared" si="854"/>
        <v>6.1224489795918364</v>
      </c>
      <c r="BI40" s="30">
        <f t="shared" si="854"/>
        <v>2.0618556701030926</v>
      </c>
      <c r="BJ40" s="30">
        <f t="shared" si="854"/>
        <v>0</v>
      </c>
      <c r="BK40" s="32">
        <f t="shared" si="854"/>
        <v>25.510204081632654</v>
      </c>
      <c r="BL40" s="30">
        <f t="shared" si="854"/>
        <v>18.367346938775512</v>
      </c>
      <c r="BM40" s="32">
        <f t="shared" si="854"/>
        <v>1.0204081632653061</v>
      </c>
      <c r="BN40" s="30">
        <f t="shared" si="854"/>
        <v>45.918367346938773</v>
      </c>
      <c r="BO40" s="30">
        <f t="shared" si="854"/>
        <v>1.0204081632653061</v>
      </c>
      <c r="BP40" s="32">
        <f t="shared" si="854"/>
        <v>1.0204081632653061</v>
      </c>
      <c r="BQ40" s="30">
        <f t="shared" si="854"/>
        <v>50</v>
      </c>
      <c r="BR40" s="30">
        <f t="shared" si="854"/>
        <v>68.367346938775512</v>
      </c>
      <c r="BS40" s="30">
        <f t="shared" si="854"/>
        <v>20.618556701030929</v>
      </c>
      <c r="BT40" s="32">
        <f t="shared" si="854"/>
        <v>0</v>
      </c>
      <c r="BU40" s="49"/>
      <c r="BV40" s="49">
        <v>1</v>
      </c>
      <c r="BW40" s="32">
        <f t="shared" ref="BW40:CT40" si="855">AW34+AW35+AW36+AW37+AW38+AW39+AW40</f>
        <v>31.632653061224488</v>
      </c>
      <c r="BX40" s="32">
        <f t="shared" si="855"/>
        <v>39.175257731958773</v>
      </c>
      <c r="BY40" s="29">
        <f t="shared" si="855"/>
        <v>59.183673469387756</v>
      </c>
      <c r="BZ40" s="29">
        <f t="shared" si="855"/>
        <v>58.163265306122447</v>
      </c>
      <c r="CA40" s="29">
        <f t="shared" si="855"/>
        <v>34.693877551020407</v>
      </c>
      <c r="CB40" s="29">
        <f t="shared" si="855"/>
        <v>41.237113402061858</v>
      </c>
      <c r="CC40" s="29">
        <f t="shared" si="855"/>
        <v>62.244897959183668</v>
      </c>
      <c r="CD40" s="29">
        <f t="shared" si="855"/>
        <v>47.422680412371136</v>
      </c>
      <c r="CE40" s="30">
        <f t="shared" si="855"/>
        <v>60.416666666666664</v>
      </c>
      <c r="CF40" s="30">
        <f t="shared" si="855"/>
        <v>55.102040816326529</v>
      </c>
      <c r="CG40" s="30">
        <f t="shared" si="855"/>
        <v>31.632653061224488</v>
      </c>
      <c r="CH40" s="30">
        <f t="shared" si="855"/>
        <v>61.224489795918373</v>
      </c>
      <c r="CI40" s="30">
        <f t="shared" si="855"/>
        <v>48.453608247422686</v>
      </c>
      <c r="CJ40" s="30">
        <f t="shared" si="855"/>
        <v>48.453608247422686</v>
      </c>
      <c r="CK40" s="32">
        <f t="shared" si="855"/>
        <v>78.571428571428569</v>
      </c>
      <c r="CL40" s="30">
        <f t="shared" si="855"/>
        <v>87.755102040816325</v>
      </c>
      <c r="CM40" s="32">
        <f t="shared" si="855"/>
        <v>93.877551020408163</v>
      </c>
      <c r="CN40" s="30">
        <f t="shared" si="855"/>
        <v>100</v>
      </c>
      <c r="CO40" s="30">
        <f t="shared" si="855"/>
        <v>32.653061224489797</v>
      </c>
      <c r="CP40" s="32">
        <f t="shared" si="855"/>
        <v>50</v>
      </c>
      <c r="CQ40" s="30">
        <f t="shared" si="855"/>
        <v>96.938775510204081</v>
      </c>
      <c r="CR40" s="30">
        <f t="shared" si="855"/>
        <v>74.489795918367349</v>
      </c>
      <c r="CS40" s="30">
        <f t="shared" si="855"/>
        <v>48.453608247422679</v>
      </c>
      <c r="CT40" s="32">
        <f t="shared" si="855"/>
        <v>100</v>
      </c>
      <c r="CW40" s="9"/>
      <c r="CX40" s="9"/>
      <c r="CY40" s="9"/>
      <c r="CZ40" s="9"/>
      <c r="DA40" s="9"/>
      <c r="DB40" s="9"/>
      <c r="DC40" s="9"/>
      <c r="DD40" s="9"/>
      <c r="DE40" s="9"/>
      <c r="DF40" s="9"/>
      <c r="DG40" s="9"/>
      <c r="DH40" s="9"/>
      <c r="DI40" s="9"/>
      <c r="DJ40" s="9"/>
      <c r="DK40" s="9"/>
      <c r="DL40" s="9"/>
      <c r="DM40" s="9"/>
      <c r="DN40" s="9"/>
      <c r="DO40" s="9"/>
      <c r="DP40" s="9"/>
      <c r="DQ40" s="9"/>
      <c r="DR40" s="9"/>
      <c r="DS40" s="9"/>
      <c r="DT40" s="9"/>
      <c r="DU40" s="9"/>
    </row>
    <row r="41" spans="2:127" x14ac:dyDescent="0.25">
      <c r="B41" s="49" t="s">
        <v>11</v>
      </c>
      <c r="C41" s="49">
        <v>0</v>
      </c>
      <c r="D41" s="49">
        <v>0</v>
      </c>
      <c r="E41" s="49">
        <v>33</v>
      </c>
      <c r="F41" s="49">
        <v>0</v>
      </c>
      <c r="G41" s="49">
        <v>3</v>
      </c>
      <c r="H41" s="49">
        <v>2</v>
      </c>
      <c r="I41" s="49">
        <v>8</v>
      </c>
      <c r="J41" s="49">
        <v>9</v>
      </c>
      <c r="K41" s="49">
        <v>12</v>
      </c>
      <c r="L41" s="49">
        <v>15</v>
      </c>
      <c r="M41" s="49">
        <v>10</v>
      </c>
      <c r="N41" s="49">
        <v>5</v>
      </c>
      <c r="O41" s="49">
        <v>0</v>
      </c>
      <c r="P41" s="49">
        <v>0</v>
      </c>
      <c r="Q41" s="49">
        <v>0</v>
      </c>
      <c r="R41" s="49">
        <v>0</v>
      </c>
      <c r="S41" s="49">
        <v>97</v>
      </c>
      <c r="V41" s="49">
        <v>2</v>
      </c>
      <c r="W41" s="3">
        <f>J34</f>
        <v>6</v>
      </c>
      <c r="X41" s="3">
        <f>J35</f>
        <v>5</v>
      </c>
      <c r="Y41" s="49">
        <f>J36</f>
        <v>12</v>
      </c>
      <c r="Z41" s="49">
        <f>J37</f>
        <v>15</v>
      </c>
      <c r="AA41" s="49">
        <f>J38</f>
        <v>3</v>
      </c>
      <c r="AB41" s="49">
        <f>J39</f>
        <v>4</v>
      </c>
      <c r="AC41" s="49">
        <f>J40</f>
        <v>9</v>
      </c>
      <c r="AD41" s="49">
        <f>J41</f>
        <v>9</v>
      </c>
      <c r="AE41" s="2">
        <f>J42</f>
        <v>16</v>
      </c>
      <c r="AF41" s="3">
        <f>J43</f>
        <v>3</v>
      </c>
      <c r="AG41" s="2">
        <f>J44</f>
        <v>17</v>
      </c>
      <c r="AH41" s="2">
        <f>J45</f>
        <v>8</v>
      </c>
      <c r="AI41" s="3">
        <f>J46</f>
        <v>4</v>
      </c>
      <c r="AJ41" s="3">
        <f>J47</f>
        <v>9</v>
      </c>
      <c r="AK41" s="3">
        <f>J48</f>
        <v>17</v>
      </c>
      <c r="AL41" s="4">
        <f>J49</f>
        <v>5</v>
      </c>
      <c r="AM41" s="3">
        <f>J50</f>
        <v>0</v>
      </c>
      <c r="AN41" s="3">
        <f>J51</f>
        <v>0</v>
      </c>
      <c r="AO41" s="4">
        <f>J52</f>
        <v>0</v>
      </c>
      <c r="AP41" s="3">
        <f>J53</f>
        <v>2</v>
      </c>
      <c r="AQ41" s="2">
        <f>J54</f>
        <v>3</v>
      </c>
      <c r="AR41" s="2">
        <f>J55</f>
        <v>25</v>
      </c>
      <c r="AS41" s="2">
        <f>J56</f>
        <v>30</v>
      </c>
      <c r="AT41" s="3">
        <f>J57</f>
        <v>0</v>
      </c>
      <c r="AU41" s="5"/>
      <c r="AV41" s="49">
        <v>2</v>
      </c>
      <c r="AW41" s="32">
        <f t="shared" ref="AW41:BT41" si="856">PRODUCT(W41*100*1/W50)</f>
        <v>6.1224489795918364</v>
      </c>
      <c r="AX41" s="32">
        <f t="shared" si="856"/>
        <v>5.1546391752577323</v>
      </c>
      <c r="AY41" s="29">
        <f t="shared" si="856"/>
        <v>12.244897959183673</v>
      </c>
      <c r="AZ41" s="29">
        <f t="shared" si="856"/>
        <v>15.306122448979592</v>
      </c>
      <c r="BA41" s="29">
        <f t="shared" si="856"/>
        <v>3.0612244897959182</v>
      </c>
      <c r="BB41" s="29">
        <f t="shared" si="856"/>
        <v>4.1237113402061851</v>
      </c>
      <c r="BC41" s="29">
        <f t="shared" si="856"/>
        <v>9.183673469387756</v>
      </c>
      <c r="BD41" s="29">
        <f t="shared" si="856"/>
        <v>9.2783505154639183</v>
      </c>
      <c r="BE41" s="30">
        <f t="shared" si="856"/>
        <v>16.666666666666668</v>
      </c>
      <c r="BF41" s="32">
        <f t="shared" si="856"/>
        <v>3.0612244897959182</v>
      </c>
      <c r="BG41" s="30">
        <f t="shared" si="856"/>
        <v>17.346938775510203</v>
      </c>
      <c r="BH41" s="30">
        <f t="shared" si="856"/>
        <v>8.1632653061224492</v>
      </c>
      <c r="BI41" s="32">
        <f t="shared" si="856"/>
        <v>4.1237113402061851</v>
      </c>
      <c r="BJ41" s="32">
        <f t="shared" si="856"/>
        <v>9.2783505154639183</v>
      </c>
      <c r="BK41" s="32">
        <f t="shared" si="856"/>
        <v>17.346938775510203</v>
      </c>
      <c r="BL41" s="31">
        <f t="shared" si="856"/>
        <v>5.1020408163265305</v>
      </c>
      <c r="BM41" s="32">
        <f t="shared" si="856"/>
        <v>0</v>
      </c>
      <c r="BN41" s="32">
        <f t="shared" si="856"/>
        <v>0</v>
      </c>
      <c r="BO41" s="31">
        <f t="shared" si="856"/>
        <v>0</v>
      </c>
      <c r="BP41" s="32">
        <f t="shared" si="856"/>
        <v>2.0408163265306123</v>
      </c>
      <c r="BQ41" s="30">
        <f t="shared" si="856"/>
        <v>3.0612244897959182</v>
      </c>
      <c r="BR41" s="30">
        <f t="shared" si="856"/>
        <v>25.510204081632654</v>
      </c>
      <c r="BS41" s="30">
        <f t="shared" si="856"/>
        <v>30.927835051546392</v>
      </c>
      <c r="BT41" s="32">
        <f t="shared" si="856"/>
        <v>0</v>
      </c>
      <c r="BU41" s="49"/>
      <c r="BV41" s="49">
        <v>2</v>
      </c>
      <c r="BW41" s="32">
        <f t="shared" ref="BW41:CT41" si="857">AW34+AW35+AW36+AW37+AW38+AW39+AW40+AW41</f>
        <v>37.755102040816325</v>
      </c>
      <c r="BX41" s="32">
        <f t="shared" si="857"/>
        <v>44.329896907216508</v>
      </c>
      <c r="BY41" s="29">
        <f t="shared" si="857"/>
        <v>71.428571428571431</v>
      </c>
      <c r="BZ41" s="29">
        <f t="shared" si="857"/>
        <v>73.469387755102034</v>
      </c>
      <c r="CA41" s="29">
        <f t="shared" si="857"/>
        <v>37.755102040816325</v>
      </c>
      <c r="CB41" s="29">
        <f t="shared" si="857"/>
        <v>45.360824742268044</v>
      </c>
      <c r="CC41" s="29">
        <f t="shared" si="857"/>
        <v>71.428571428571416</v>
      </c>
      <c r="CD41" s="29">
        <f t="shared" si="857"/>
        <v>56.701030927835056</v>
      </c>
      <c r="CE41" s="30">
        <f t="shared" si="857"/>
        <v>77.083333333333329</v>
      </c>
      <c r="CF41" s="32">
        <f t="shared" si="857"/>
        <v>58.163265306122447</v>
      </c>
      <c r="CG41" s="30">
        <f t="shared" si="857"/>
        <v>48.979591836734691</v>
      </c>
      <c r="CH41" s="30">
        <f t="shared" si="857"/>
        <v>69.387755102040828</v>
      </c>
      <c r="CI41" s="32">
        <f t="shared" si="857"/>
        <v>52.577319587628871</v>
      </c>
      <c r="CJ41" s="32">
        <f t="shared" si="857"/>
        <v>57.731958762886606</v>
      </c>
      <c r="CK41" s="32">
        <f t="shared" si="857"/>
        <v>95.918367346938766</v>
      </c>
      <c r="CL41" s="31">
        <f t="shared" si="857"/>
        <v>92.857142857142861</v>
      </c>
      <c r="CM41" s="32">
        <f t="shared" si="857"/>
        <v>93.877551020408163</v>
      </c>
      <c r="CN41" s="32">
        <f t="shared" si="857"/>
        <v>100</v>
      </c>
      <c r="CO41" s="31">
        <f t="shared" si="857"/>
        <v>32.653061224489797</v>
      </c>
      <c r="CP41" s="32">
        <f t="shared" si="857"/>
        <v>52.04081632653061</v>
      </c>
      <c r="CQ41" s="30">
        <f t="shared" si="857"/>
        <v>100</v>
      </c>
      <c r="CR41" s="30">
        <f t="shared" si="857"/>
        <v>100</v>
      </c>
      <c r="CS41" s="30">
        <f t="shared" si="857"/>
        <v>79.381443298969074</v>
      </c>
      <c r="CT41" s="32">
        <f t="shared" si="857"/>
        <v>100</v>
      </c>
      <c r="CW41" s="9"/>
      <c r="CX41" s="9"/>
      <c r="CY41" s="9"/>
      <c r="CZ41" s="9"/>
      <c r="DA41" s="9"/>
      <c r="DB41" s="9"/>
      <c r="DC41" s="9"/>
      <c r="DD41" s="9"/>
      <c r="DE41" s="9"/>
      <c r="DF41" s="9"/>
      <c r="DG41" s="9"/>
      <c r="DH41" s="9"/>
      <c r="DI41" s="9"/>
      <c r="DJ41" s="9"/>
      <c r="DK41" s="9"/>
      <c r="DL41" s="9"/>
      <c r="DM41" s="9"/>
      <c r="DN41" s="9"/>
      <c r="DO41" s="9"/>
      <c r="DP41" s="9"/>
      <c r="DQ41" s="9"/>
      <c r="DR41" s="9"/>
      <c r="DS41" s="9"/>
      <c r="DT41" s="9"/>
      <c r="DU41" s="9"/>
    </row>
    <row r="42" spans="2:127" x14ac:dyDescent="0.25">
      <c r="B42" s="49" t="s">
        <v>13</v>
      </c>
      <c r="C42" s="2">
        <v>0</v>
      </c>
      <c r="D42" s="2">
        <v>0</v>
      </c>
      <c r="E42" s="2">
        <v>0</v>
      </c>
      <c r="F42" s="2">
        <v>0</v>
      </c>
      <c r="G42" s="2">
        <v>48</v>
      </c>
      <c r="H42" s="2">
        <v>0</v>
      </c>
      <c r="I42" s="2">
        <v>10</v>
      </c>
      <c r="J42" s="2">
        <v>16</v>
      </c>
      <c r="K42" s="2">
        <v>6</v>
      </c>
      <c r="L42" s="2">
        <v>1</v>
      </c>
      <c r="M42" s="4">
        <v>4</v>
      </c>
      <c r="N42" s="3">
        <v>1</v>
      </c>
      <c r="O42" s="3">
        <v>10</v>
      </c>
      <c r="P42" s="3">
        <v>0</v>
      </c>
      <c r="Q42" s="3">
        <v>0</v>
      </c>
      <c r="R42" s="3">
        <v>0</v>
      </c>
      <c r="S42" s="49">
        <v>96</v>
      </c>
      <c r="V42" s="49">
        <v>4</v>
      </c>
      <c r="W42" s="3">
        <f>K34</f>
        <v>3</v>
      </c>
      <c r="X42" s="3">
        <f>K35</f>
        <v>6</v>
      </c>
      <c r="Y42" s="49">
        <f>K36</f>
        <v>12</v>
      </c>
      <c r="Z42" s="49">
        <f>K37</f>
        <v>9</v>
      </c>
      <c r="AA42" s="49">
        <f>K38</f>
        <v>6</v>
      </c>
      <c r="AB42" s="49">
        <f>K39</f>
        <v>7</v>
      </c>
      <c r="AC42" s="49">
        <f>K40</f>
        <v>9</v>
      </c>
      <c r="AD42" s="49">
        <f>K41</f>
        <v>12</v>
      </c>
      <c r="AE42" s="2">
        <f>K42</f>
        <v>6</v>
      </c>
      <c r="AF42" s="3">
        <f>K43</f>
        <v>6</v>
      </c>
      <c r="AG42" s="2">
        <f>K44</f>
        <v>11</v>
      </c>
      <c r="AH42" s="4">
        <f>K45</f>
        <v>4</v>
      </c>
      <c r="AI42" s="3">
        <f>K46</f>
        <v>20</v>
      </c>
      <c r="AJ42" s="3">
        <f>K47</f>
        <v>21</v>
      </c>
      <c r="AK42" s="3">
        <f>K48</f>
        <v>2</v>
      </c>
      <c r="AL42" s="3">
        <f>K49</f>
        <v>3</v>
      </c>
      <c r="AM42" s="3">
        <f>K50</f>
        <v>0</v>
      </c>
      <c r="AN42" s="3">
        <f>K51</f>
        <v>0</v>
      </c>
      <c r="AO42" s="3">
        <f>K52</f>
        <v>0</v>
      </c>
      <c r="AP42" s="3">
        <f>K53</f>
        <v>2</v>
      </c>
      <c r="AQ42" s="2">
        <f>K54</f>
        <v>0</v>
      </c>
      <c r="AR42" s="2">
        <f>K55</f>
        <v>0</v>
      </c>
      <c r="AS42" s="2">
        <f>K56</f>
        <v>20</v>
      </c>
      <c r="AT42" s="3">
        <f>K57</f>
        <v>0</v>
      </c>
      <c r="AU42" s="5"/>
      <c r="AV42" s="49">
        <v>4</v>
      </c>
      <c r="AW42" s="32">
        <f t="shared" ref="AW42:BT42" si="858">PRODUCT(W42*100*1/W50)</f>
        <v>3.0612244897959182</v>
      </c>
      <c r="AX42" s="32">
        <f t="shared" si="858"/>
        <v>6.1855670103092786</v>
      </c>
      <c r="AY42" s="29">
        <f t="shared" si="858"/>
        <v>12.244897959183673</v>
      </c>
      <c r="AZ42" s="29">
        <f t="shared" si="858"/>
        <v>9.183673469387756</v>
      </c>
      <c r="BA42" s="29">
        <f t="shared" si="858"/>
        <v>6.1224489795918364</v>
      </c>
      <c r="BB42" s="29">
        <f t="shared" si="858"/>
        <v>7.2164948453608249</v>
      </c>
      <c r="BC42" s="29">
        <f t="shared" si="858"/>
        <v>9.183673469387756</v>
      </c>
      <c r="BD42" s="29">
        <f t="shared" si="858"/>
        <v>12.371134020618557</v>
      </c>
      <c r="BE42" s="30">
        <f t="shared" si="858"/>
        <v>6.25</v>
      </c>
      <c r="BF42" s="32">
        <f t="shared" si="858"/>
        <v>6.1224489795918364</v>
      </c>
      <c r="BG42" s="30">
        <f t="shared" si="858"/>
        <v>11.224489795918368</v>
      </c>
      <c r="BH42" s="31">
        <f t="shared" si="858"/>
        <v>4.0816326530612246</v>
      </c>
      <c r="BI42" s="32">
        <f t="shared" si="858"/>
        <v>20.618556701030929</v>
      </c>
      <c r="BJ42" s="32">
        <f t="shared" si="858"/>
        <v>21.649484536082475</v>
      </c>
      <c r="BK42" s="32">
        <f t="shared" si="858"/>
        <v>2.0408163265306123</v>
      </c>
      <c r="BL42" s="32">
        <f t="shared" si="858"/>
        <v>3.0612244897959182</v>
      </c>
      <c r="BM42" s="32">
        <f t="shared" si="858"/>
        <v>0</v>
      </c>
      <c r="BN42" s="32">
        <f t="shared" si="858"/>
        <v>0</v>
      </c>
      <c r="BO42" s="32">
        <f t="shared" si="858"/>
        <v>0</v>
      </c>
      <c r="BP42" s="32">
        <f t="shared" si="858"/>
        <v>2.0408163265306123</v>
      </c>
      <c r="BQ42" s="30">
        <f t="shared" si="858"/>
        <v>0</v>
      </c>
      <c r="BR42" s="30">
        <f t="shared" si="858"/>
        <v>0</v>
      </c>
      <c r="BS42" s="30">
        <f t="shared" si="858"/>
        <v>20.618556701030929</v>
      </c>
      <c r="BT42" s="32">
        <f t="shared" si="858"/>
        <v>0</v>
      </c>
      <c r="BU42" s="49"/>
      <c r="BV42" s="49">
        <v>4</v>
      </c>
      <c r="BW42" s="32">
        <f t="shared" ref="BW42:CT42" si="859">AW34+AW35+AW36+AW37+AW38+AW39+AW40+AW41+AW42</f>
        <v>40.816326530612244</v>
      </c>
      <c r="BX42" s="32">
        <f t="shared" si="859"/>
        <v>50.515463917525786</v>
      </c>
      <c r="BY42" s="29">
        <f t="shared" si="859"/>
        <v>83.673469387755105</v>
      </c>
      <c r="BZ42" s="29">
        <f t="shared" si="859"/>
        <v>82.65306122448979</v>
      </c>
      <c r="CA42" s="29">
        <f t="shared" si="859"/>
        <v>43.877551020408163</v>
      </c>
      <c r="CB42" s="29">
        <f t="shared" si="859"/>
        <v>52.577319587628871</v>
      </c>
      <c r="CC42" s="29">
        <f t="shared" si="859"/>
        <v>80.612244897959172</v>
      </c>
      <c r="CD42" s="29">
        <f t="shared" si="859"/>
        <v>69.072164948453619</v>
      </c>
      <c r="CE42" s="30">
        <f t="shared" si="859"/>
        <v>83.333333333333329</v>
      </c>
      <c r="CF42" s="32">
        <f t="shared" si="859"/>
        <v>64.285714285714278</v>
      </c>
      <c r="CG42" s="30">
        <f t="shared" si="859"/>
        <v>60.204081632653057</v>
      </c>
      <c r="CH42" s="31">
        <f t="shared" si="859"/>
        <v>73.469387755102048</v>
      </c>
      <c r="CI42" s="32">
        <f t="shared" si="859"/>
        <v>73.195876288659804</v>
      </c>
      <c r="CJ42" s="32">
        <f t="shared" si="859"/>
        <v>79.381443298969089</v>
      </c>
      <c r="CK42" s="32">
        <f t="shared" si="859"/>
        <v>97.959183673469383</v>
      </c>
      <c r="CL42" s="32">
        <f t="shared" si="859"/>
        <v>95.91836734693878</v>
      </c>
      <c r="CM42" s="32">
        <f t="shared" si="859"/>
        <v>93.877551020408163</v>
      </c>
      <c r="CN42" s="32">
        <f t="shared" si="859"/>
        <v>100</v>
      </c>
      <c r="CO42" s="32">
        <f t="shared" si="859"/>
        <v>32.653061224489797</v>
      </c>
      <c r="CP42" s="32">
        <f t="shared" si="859"/>
        <v>54.08163265306122</v>
      </c>
      <c r="CQ42" s="30">
        <f t="shared" si="859"/>
        <v>100</v>
      </c>
      <c r="CR42" s="30">
        <f t="shared" si="859"/>
        <v>100</v>
      </c>
      <c r="CS42" s="30">
        <f t="shared" si="859"/>
        <v>100</v>
      </c>
      <c r="CT42" s="32">
        <f t="shared" si="859"/>
        <v>100</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2:127" x14ac:dyDescent="0.25">
      <c r="B43" s="49" t="s">
        <v>14</v>
      </c>
      <c r="C43" s="2">
        <v>0</v>
      </c>
      <c r="D43" s="2">
        <v>0</v>
      </c>
      <c r="E43" s="2">
        <v>47</v>
      </c>
      <c r="F43" s="2">
        <v>0</v>
      </c>
      <c r="G43" s="2">
        <v>5</v>
      </c>
      <c r="H43" s="2">
        <v>2</v>
      </c>
      <c r="I43" s="2">
        <v>0</v>
      </c>
      <c r="J43" s="3">
        <v>3</v>
      </c>
      <c r="K43" s="3">
        <v>6</v>
      </c>
      <c r="L43" s="3">
        <v>6</v>
      </c>
      <c r="M43" s="3">
        <v>28</v>
      </c>
      <c r="N43" s="3">
        <v>0</v>
      </c>
      <c r="O43" s="3">
        <v>0</v>
      </c>
      <c r="P43" s="3">
        <v>0</v>
      </c>
      <c r="Q43" s="3">
        <v>0</v>
      </c>
      <c r="R43" s="3">
        <v>1</v>
      </c>
      <c r="S43" s="49">
        <v>98</v>
      </c>
      <c r="V43" s="49">
        <v>8</v>
      </c>
      <c r="W43" s="3">
        <f>L34</f>
        <v>58</v>
      </c>
      <c r="X43" s="3">
        <f>L35</f>
        <v>2</v>
      </c>
      <c r="Y43" s="49">
        <f>L36</f>
        <v>2</v>
      </c>
      <c r="Z43" s="49">
        <f>L37</f>
        <v>1</v>
      </c>
      <c r="AA43" s="49">
        <f>L38</f>
        <v>15</v>
      </c>
      <c r="AB43" s="49">
        <f>L39</f>
        <v>7</v>
      </c>
      <c r="AC43" s="49">
        <f>L40</f>
        <v>6</v>
      </c>
      <c r="AD43" s="49">
        <f>L41</f>
        <v>15</v>
      </c>
      <c r="AE43" s="2">
        <f>L42</f>
        <v>1</v>
      </c>
      <c r="AF43" s="3">
        <f>L43</f>
        <v>6</v>
      </c>
      <c r="AG43" s="2">
        <f>L44</f>
        <v>14</v>
      </c>
      <c r="AH43" s="3">
        <f>L45</f>
        <v>16</v>
      </c>
      <c r="AI43" s="3">
        <f>L46</f>
        <v>26</v>
      </c>
      <c r="AJ43" s="3">
        <f>L47</f>
        <v>17</v>
      </c>
      <c r="AK43" s="3">
        <f>L48</f>
        <v>2</v>
      </c>
      <c r="AL43" s="3">
        <f>L49</f>
        <v>3</v>
      </c>
      <c r="AM43" s="3">
        <f>L50</f>
        <v>6</v>
      </c>
      <c r="AN43" s="3">
        <f>L51</f>
        <v>0</v>
      </c>
      <c r="AO43" s="3">
        <f>L52</f>
        <v>1</v>
      </c>
      <c r="AP43" s="3">
        <f>L53</f>
        <v>44</v>
      </c>
      <c r="AQ43" s="3">
        <f>L54</f>
        <v>0</v>
      </c>
      <c r="AR43" s="3">
        <f>L55</f>
        <v>0</v>
      </c>
      <c r="AS43" s="3">
        <f>L56</f>
        <v>0</v>
      </c>
      <c r="AT43" s="3">
        <f>L57</f>
        <v>0</v>
      </c>
      <c r="AU43" s="7"/>
      <c r="AV43" s="49">
        <v>8</v>
      </c>
      <c r="AW43" s="32">
        <f t="shared" ref="AW43:BT43" si="860">PRODUCT(W43*100*1/W50)</f>
        <v>59.183673469387756</v>
      </c>
      <c r="AX43" s="32">
        <f t="shared" si="860"/>
        <v>2.0618556701030926</v>
      </c>
      <c r="AY43" s="29">
        <f t="shared" si="860"/>
        <v>2.0408163265306123</v>
      </c>
      <c r="AZ43" s="29">
        <f t="shared" si="860"/>
        <v>1.0204081632653061</v>
      </c>
      <c r="BA43" s="29">
        <f t="shared" si="860"/>
        <v>15.306122448979592</v>
      </c>
      <c r="BB43" s="29">
        <f t="shared" si="860"/>
        <v>7.2164948453608249</v>
      </c>
      <c r="BC43" s="29">
        <f t="shared" si="860"/>
        <v>6.1224489795918364</v>
      </c>
      <c r="BD43" s="29">
        <f t="shared" si="860"/>
        <v>15.463917525773196</v>
      </c>
      <c r="BE43" s="30">
        <f t="shared" si="860"/>
        <v>1.0416666666666667</v>
      </c>
      <c r="BF43" s="32">
        <f t="shared" si="860"/>
        <v>6.1224489795918364</v>
      </c>
      <c r="BG43" s="30">
        <f t="shared" si="860"/>
        <v>14.285714285714286</v>
      </c>
      <c r="BH43" s="32">
        <f t="shared" si="860"/>
        <v>16.326530612244898</v>
      </c>
      <c r="BI43" s="32">
        <f t="shared" si="860"/>
        <v>26.804123711340207</v>
      </c>
      <c r="BJ43" s="32">
        <f t="shared" si="860"/>
        <v>17.52577319587629</v>
      </c>
      <c r="BK43" s="32">
        <f t="shared" si="860"/>
        <v>2.0408163265306123</v>
      </c>
      <c r="BL43" s="32">
        <f t="shared" si="860"/>
        <v>3.0612244897959182</v>
      </c>
      <c r="BM43" s="32">
        <f t="shared" si="860"/>
        <v>6.1224489795918364</v>
      </c>
      <c r="BN43" s="32">
        <f t="shared" si="860"/>
        <v>0</v>
      </c>
      <c r="BO43" s="32">
        <f t="shared" si="860"/>
        <v>1.0204081632653061</v>
      </c>
      <c r="BP43" s="32">
        <f t="shared" si="860"/>
        <v>44.897959183673471</v>
      </c>
      <c r="BQ43" s="32">
        <f t="shared" si="860"/>
        <v>0</v>
      </c>
      <c r="BR43" s="32">
        <f t="shared" si="860"/>
        <v>0</v>
      </c>
      <c r="BS43" s="32">
        <f t="shared" si="860"/>
        <v>0</v>
      </c>
      <c r="BT43" s="32">
        <f t="shared" si="860"/>
        <v>0</v>
      </c>
      <c r="BU43" s="49"/>
      <c r="BV43" s="49">
        <v>8</v>
      </c>
      <c r="BW43" s="32">
        <f t="shared" ref="BW43:CT43" si="861">AW34+AW35+AW36+AW37+AW38+AW39+AW40+AW41+AW42+AW43</f>
        <v>100</v>
      </c>
      <c r="BX43" s="32">
        <f t="shared" si="861"/>
        <v>52.577319587628878</v>
      </c>
      <c r="BY43" s="29">
        <f t="shared" si="861"/>
        <v>85.714285714285722</v>
      </c>
      <c r="BZ43" s="29">
        <f t="shared" si="861"/>
        <v>83.673469387755091</v>
      </c>
      <c r="CA43" s="29">
        <f t="shared" si="861"/>
        <v>59.183673469387756</v>
      </c>
      <c r="CB43" s="29">
        <f t="shared" si="861"/>
        <v>59.793814432989699</v>
      </c>
      <c r="CC43" s="29">
        <f t="shared" si="861"/>
        <v>86.73469387755101</v>
      </c>
      <c r="CD43" s="29">
        <f t="shared" si="861"/>
        <v>84.536082474226816</v>
      </c>
      <c r="CE43" s="30">
        <f t="shared" si="861"/>
        <v>84.375</v>
      </c>
      <c r="CF43" s="32">
        <f t="shared" si="861"/>
        <v>70.408163265306115</v>
      </c>
      <c r="CG43" s="30">
        <f t="shared" si="861"/>
        <v>74.489795918367349</v>
      </c>
      <c r="CH43" s="32">
        <f t="shared" si="861"/>
        <v>89.795918367346943</v>
      </c>
      <c r="CI43" s="32">
        <f t="shared" si="861"/>
        <v>100.00000000000001</v>
      </c>
      <c r="CJ43" s="32">
        <f t="shared" si="861"/>
        <v>96.907216494845386</v>
      </c>
      <c r="CK43" s="32">
        <f t="shared" si="861"/>
        <v>100</v>
      </c>
      <c r="CL43" s="32">
        <f t="shared" si="861"/>
        <v>98.979591836734699</v>
      </c>
      <c r="CM43" s="32">
        <f t="shared" si="861"/>
        <v>100</v>
      </c>
      <c r="CN43" s="32">
        <f t="shared" si="861"/>
        <v>100</v>
      </c>
      <c r="CO43" s="32">
        <f t="shared" si="861"/>
        <v>33.673469387755105</v>
      </c>
      <c r="CP43" s="32">
        <f t="shared" si="861"/>
        <v>98.979591836734699</v>
      </c>
      <c r="CQ43" s="32">
        <f t="shared" si="861"/>
        <v>100</v>
      </c>
      <c r="CR43" s="32">
        <f t="shared" si="861"/>
        <v>100</v>
      </c>
      <c r="CS43" s="32">
        <f t="shared" si="861"/>
        <v>100</v>
      </c>
      <c r="CT43" s="32">
        <f t="shared" si="861"/>
        <v>100</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2:127" x14ac:dyDescent="0.25">
      <c r="B44" s="49" t="s">
        <v>16</v>
      </c>
      <c r="C44" s="2">
        <v>0</v>
      </c>
      <c r="D44" s="2">
        <v>0</v>
      </c>
      <c r="E44" s="2">
        <v>0</v>
      </c>
      <c r="F44" s="2">
        <v>1</v>
      </c>
      <c r="G44" s="2">
        <v>0</v>
      </c>
      <c r="H44" s="2">
        <v>30</v>
      </c>
      <c r="I44" s="2">
        <v>0</v>
      </c>
      <c r="J44" s="2">
        <v>17</v>
      </c>
      <c r="K44" s="2">
        <v>11</v>
      </c>
      <c r="L44" s="2">
        <v>14</v>
      </c>
      <c r="M44" s="2">
        <v>5</v>
      </c>
      <c r="N44" s="2">
        <v>3</v>
      </c>
      <c r="O44" s="3">
        <v>1</v>
      </c>
      <c r="P44" s="3">
        <v>0</v>
      </c>
      <c r="Q44" s="3">
        <v>16</v>
      </c>
      <c r="R44" s="3">
        <v>0</v>
      </c>
      <c r="S44" s="49">
        <v>98</v>
      </c>
      <c r="V44" s="49">
        <v>16</v>
      </c>
      <c r="W44" s="3">
        <f>M34</f>
        <v>0</v>
      </c>
      <c r="X44" s="3">
        <f>M35</f>
        <v>46</v>
      </c>
      <c r="Y44" s="49">
        <f>M36</f>
        <v>6</v>
      </c>
      <c r="Z44" s="49">
        <f>M37</f>
        <v>1</v>
      </c>
      <c r="AA44" s="49">
        <f>M38</f>
        <v>40</v>
      </c>
      <c r="AB44" s="49">
        <f>M39</f>
        <v>16</v>
      </c>
      <c r="AC44" s="49">
        <f>M40</f>
        <v>6</v>
      </c>
      <c r="AD44" s="49">
        <f>M41</f>
        <v>10</v>
      </c>
      <c r="AE44" s="4">
        <f>M42</f>
        <v>4</v>
      </c>
      <c r="AF44" s="3">
        <f>M43</f>
        <v>28</v>
      </c>
      <c r="AG44" s="2">
        <f>M44</f>
        <v>5</v>
      </c>
      <c r="AH44" s="3">
        <f>M45</f>
        <v>7</v>
      </c>
      <c r="AI44" s="3">
        <f>M46</f>
        <v>0</v>
      </c>
      <c r="AJ44" s="3">
        <f>M47</f>
        <v>3</v>
      </c>
      <c r="AK44" s="3">
        <f>M48</f>
        <v>0</v>
      </c>
      <c r="AL44" s="3">
        <f>M49</f>
        <v>1</v>
      </c>
      <c r="AM44" s="3">
        <f>M50</f>
        <v>0</v>
      </c>
      <c r="AN44" s="3">
        <f>M51</f>
        <v>0</v>
      </c>
      <c r="AO44" s="3">
        <f>M52</f>
        <v>1</v>
      </c>
      <c r="AP44" s="3">
        <f>M53</f>
        <v>0</v>
      </c>
      <c r="AQ44" s="3">
        <f>M54</f>
        <v>0</v>
      </c>
      <c r="AR44" s="3">
        <f>M55</f>
        <v>0</v>
      </c>
      <c r="AS44" s="3">
        <f>M56</f>
        <v>0</v>
      </c>
      <c r="AT44" s="3">
        <f>M57</f>
        <v>0</v>
      </c>
      <c r="AU44" s="7"/>
      <c r="AV44" s="49">
        <v>16</v>
      </c>
      <c r="AW44" s="32">
        <f t="shared" ref="AW44:BT44" si="862">PRODUCT(W44*100*1/W50)</f>
        <v>0</v>
      </c>
      <c r="AX44" s="32">
        <f t="shared" si="862"/>
        <v>47.422680412371136</v>
      </c>
      <c r="AY44" s="29">
        <f t="shared" si="862"/>
        <v>6.1224489795918364</v>
      </c>
      <c r="AZ44" s="29">
        <f t="shared" si="862"/>
        <v>1.0204081632653061</v>
      </c>
      <c r="BA44" s="29">
        <f t="shared" si="862"/>
        <v>40.816326530612244</v>
      </c>
      <c r="BB44" s="29">
        <f t="shared" si="862"/>
        <v>16.494845360824741</v>
      </c>
      <c r="BC44" s="29">
        <f t="shared" si="862"/>
        <v>6.1224489795918364</v>
      </c>
      <c r="BD44" s="29">
        <f t="shared" si="862"/>
        <v>10.309278350515465</v>
      </c>
      <c r="BE44" s="31">
        <f t="shared" si="862"/>
        <v>4.166666666666667</v>
      </c>
      <c r="BF44" s="32">
        <f t="shared" si="862"/>
        <v>28.571428571428573</v>
      </c>
      <c r="BG44" s="30">
        <f t="shared" si="862"/>
        <v>5.1020408163265305</v>
      </c>
      <c r="BH44" s="32">
        <f t="shared" si="862"/>
        <v>7.1428571428571432</v>
      </c>
      <c r="BI44" s="32">
        <f t="shared" si="862"/>
        <v>0</v>
      </c>
      <c r="BJ44" s="32">
        <f t="shared" si="862"/>
        <v>3.0927835051546393</v>
      </c>
      <c r="BK44" s="32">
        <f t="shared" si="862"/>
        <v>0</v>
      </c>
      <c r="BL44" s="32">
        <f t="shared" si="862"/>
        <v>1.0204081632653061</v>
      </c>
      <c r="BM44" s="32">
        <f t="shared" si="862"/>
        <v>0</v>
      </c>
      <c r="BN44" s="32">
        <f t="shared" si="862"/>
        <v>0</v>
      </c>
      <c r="BO44" s="32">
        <f t="shared" si="862"/>
        <v>1.0204081632653061</v>
      </c>
      <c r="BP44" s="32">
        <f t="shared" si="862"/>
        <v>0</v>
      </c>
      <c r="BQ44" s="32">
        <f t="shared" si="862"/>
        <v>0</v>
      </c>
      <c r="BR44" s="32">
        <f t="shared" si="862"/>
        <v>0</v>
      </c>
      <c r="BS44" s="32">
        <f t="shared" si="862"/>
        <v>0</v>
      </c>
      <c r="BT44" s="32">
        <f t="shared" si="862"/>
        <v>0</v>
      </c>
      <c r="BU44" s="49"/>
      <c r="BV44" s="49">
        <v>16</v>
      </c>
      <c r="BW44" s="32">
        <f t="shared" ref="BW44:CT44" si="863">AW34+AW35+AW36+AW37+AW38+AW39+AW40+AW41+AW42+AW43+AW44</f>
        <v>100</v>
      </c>
      <c r="BX44" s="32">
        <f t="shared" si="863"/>
        <v>100.00000000000001</v>
      </c>
      <c r="BY44" s="29">
        <f t="shared" si="863"/>
        <v>91.83673469387756</v>
      </c>
      <c r="BZ44" s="29">
        <f t="shared" si="863"/>
        <v>84.693877551020393</v>
      </c>
      <c r="CA44" s="29">
        <f t="shared" si="863"/>
        <v>100</v>
      </c>
      <c r="CB44" s="29">
        <f t="shared" si="863"/>
        <v>76.288659793814446</v>
      </c>
      <c r="CC44" s="29">
        <f t="shared" si="863"/>
        <v>92.857142857142847</v>
      </c>
      <c r="CD44" s="29">
        <f t="shared" si="863"/>
        <v>94.845360824742286</v>
      </c>
      <c r="CE44" s="31">
        <f t="shared" si="863"/>
        <v>88.541666666666671</v>
      </c>
      <c r="CF44" s="32">
        <f t="shared" si="863"/>
        <v>98.979591836734684</v>
      </c>
      <c r="CG44" s="30">
        <f t="shared" si="863"/>
        <v>79.591836734693885</v>
      </c>
      <c r="CH44" s="32">
        <f t="shared" si="863"/>
        <v>96.938775510204081</v>
      </c>
      <c r="CI44" s="32">
        <f t="shared" si="863"/>
        <v>100.00000000000001</v>
      </c>
      <c r="CJ44" s="32">
        <f t="shared" si="863"/>
        <v>100.00000000000003</v>
      </c>
      <c r="CK44" s="32">
        <f t="shared" si="863"/>
        <v>100</v>
      </c>
      <c r="CL44" s="32">
        <f t="shared" si="863"/>
        <v>100</v>
      </c>
      <c r="CM44" s="32">
        <f t="shared" si="863"/>
        <v>100</v>
      </c>
      <c r="CN44" s="32">
        <f t="shared" si="863"/>
        <v>100</v>
      </c>
      <c r="CO44" s="32">
        <f t="shared" si="863"/>
        <v>34.693877551020414</v>
      </c>
      <c r="CP44" s="32">
        <f t="shared" si="863"/>
        <v>98.979591836734699</v>
      </c>
      <c r="CQ44" s="32">
        <f t="shared" si="863"/>
        <v>100</v>
      </c>
      <c r="CR44" s="32">
        <f t="shared" si="863"/>
        <v>100</v>
      </c>
      <c r="CS44" s="32">
        <f t="shared" si="863"/>
        <v>100</v>
      </c>
      <c r="CT44" s="32">
        <f t="shared" si="863"/>
        <v>100</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2:127" x14ac:dyDescent="0.25">
      <c r="B45" s="49" t="s">
        <v>17</v>
      </c>
      <c r="C45" s="2">
        <v>0</v>
      </c>
      <c r="D45" s="2">
        <v>0</v>
      </c>
      <c r="E45" s="2">
        <v>41</v>
      </c>
      <c r="F45" s="2">
        <v>0</v>
      </c>
      <c r="G45" s="2">
        <v>12</v>
      </c>
      <c r="H45" s="2">
        <v>1</v>
      </c>
      <c r="I45" s="2">
        <v>6</v>
      </c>
      <c r="J45" s="2">
        <v>8</v>
      </c>
      <c r="K45" s="4">
        <v>4</v>
      </c>
      <c r="L45" s="3">
        <v>16</v>
      </c>
      <c r="M45" s="3">
        <v>7</v>
      </c>
      <c r="N45" s="3">
        <v>2</v>
      </c>
      <c r="O45" s="3">
        <v>1</v>
      </c>
      <c r="P45" s="3">
        <v>0</v>
      </c>
      <c r="Q45" s="3">
        <v>0</v>
      </c>
      <c r="R45" s="3">
        <v>0</v>
      </c>
      <c r="S45" s="49">
        <v>98</v>
      </c>
      <c r="V45" s="49">
        <v>32</v>
      </c>
      <c r="W45" s="3">
        <f>N34</f>
        <v>0</v>
      </c>
      <c r="X45" s="3">
        <f>N35</f>
        <v>0</v>
      </c>
      <c r="Y45" s="49">
        <f>N36</f>
        <v>8</v>
      </c>
      <c r="Z45" s="49">
        <f>N37</f>
        <v>0</v>
      </c>
      <c r="AA45" s="49">
        <f>N38</f>
        <v>0</v>
      </c>
      <c r="AB45" s="49">
        <f>N39</f>
        <v>7</v>
      </c>
      <c r="AC45" s="49">
        <f>N40</f>
        <v>7</v>
      </c>
      <c r="AD45" s="49">
        <f>N41</f>
        <v>5</v>
      </c>
      <c r="AE45" s="3">
        <f>N42</f>
        <v>1</v>
      </c>
      <c r="AF45" s="3">
        <f>N43</f>
        <v>0</v>
      </c>
      <c r="AG45" s="2">
        <f>N44</f>
        <v>3</v>
      </c>
      <c r="AH45" s="3">
        <f>N45</f>
        <v>2</v>
      </c>
      <c r="AI45" s="3">
        <f>N46</f>
        <v>0</v>
      </c>
      <c r="AJ45" s="3">
        <f>N47</f>
        <v>0</v>
      </c>
      <c r="AK45" s="3">
        <f>N48</f>
        <v>0</v>
      </c>
      <c r="AL45" s="3">
        <f>N49</f>
        <v>0</v>
      </c>
      <c r="AM45" s="3">
        <f>N50</f>
        <v>0</v>
      </c>
      <c r="AN45" s="3">
        <f>N51</f>
        <v>0</v>
      </c>
      <c r="AO45" s="3">
        <f>N52</f>
        <v>64</v>
      </c>
      <c r="AP45" s="3">
        <f>N53</f>
        <v>0</v>
      </c>
      <c r="AQ45" s="3">
        <f>N54</f>
        <v>0</v>
      </c>
      <c r="AR45" s="3">
        <f>N55</f>
        <v>0</v>
      </c>
      <c r="AS45" s="3">
        <f>N56</f>
        <v>0</v>
      </c>
      <c r="AT45" s="3">
        <f>N57</f>
        <v>0</v>
      </c>
      <c r="AU45" s="7"/>
      <c r="AV45" s="49">
        <v>32</v>
      </c>
      <c r="AW45" s="32">
        <f t="shared" ref="AW45:BT45" si="864">PRODUCT(W45*100*1/W50)</f>
        <v>0</v>
      </c>
      <c r="AX45" s="32">
        <f t="shared" si="864"/>
        <v>0</v>
      </c>
      <c r="AY45" s="29">
        <f t="shared" si="864"/>
        <v>8.1632653061224492</v>
      </c>
      <c r="AZ45" s="29">
        <f t="shared" si="864"/>
        <v>0</v>
      </c>
      <c r="BA45" s="29">
        <f t="shared" si="864"/>
        <v>0</v>
      </c>
      <c r="BB45" s="29">
        <f t="shared" si="864"/>
        <v>7.2164948453608249</v>
      </c>
      <c r="BC45" s="29">
        <f t="shared" si="864"/>
        <v>7.1428571428571432</v>
      </c>
      <c r="BD45" s="29">
        <f t="shared" si="864"/>
        <v>5.1546391752577323</v>
      </c>
      <c r="BE45" s="32">
        <f t="shared" si="864"/>
        <v>1.0416666666666667</v>
      </c>
      <c r="BF45" s="32">
        <f t="shared" si="864"/>
        <v>0</v>
      </c>
      <c r="BG45" s="30">
        <f t="shared" si="864"/>
        <v>3.0612244897959182</v>
      </c>
      <c r="BH45" s="32">
        <f t="shared" si="864"/>
        <v>2.0408163265306123</v>
      </c>
      <c r="BI45" s="32">
        <f t="shared" si="864"/>
        <v>0</v>
      </c>
      <c r="BJ45" s="32">
        <f t="shared" si="864"/>
        <v>0</v>
      </c>
      <c r="BK45" s="32">
        <f t="shared" si="864"/>
        <v>0</v>
      </c>
      <c r="BL45" s="32">
        <f t="shared" si="864"/>
        <v>0</v>
      </c>
      <c r="BM45" s="32">
        <f t="shared" si="864"/>
        <v>0</v>
      </c>
      <c r="BN45" s="32">
        <f t="shared" si="864"/>
        <v>0</v>
      </c>
      <c r="BO45" s="32">
        <f t="shared" si="864"/>
        <v>65.306122448979593</v>
      </c>
      <c r="BP45" s="32">
        <f t="shared" si="864"/>
        <v>0</v>
      </c>
      <c r="BQ45" s="32">
        <f t="shared" si="864"/>
        <v>0</v>
      </c>
      <c r="BR45" s="32">
        <f t="shared" si="864"/>
        <v>0</v>
      </c>
      <c r="BS45" s="32">
        <f t="shared" si="864"/>
        <v>0</v>
      </c>
      <c r="BT45" s="32">
        <f t="shared" si="864"/>
        <v>0</v>
      </c>
      <c r="BU45" s="49"/>
      <c r="BV45" s="49">
        <v>32</v>
      </c>
      <c r="BW45" s="32">
        <f t="shared" ref="BW45:CT45" si="865">AW34+AW35+AW36+AW37+AW38+AW39+AW40+AW41+AW42+AW43+AW44+AW45</f>
        <v>100</v>
      </c>
      <c r="BX45" s="32">
        <f t="shared" si="865"/>
        <v>100.00000000000001</v>
      </c>
      <c r="BY45" s="29">
        <f t="shared" si="865"/>
        <v>100.00000000000001</v>
      </c>
      <c r="BZ45" s="29">
        <f t="shared" si="865"/>
        <v>84.693877551020393</v>
      </c>
      <c r="CA45" s="29">
        <f t="shared" si="865"/>
        <v>100</v>
      </c>
      <c r="CB45" s="29">
        <f t="shared" si="865"/>
        <v>83.505154639175274</v>
      </c>
      <c r="CC45" s="29">
        <f t="shared" si="865"/>
        <v>99.999999999999986</v>
      </c>
      <c r="CD45" s="29">
        <f t="shared" si="865"/>
        <v>100.00000000000001</v>
      </c>
      <c r="CE45" s="32">
        <f t="shared" si="865"/>
        <v>89.583333333333343</v>
      </c>
      <c r="CF45" s="32">
        <f t="shared" si="865"/>
        <v>98.979591836734684</v>
      </c>
      <c r="CG45" s="30">
        <f t="shared" si="865"/>
        <v>82.653061224489804</v>
      </c>
      <c r="CH45" s="32">
        <f t="shared" si="865"/>
        <v>98.979591836734699</v>
      </c>
      <c r="CI45" s="32">
        <f t="shared" si="865"/>
        <v>100.00000000000001</v>
      </c>
      <c r="CJ45" s="32">
        <f t="shared" si="865"/>
        <v>100.00000000000003</v>
      </c>
      <c r="CK45" s="32">
        <f t="shared" si="865"/>
        <v>100</v>
      </c>
      <c r="CL45" s="32">
        <f t="shared" si="865"/>
        <v>100</v>
      </c>
      <c r="CM45" s="32">
        <f t="shared" si="865"/>
        <v>100</v>
      </c>
      <c r="CN45" s="32">
        <f t="shared" si="865"/>
        <v>100</v>
      </c>
      <c r="CO45" s="32">
        <f t="shared" si="865"/>
        <v>100</v>
      </c>
      <c r="CP45" s="32">
        <f t="shared" si="865"/>
        <v>98.979591836734699</v>
      </c>
      <c r="CQ45" s="32">
        <f t="shared" si="865"/>
        <v>100</v>
      </c>
      <c r="CR45" s="32">
        <f t="shared" si="865"/>
        <v>100</v>
      </c>
      <c r="CS45" s="32">
        <f t="shared" si="865"/>
        <v>100</v>
      </c>
      <c r="CT45" s="32">
        <f t="shared" si="865"/>
        <v>100</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2:127" x14ac:dyDescent="0.25">
      <c r="B46" s="49" t="s">
        <v>18</v>
      </c>
      <c r="C46" s="2">
        <v>0</v>
      </c>
      <c r="D46" s="2">
        <v>2</v>
      </c>
      <c r="E46" s="2">
        <v>1</v>
      </c>
      <c r="F46" s="2">
        <v>6</v>
      </c>
      <c r="G46" s="2">
        <v>33</v>
      </c>
      <c r="H46" s="2">
        <v>3</v>
      </c>
      <c r="I46" s="2">
        <v>2</v>
      </c>
      <c r="J46" s="3">
        <v>4</v>
      </c>
      <c r="K46" s="3">
        <v>20</v>
      </c>
      <c r="L46" s="3">
        <v>26</v>
      </c>
      <c r="M46" s="3">
        <v>0</v>
      </c>
      <c r="N46" s="3">
        <v>0</v>
      </c>
      <c r="O46" s="3">
        <v>0</v>
      </c>
      <c r="P46" s="3">
        <v>0</v>
      </c>
      <c r="Q46" s="3">
        <v>0</v>
      </c>
      <c r="R46" s="3">
        <v>0</v>
      </c>
      <c r="S46" s="49">
        <v>97</v>
      </c>
      <c r="V46" s="49">
        <v>64</v>
      </c>
      <c r="W46" s="3">
        <f>O34</f>
        <v>0</v>
      </c>
      <c r="X46" s="3">
        <f>O35</f>
        <v>0</v>
      </c>
      <c r="Y46" s="49">
        <f>O36</f>
        <v>0</v>
      </c>
      <c r="Z46" s="49">
        <f>O37</f>
        <v>2</v>
      </c>
      <c r="AA46" s="49">
        <f>O38</f>
        <v>0</v>
      </c>
      <c r="AB46" s="49">
        <f>O39</f>
        <v>16</v>
      </c>
      <c r="AC46" s="49">
        <f>O40</f>
        <v>0</v>
      </c>
      <c r="AD46" s="49">
        <f>O41</f>
        <v>0</v>
      </c>
      <c r="AE46" s="3">
        <f>O42</f>
        <v>10</v>
      </c>
      <c r="AF46" s="3">
        <f>O43</f>
        <v>0</v>
      </c>
      <c r="AG46" s="3">
        <f>O44</f>
        <v>1</v>
      </c>
      <c r="AH46" s="3">
        <f>O45</f>
        <v>1</v>
      </c>
      <c r="AI46" s="3">
        <f>O46</f>
        <v>0</v>
      </c>
      <c r="AJ46" s="3">
        <f>O47</f>
        <v>0</v>
      </c>
      <c r="AK46" s="3">
        <f>O48</f>
        <v>0</v>
      </c>
      <c r="AL46" s="3">
        <f>O49</f>
        <v>0</v>
      </c>
      <c r="AM46" s="3">
        <f>O50</f>
        <v>0</v>
      </c>
      <c r="AN46" s="3">
        <f>O51</f>
        <v>0</v>
      </c>
      <c r="AO46" s="3">
        <f>O52</f>
        <v>0</v>
      </c>
      <c r="AP46" s="3">
        <f>O53</f>
        <v>0</v>
      </c>
      <c r="AQ46" s="3">
        <f>O54</f>
        <v>0</v>
      </c>
      <c r="AR46" s="3">
        <f>O55</f>
        <v>0</v>
      </c>
      <c r="AS46" s="3">
        <f>O56</f>
        <v>0</v>
      </c>
      <c r="AT46" s="3">
        <f>O57</f>
        <v>0</v>
      </c>
      <c r="AU46" s="7"/>
      <c r="AV46" s="49">
        <v>64</v>
      </c>
      <c r="AW46" s="32">
        <f t="shared" ref="AW46:BT46" si="866">PRODUCT(W46*100*1/W50)</f>
        <v>0</v>
      </c>
      <c r="AX46" s="32">
        <f t="shared" si="866"/>
        <v>0</v>
      </c>
      <c r="AY46" s="29">
        <f t="shared" si="866"/>
        <v>0</v>
      </c>
      <c r="AZ46" s="29">
        <f t="shared" si="866"/>
        <v>2.0408163265306123</v>
      </c>
      <c r="BA46" s="29">
        <f t="shared" si="866"/>
        <v>0</v>
      </c>
      <c r="BB46" s="29">
        <f t="shared" si="866"/>
        <v>16.494845360824741</v>
      </c>
      <c r="BC46" s="29">
        <f t="shared" si="866"/>
        <v>0</v>
      </c>
      <c r="BD46" s="29">
        <f t="shared" si="866"/>
        <v>0</v>
      </c>
      <c r="BE46" s="32">
        <f t="shared" si="866"/>
        <v>10.416666666666666</v>
      </c>
      <c r="BF46" s="32">
        <f t="shared" si="866"/>
        <v>0</v>
      </c>
      <c r="BG46" s="32">
        <f t="shared" si="866"/>
        <v>1.0204081632653061</v>
      </c>
      <c r="BH46" s="32">
        <f t="shared" si="866"/>
        <v>1.0204081632653061</v>
      </c>
      <c r="BI46" s="32">
        <f t="shared" si="866"/>
        <v>0</v>
      </c>
      <c r="BJ46" s="32">
        <f t="shared" si="866"/>
        <v>0</v>
      </c>
      <c r="BK46" s="32">
        <f t="shared" si="866"/>
        <v>0</v>
      </c>
      <c r="BL46" s="32">
        <f t="shared" si="866"/>
        <v>0</v>
      </c>
      <c r="BM46" s="32">
        <f t="shared" si="866"/>
        <v>0</v>
      </c>
      <c r="BN46" s="32">
        <f t="shared" si="866"/>
        <v>0</v>
      </c>
      <c r="BO46" s="32">
        <f t="shared" si="866"/>
        <v>0</v>
      </c>
      <c r="BP46" s="32">
        <f t="shared" si="866"/>
        <v>0</v>
      </c>
      <c r="BQ46" s="32">
        <f t="shared" si="866"/>
        <v>0</v>
      </c>
      <c r="BR46" s="32">
        <f t="shared" si="866"/>
        <v>0</v>
      </c>
      <c r="BS46" s="32">
        <f t="shared" si="866"/>
        <v>0</v>
      </c>
      <c r="BT46" s="32">
        <f t="shared" si="866"/>
        <v>0</v>
      </c>
      <c r="BU46" s="49"/>
      <c r="BV46" s="49">
        <v>64</v>
      </c>
      <c r="BW46" s="32">
        <f t="shared" ref="BW46:CT46" si="867">AW34+AW35+AW36+AW37+AW38+AW39+AW40+AW41+AW42+AW43+AW44+AW45+AW46</f>
        <v>100</v>
      </c>
      <c r="BX46" s="32">
        <f t="shared" si="867"/>
        <v>100.00000000000001</v>
      </c>
      <c r="BY46" s="29">
        <f t="shared" si="867"/>
        <v>100.00000000000001</v>
      </c>
      <c r="BZ46" s="29">
        <f t="shared" si="867"/>
        <v>86.73469387755101</v>
      </c>
      <c r="CA46" s="29">
        <f t="shared" si="867"/>
        <v>100</v>
      </c>
      <c r="CB46" s="29">
        <f t="shared" si="867"/>
        <v>100.00000000000001</v>
      </c>
      <c r="CC46" s="29">
        <f t="shared" si="867"/>
        <v>99.999999999999986</v>
      </c>
      <c r="CD46" s="29">
        <f t="shared" si="867"/>
        <v>100.00000000000001</v>
      </c>
      <c r="CE46" s="32">
        <f t="shared" si="867"/>
        <v>100.00000000000001</v>
      </c>
      <c r="CF46" s="32">
        <f t="shared" si="867"/>
        <v>98.979591836734684</v>
      </c>
      <c r="CG46" s="32">
        <f t="shared" si="867"/>
        <v>83.673469387755105</v>
      </c>
      <c r="CH46" s="32">
        <f t="shared" si="867"/>
        <v>100</v>
      </c>
      <c r="CI46" s="32">
        <f t="shared" si="867"/>
        <v>100.00000000000001</v>
      </c>
      <c r="CJ46" s="32">
        <f t="shared" si="867"/>
        <v>100.00000000000003</v>
      </c>
      <c r="CK46" s="32">
        <f t="shared" si="867"/>
        <v>100</v>
      </c>
      <c r="CL46" s="32">
        <f t="shared" si="867"/>
        <v>100</v>
      </c>
      <c r="CM46" s="32">
        <f t="shared" si="867"/>
        <v>100</v>
      </c>
      <c r="CN46" s="32">
        <f t="shared" si="867"/>
        <v>100</v>
      </c>
      <c r="CO46" s="32">
        <f t="shared" si="867"/>
        <v>100</v>
      </c>
      <c r="CP46" s="32">
        <f t="shared" si="867"/>
        <v>98.979591836734699</v>
      </c>
      <c r="CQ46" s="32">
        <f t="shared" si="867"/>
        <v>100</v>
      </c>
      <c r="CR46" s="32">
        <f t="shared" si="867"/>
        <v>100</v>
      </c>
      <c r="CS46" s="32">
        <f t="shared" si="867"/>
        <v>100</v>
      </c>
      <c r="CT46" s="32">
        <f t="shared" si="867"/>
        <v>100</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2:127" x14ac:dyDescent="0.25">
      <c r="B47" s="49" t="s">
        <v>19</v>
      </c>
      <c r="C47" s="2">
        <v>0</v>
      </c>
      <c r="D47" s="2">
        <v>2</v>
      </c>
      <c r="E47" s="2">
        <v>0</v>
      </c>
      <c r="F47" s="2">
        <v>5</v>
      </c>
      <c r="G47" s="2">
        <v>38</v>
      </c>
      <c r="H47" s="2">
        <v>2</v>
      </c>
      <c r="I47" s="2">
        <v>0</v>
      </c>
      <c r="J47" s="3">
        <v>9</v>
      </c>
      <c r="K47" s="3">
        <v>21</v>
      </c>
      <c r="L47" s="3">
        <v>17</v>
      </c>
      <c r="M47" s="3">
        <v>3</v>
      </c>
      <c r="N47" s="3">
        <v>0</v>
      </c>
      <c r="O47" s="3">
        <v>0</v>
      </c>
      <c r="P47" s="3">
        <v>0</v>
      </c>
      <c r="Q47" s="3">
        <v>0</v>
      </c>
      <c r="R47" s="3">
        <v>0</v>
      </c>
      <c r="S47" s="49">
        <v>97</v>
      </c>
      <c r="V47" s="49">
        <v>128</v>
      </c>
      <c r="W47" s="3">
        <f>P34</f>
        <v>0</v>
      </c>
      <c r="X47" s="3">
        <f>P35</f>
        <v>0</v>
      </c>
      <c r="Y47" s="49">
        <f>P36</f>
        <v>0</v>
      </c>
      <c r="Z47" s="49">
        <f>P37</f>
        <v>13</v>
      </c>
      <c r="AA47" s="49">
        <f>P38</f>
        <v>0</v>
      </c>
      <c r="AB47" s="49">
        <f>P39</f>
        <v>0</v>
      </c>
      <c r="AC47" s="49">
        <f>P40</f>
        <v>0</v>
      </c>
      <c r="AD47" s="49">
        <f>P41</f>
        <v>0</v>
      </c>
      <c r="AE47" s="3">
        <f>P42</f>
        <v>0</v>
      </c>
      <c r="AF47" s="3">
        <f>P43</f>
        <v>0</v>
      </c>
      <c r="AG47" s="3">
        <f>P44</f>
        <v>0</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9">
        <v>128</v>
      </c>
      <c r="AW47" s="32">
        <f t="shared" ref="AW47:BT47" si="868">PRODUCT(W47*100*1/W50)</f>
        <v>0</v>
      </c>
      <c r="AX47" s="32">
        <f t="shared" si="868"/>
        <v>0</v>
      </c>
      <c r="AY47" s="29">
        <f t="shared" si="868"/>
        <v>0</v>
      </c>
      <c r="AZ47" s="29">
        <f t="shared" si="868"/>
        <v>13.26530612244898</v>
      </c>
      <c r="BA47" s="29">
        <f t="shared" si="868"/>
        <v>0</v>
      </c>
      <c r="BB47" s="29">
        <f t="shared" si="868"/>
        <v>0</v>
      </c>
      <c r="BC47" s="29">
        <f t="shared" si="868"/>
        <v>0</v>
      </c>
      <c r="BD47" s="29">
        <f t="shared" si="868"/>
        <v>0</v>
      </c>
      <c r="BE47" s="32">
        <f t="shared" si="868"/>
        <v>0</v>
      </c>
      <c r="BF47" s="32">
        <f t="shared" si="868"/>
        <v>0</v>
      </c>
      <c r="BG47" s="32">
        <f t="shared" si="868"/>
        <v>0</v>
      </c>
      <c r="BH47" s="32">
        <f t="shared" si="868"/>
        <v>0</v>
      </c>
      <c r="BI47" s="32">
        <f t="shared" si="868"/>
        <v>0</v>
      </c>
      <c r="BJ47" s="32">
        <f t="shared" si="868"/>
        <v>0</v>
      </c>
      <c r="BK47" s="32">
        <f t="shared" si="868"/>
        <v>0</v>
      </c>
      <c r="BL47" s="32">
        <f t="shared" si="868"/>
        <v>0</v>
      </c>
      <c r="BM47" s="32">
        <f t="shared" si="868"/>
        <v>0</v>
      </c>
      <c r="BN47" s="32">
        <f t="shared" si="868"/>
        <v>0</v>
      </c>
      <c r="BO47" s="32">
        <f t="shared" si="868"/>
        <v>0</v>
      </c>
      <c r="BP47" s="32">
        <f t="shared" si="868"/>
        <v>0</v>
      </c>
      <c r="BQ47" s="32">
        <f t="shared" si="868"/>
        <v>0</v>
      </c>
      <c r="BR47" s="32">
        <f t="shared" si="868"/>
        <v>0</v>
      </c>
      <c r="BS47" s="32">
        <f t="shared" si="868"/>
        <v>0</v>
      </c>
      <c r="BT47" s="32">
        <f t="shared" si="868"/>
        <v>0</v>
      </c>
      <c r="BU47" s="49"/>
      <c r="BV47" s="49">
        <v>128</v>
      </c>
      <c r="BW47" s="32">
        <f t="shared" ref="BW47:CT47" si="869">AW34+AW35+AW36+AW37+AW38+AW39+AW40+AW41+AW42+AW43+AW44+AW45+AW46+AW47</f>
        <v>100</v>
      </c>
      <c r="BX47" s="32">
        <f t="shared" si="869"/>
        <v>100.00000000000001</v>
      </c>
      <c r="BY47" s="29">
        <f t="shared" si="869"/>
        <v>100.00000000000001</v>
      </c>
      <c r="BZ47" s="29">
        <f t="shared" si="869"/>
        <v>99.999999999999986</v>
      </c>
      <c r="CA47" s="29">
        <f t="shared" si="869"/>
        <v>100</v>
      </c>
      <c r="CB47" s="29">
        <f t="shared" si="869"/>
        <v>100.00000000000001</v>
      </c>
      <c r="CC47" s="29">
        <f t="shared" si="869"/>
        <v>99.999999999999986</v>
      </c>
      <c r="CD47" s="29">
        <f t="shared" si="869"/>
        <v>100.00000000000001</v>
      </c>
      <c r="CE47" s="32">
        <f t="shared" si="869"/>
        <v>100.00000000000001</v>
      </c>
      <c r="CF47" s="32">
        <f t="shared" si="869"/>
        <v>98.979591836734684</v>
      </c>
      <c r="CG47" s="32">
        <f t="shared" si="869"/>
        <v>83.673469387755105</v>
      </c>
      <c r="CH47" s="32">
        <f t="shared" si="869"/>
        <v>100</v>
      </c>
      <c r="CI47" s="32">
        <f t="shared" si="869"/>
        <v>100.00000000000001</v>
      </c>
      <c r="CJ47" s="32">
        <f t="shared" si="869"/>
        <v>100.00000000000003</v>
      </c>
      <c r="CK47" s="32">
        <f t="shared" si="869"/>
        <v>100</v>
      </c>
      <c r="CL47" s="32">
        <f t="shared" si="869"/>
        <v>100</v>
      </c>
      <c r="CM47" s="32">
        <f t="shared" si="869"/>
        <v>100</v>
      </c>
      <c r="CN47" s="32">
        <f t="shared" si="869"/>
        <v>100</v>
      </c>
      <c r="CO47" s="32">
        <f t="shared" si="869"/>
        <v>100</v>
      </c>
      <c r="CP47" s="32">
        <f t="shared" si="869"/>
        <v>98.979591836734699</v>
      </c>
      <c r="CQ47" s="32">
        <f t="shared" si="869"/>
        <v>100</v>
      </c>
      <c r="CR47" s="32">
        <f t="shared" si="869"/>
        <v>100</v>
      </c>
      <c r="CS47" s="32">
        <f t="shared" si="869"/>
        <v>100</v>
      </c>
      <c r="CT47" s="32">
        <f t="shared" si="869"/>
        <v>100</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2:127" x14ac:dyDescent="0.25">
      <c r="B48" s="49" t="s">
        <v>20</v>
      </c>
      <c r="C48" s="2">
        <v>0</v>
      </c>
      <c r="D48" s="2">
        <v>2</v>
      </c>
      <c r="E48" s="2">
        <v>8</v>
      </c>
      <c r="F48" s="2">
        <v>34</v>
      </c>
      <c r="G48" s="2">
        <v>3</v>
      </c>
      <c r="H48" s="3">
        <v>5</v>
      </c>
      <c r="I48" s="3">
        <v>25</v>
      </c>
      <c r="J48" s="3">
        <v>17</v>
      </c>
      <c r="K48" s="3">
        <v>2</v>
      </c>
      <c r="L48" s="3">
        <v>2</v>
      </c>
      <c r="M48" s="3">
        <v>0</v>
      </c>
      <c r="N48" s="3">
        <v>0</v>
      </c>
      <c r="O48" s="3">
        <v>0</v>
      </c>
      <c r="P48" s="3">
        <v>0</v>
      </c>
      <c r="Q48" s="3">
        <v>0</v>
      </c>
      <c r="R48" s="3">
        <v>0</v>
      </c>
      <c r="S48" s="49">
        <v>98</v>
      </c>
      <c r="V48" s="49">
        <v>256</v>
      </c>
      <c r="W48" s="3">
        <f>Q34</f>
        <v>0</v>
      </c>
      <c r="X48" s="3">
        <f>Q35</f>
        <v>0</v>
      </c>
      <c r="Y48" s="49">
        <f>Q36</f>
        <v>0</v>
      </c>
      <c r="Z48" s="49">
        <f>Q37</f>
        <v>0</v>
      </c>
      <c r="AA48" s="49">
        <f>Q38</f>
        <v>0</v>
      </c>
      <c r="AB48" s="49">
        <f>Q39</f>
        <v>0</v>
      </c>
      <c r="AC48" s="49">
        <f>Q40</f>
        <v>0</v>
      </c>
      <c r="AD48" s="49">
        <f>Q41</f>
        <v>0</v>
      </c>
      <c r="AE48" s="3">
        <f>Q42</f>
        <v>0</v>
      </c>
      <c r="AF48" s="3">
        <f>Q43</f>
        <v>0</v>
      </c>
      <c r="AG48" s="3">
        <f>Q44</f>
        <v>16</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9">
        <v>256</v>
      </c>
      <c r="AW48" s="32">
        <f t="shared" ref="AW48:BT48" si="870">PRODUCT(W48*100*1/W50)</f>
        <v>0</v>
      </c>
      <c r="AX48" s="32">
        <f t="shared" si="870"/>
        <v>0</v>
      </c>
      <c r="AY48" s="29">
        <f t="shared" si="870"/>
        <v>0</v>
      </c>
      <c r="AZ48" s="29">
        <f t="shared" si="870"/>
        <v>0</v>
      </c>
      <c r="BA48" s="29">
        <f t="shared" si="870"/>
        <v>0</v>
      </c>
      <c r="BB48" s="29">
        <f t="shared" si="870"/>
        <v>0</v>
      </c>
      <c r="BC48" s="29">
        <f t="shared" si="870"/>
        <v>0</v>
      </c>
      <c r="BD48" s="29">
        <f t="shared" si="870"/>
        <v>0</v>
      </c>
      <c r="BE48" s="32">
        <f t="shared" si="870"/>
        <v>0</v>
      </c>
      <c r="BF48" s="32">
        <f t="shared" si="870"/>
        <v>0</v>
      </c>
      <c r="BG48" s="32">
        <f t="shared" si="870"/>
        <v>16.326530612244898</v>
      </c>
      <c r="BH48" s="32">
        <f t="shared" si="870"/>
        <v>0</v>
      </c>
      <c r="BI48" s="32">
        <f t="shared" si="870"/>
        <v>0</v>
      </c>
      <c r="BJ48" s="32">
        <f t="shared" si="870"/>
        <v>0</v>
      </c>
      <c r="BK48" s="32">
        <f t="shared" si="870"/>
        <v>0</v>
      </c>
      <c r="BL48" s="32">
        <f t="shared" si="870"/>
        <v>0</v>
      </c>
      <c r="BM48" s="32">
        <f t="shared" si="870"/>
        <v>0</v>
      </c>
      <c r="BN48" s="32">
        <f t="shared" si="870"/>
        <v>0</v>
      </c>
      <c r="BO48" s="32">
        <f t="shared" si="870"/>
        <v>0</v>
      </c>
      <c r="BP48" s="32">
        <f t="shared" si="870"/>
        <v>0</v>
      </c>
      <c r="BQ48" s="32">
        <f t="shared" si="870"/>
        <v>0</v>
      </c>
      <c r="BR48" s="32">
        <f t="shared" si="870"/>
        <v>0</v>
      </c>
      <c r="BS48" s="32">
        <f t="shared" si="870"/>
        <v>0</v>
      </c>
      <c r="BT48" s="32">
        <f t="shared" si="870"/>
        <v>0</v>
      </c>
      <c r="BU48" s="49"/>
      <c r="BV48" s="49">
        <v>256</v>
      </c>
      <c r="BW48" s="32">
        <f t="shared" ref="BW48:CT48" si="871">AW34+AW35+AW36+AW37+AW38+AW39+AW40+AW41+AW42+AW43+AW44+AW45+AW46+AW47+AW48</f>
        <v>100</v>
      </c>
      <c r="BX48" s="32">
        <f t="shared" si="871"/>
        <v>100.00000000000001</v>
      </c>
      <c r="BY48" s="29">
        <f t="shared" si="871"/>
        <v>100.00000000000001</v>
      </c>
      <c r="BZ48" s="29">
        <f t="shared" si="871"/>
        <v>99.999999999999986</v>
      </c>
      <c r="CA48" s="29">
        <f t="shared" si="871"/>
        <v>100</v>
      </c>
      <c r="CB48" s="29">
        <f t="shared" si="871"/>
        <v>100.00000000000001</v>
      </c>
      <c r="CC48" s="29">
        <f t="shared" si="871"/>
        <v>99.999999999999986</v>
      </c>
      <c r="CD48" s="29">
        <f t="shared" si="871"/>
        <v>100.00000000000001</v>
      </c>
      <c r="CE48" s="32">
        <f t="shared" si="871"/>
        <v>100.00000000000001</v>
      </c>
      <c r="CF48" s="32">
        <f t="shared" si="871"/>
        <v>98.979591836734684</v>
      </c>
      <c r="CG48" s="32">
        <f t="shared" si="871"/>
        <v>100</v>
      </c>
      <c r="CH48" s="32">
        <f t="shared" si="871"/>
        <v>100</v>
      </c>
      <c r="CI48" s="32">
        <f t="shared" si="871"/>
        <v>100.00000000000001</v>
      </c>
      <c r="CJ48" s="32">
        <f t="shared" si="871"/>
        <v>100.00000000000003</v>
      </c>
      <c r="CK48" s="32">
        <f t="shared" si="871"/>
        <v>100</v>
      </c>
      <c r="CL48" s="32">
        <f t="shared" si="871"/>
        <v>100</v>
      </c>
      <c r="CM48" s="32">
        <f t="shared" si="871"/>
        <v>100</v>
      </c>
      <c r="CN48" s="32">
        <f t="shared" si="871"/>
        <v>100</v>
      </c>
      <c r="CO48" s="32">
        <f t="shared" si="871"/>
        <v>100</v>
      </c>
      <c r="CP48" s="32">
        <f t="shared" si="871"/>
        <v>98.979591836734699</v>
      </c>
      <c r="CQ48" s="32">
        <f t="shared" si="871"/>
        <v>100</v>
      </c>
      <c r="CR48" s="32">
        <f t="shared" si="871"/>
        <v>100</v>
      </c>
      <c r="CS48" s="32">
        <f t="shared" si="871"/>
        <v>100</v>
      </c>
      <c r="CT48" s="32">
        <f t="shared" si="871"/>
        <v>100</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1:127" x14ac:dyDescent="0.25">
      <c r="B49" s="49" t="s">
        <v>21</v>
      </c>
      <c r="C49" s="2">
        <v>0</v>
      </c>
      <c r="D49" s="2">
        <v>0</v>
      </c>
      <c r="E49" s="2">
        <v>39</v>
      </c>
      <c r="F49" s="2">
        <v>1</v>
      </c>
      <c r="G49" s="2">
        <v>8</v>
      </c>
      <c r="H49" s="2">
        <v>20</v>
      </c>
      <c r="I49" s="2">
        <v>18</v>
      </c>
      <c r="J49" s="4">
        <v>5</v>
      </c>
      <c r="K49" s="3">
        <v>3</v>
      </c>
      <c r="L49" s="3">
        <v>3</v>
      </c>
      <c r="M49" s="3">
        <v>1</v>
      </c>
      <c r="N49" s="3">
        <v>0</v>
      </c>
      <c r="O49" s="3">
        <v>0</v>
      </c>
      <c r="P49" s="3">
        <v>0</v>
      </c>
      <c r="Q49" s="3">
        <v>0</v>
      </c>
      <c r="R49" s="3">
        <v>0</v>
      </c>
      <c r="S49" s="49">
        <v>98</v>
      </c>
      <c r="V49" s="49">
        <v>512</v>
      </c>
      <c r="W49" s="3">
        <f>R34</f>
        <v>0</v>
      </c>
      <c r="X49" s="3">
        <f>R35</f>
        <v>0</v>
      </c>
      <c r="Y49" s="49">
        <f>R36</f>
        <v>0</v>
      </c>
      <c r="Z49" s="49">
        <f>R37</f>
        <v>0</v>
      </c>
      <c r="AA49" s="49">
        <f>R38</f>
        <v>0</v>
      </c>
      <c r="AB49" s="49">
        <f>R39</f>
        <v>0</v>
      </c>
      <c r="AC49" s="49">
        <f>R40</f>
        <v>0</v>
      </c>
      <c r="AD49" s="49">
        <f>R41</f>
        <v>0</v>
      </c>
      <c r="AE49" s="3">
        <f>R42</f>
        <v>0</v>
      </c>
      <c r="AF49" s="3">
        <f>R43</f>
        <v>1</v>
      </c>
      <c r="AG49" s="3">
        <f>R44</f>
        <v>0</v>
      </c>
      <c r="AH49" s="3">
        <f>R45</f>
        <v>0</v>
      </c>
      <c r="AI49" s="3">
        <f>R46</f>
        <v>0</v>
      </c>
      <c r="AJ49" s="3">
        <f>R47</f>
        <v>0</v>
      </c>
      <c r="AK49" s="3">
        <f>R48</f>
        <v>0</v>
      </c>
      <c r="AL49" s="3">
        <f>R49</f>
        <v>0</v>
      </c>
      <c r="AM49" s="3">
        <f>R50</f>
        <v>0</v>
      </c>
      <c r="AN49" s="3">
        <f>R51</f>
        <v>0</v>
      </c>
      <c r="AO49" s="3">
        <f>R52</f>
        <v>0</v>
      </c>
      <c r="AP49" s="3">
        <f>R53</f>
        <v>1</v>
      </c>
      <c r="AQ49" s="3">
        <f>R54</f>
        <v>0</v>
      </c>
      <c r="AR49" s="3">
        <f>R55</f>
        <v>0</v>
      </c>
      <c r="AS49" s="3">
        <f>R56</f>
        <v>0</v>
      </c>
      <c r="AT49" s="3">
        <f>R57</f>
        <v>0</v>
      </c>
      <c r="AU49" s="7"/>
      <c r="AV49" s="49">
        <v>512</v>
      </c>
      <c r="AW49" s="32">
        <f t="shared" ref="AW49:BT49" si="872">PRODUCT(W49*100*1/W50)</f>
        <v>0</v>
      </c>
      <c r="AX49" s="32">
        <f t="shared" si="872"/>
        <v>0</v>
      </c>
      <c r="AY49" s="29">
        <f t="shared" si="872"/>
        <v>0</v>
      </c>
      <c r="AZ49" s="29">
        <f t="shared" si="872"/>
        <v>0</v>
      </c>
      <c r="BA49" s="29">
        <f t="shared" si="872"/>
        <v>0</v>
      </c>
      <c r="BB49" s="29">
        <f t="shared" si="872"/>
        <v>0</v>
      </c>
      <c r="BC49" s="29">
        <f t="shared" si="872"/>
        <v>0</v>
      </c>
      <c r="BD49" s="29">
        <f t="shared" si="872"/>
        <v>0</v>
      </c>
      <c r="BE49" s="32">
        <f t="shared" si="872"/>
        <v>0</v>
      </c>
      <c r="BF49" s="32">
        <f t="shared" si="872"/>
        <v>1.0204081632653061</v>
      </c>
      <c r="BG49" s="32">
        <f t="shared" si="872"/>
        <v>0</v>
      </c>
      <c r="BH49" s="32">
        <f t="shared" si="872"/>
        <v>0</v>
      </c>
      <c r="BI49" s="32">
        <f t="shared" si="872"/>
        <v>0</v>
      </c>
      <c r="BJ49" s="32">
        <f t="shared" si="872"/>
        <v>0</v>
      </c>
      <c r="BK49" s="32">
        <f t="shared" si="872"/>
        <v>0</v>
      </c>
      <c r="BL49" s="32">
        <f t="shared" si="872"/>
        <v>0</v>
      </c>
      <c r="BM49" s="32">
        <f t="shared" si="872"/>
        <v>0</v>
      </c>
      <c r="BN49" s="32">
        <f t="shared" si="872"/>
        <v>0</v>
      </c>
      <c r="BO49" s="32">
        <f t="shared" si="872"/>
        <v>0</v>
      </c>
      <c r="BP49" s="32">
        <f t="shared" si="872"/>
        <v>1.0204081632653061</v>
      </c>
      <c r="BQ49" s="32">
        <f t="shared" si="872"/>
        <v>0</v>
      </c>
      <c r="BR49" s="32">
        <f t="shared" si="872"/>
        <v>0</v>
      </c>
      <c r="BS49" s="32">
        <f t="shared" si="872"/>
        <v>0</v>
      </c>
      <c r="BT49" s="32">
        <f t="shared" si="872"/>
        <v>0</v>
      </c>
      <c r="BU49" s="49"/>
      <c r="BV49" s="49">
        <v>512</v>
      </c>
      <c r="BW49" s="32">
        <f t="shared" ref="BW49:CT49" si="873">AW34+AW35+AW36+AW37+AW38+AW39+AW40+AW41+AW42+AW43+AW44+AW45+AW46+AW47+AW48+AW49</f>
        <v>100</v>
      </c>
      <c r="BX49" s="32">
        <f t="shared" si="873"/>
        <v>100.00000000000001</v>
      </c>
      <c r="BY49" s="29">
        <f t="shared" si="873"/>
        <v>100.00000000000001</v>
      </c>
      <c r="BZ49" s="29">
        <f t="shared" si="873"/>
        <v>99.999999999999986</v>
      </c>
      <c r="CA49" s="29">
        <f t="shared" si="873"/>
        <v>100</v>
      </c>
      <c r="CB49" s="29">
        <f t="shared" si="873"/>
        <v>100.00000000000001</v>
      </c>
      <c r="CC49" s="29">
        <f t="shared" si="873"/>
        <v>99.999999999999986</v>
      </c>
      <c r="CD49" s="29">
        <f t="shared" si="873"/>
        <v>100.00000000000001</v>
      </c>
      <c r="CE49" s="32">
        <f t="shared" si="873"/>
        <v>100.00000000000001</v>
      </c>
      <c r="CF49" s="32">
        <f t="shared" si="873"/>
        <v>99.999999999999986</v>
      </c>
      <c r="CG49" s="32">
        <f t="shared" si="873"/>
        <v>100</v>
      </c>
      <c r="CH49" s="32">
        <f t="shared" si="873"/>
        <v>100</v>
      </c>
      <c r="CI49" s="32">
        <f t="shared" si="873"/>
        <v>100.00000000000001</v>
      </c>
      <c r="CJ49" s="32">
        <f t="shared" si="873"/>
        <v>100.00000000000003</v>
      </c>
      <c r="CK49" s="32">
        <f t="shared" si="873"/>
        <v>100</v>
      </c>
      <c r="CL49" s="32">
        <f t="shared" si="873"/>
        <v>100</v>
      </c>
      <c r="CM49" s="32">
        <f t="shared" si="873"/>
        <v>100</v>
      </c>
      <c r="CN49" s="32">
        <f t="shared" si="873"/>
        <v>100</v>
      </c>
      <c r="CO49" s="32">
        <f t="shared" si="873"/>
        <v>100</v>
      </c>
      <c r="CP49" s="32">
        <f t="shared" si="873"/>
        <v>100</v>
      </c>
      <c r="CQ49" s="32">
        <f t="shared" si="873"/>
        <v>100</v>
      </c>
      <c r="CR49" s="32">
        <f t="shared" si="873"/>
        <v>100</v>
      </c>
      <c r="CS49" s="32">
        <f t="shared" si="873"/>
        <v>100</v>
      </c>
      <c r="CT49" s="32">
        <f t="shared" si="873"/>
        <v>100</v>
      </c>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1:127" x14ac:dyDescent="0.25">
      <c r="B50" s="49" t="s">
        <v>31</v>
      </c>
      <c r="C50" s="2">
        <v>0</v>
      </c>
      <c r="D50" s="2">
        <v>84</v>
      </c>
      <c r="E50" s="2">
        <v>3</v>
      </c>
      <c r="F50" s="4">
        <v>2</v>
      </c>
      <c r="G50" s="4">
        <v>0</v>
      </c>
      <c r="H50" s="4">
        <v>2</v>
      </c>
      <c r="I50" s="3">
        <v>1</v>
      </c>
      <c r="J50" s="3">
        <v>0</v>
      </c>
      <c r="K50" s="3">
        <v>0</v>
      </c>
      <c r="L50" s="3">
        <v>6</v>
      </c>
      <c r="M50" s="3">
        <v>0</v>
      </c>
      <c r="N50" s="3">
        <v>0</v>
      </c>
      <c r="O50" s="3">
        <v>0</v>
      </c>
      <c r="P50" s="3">
        <v>0</v>
      </c>
      <c r="Q50" s="3">
        <v>0</v>
      </c>
      <c r="R50" s="3">
        <v>0</v>
      </c>
      <c r="S50" s="49">
        <v>98</v>
      </c>
      <c r="V50" s="49" t="s">
        <v>1</v>
      </c>
      <c r="W50" s="49">
        <f>S34</f>
        <v>98</v>
      </c>
      <c r="X50" s="49">
        <f>S35</f>
        <v>97</v>
      </c>
      <c r="Y50" s="49">
        <f>S36</f>
        <v>98</v>
      </c>
      <c r="Z50" s="49">
        <f>S37</f>
        <v>98</v>
      </c>
      <c r="AA50" s="49">
        <f>S38</f>
        <v>98</v>
      </c>
      <c r="AB50" s="49">
        <f>S39</f>
        <v>97</v>
      </c>
      <c r="AC50" s="49">
        <f>S40</f>
        <v>98</v>
      </c>
      <c r="AD50" s="49">
        <f>S41</f>
        <v>97</v>
      </c>
      <c r="AE50" s="49">
        <f>S42</f>
        <v>96</v>
      </c>
      <c r="AF50" s="49">
        <f>S43</f>
        <v>98</v>
      </c>
      <c r="AG50" s="49">
        <f>S44</f>
        <v>98</v>
      </c>
      <c r="AH50" s="49">
        <f>S45</f>
        <v>98</v>
      </c>
      <c r="AI50" s="49">
        <f>S46</f>
        <v>97</v>
      </c>
      <c r="AJ50" s="49">
        <f>S47</f>
        <v>97</v>
      </c>
      <c r="AK50" s="49">
        <f>S48</f>
        <v>98</v>
      </c>
      <c r="AL50" s="49">
        <f>S49</f>
        <v>98</v>
      </c>
      <c r="AM50" s="49">
        <f>S50</f>
        <v>98</v>
      </c>
      <c r="AN50" s="49">
        <f>S51</f>
        <v>98</v>
      </c>
      <c r="AO50" s="49">
        <f>S52</f>
        <v>98</v>
      </c>
      <c r="AP50" s="49">
        <f>S53</f>
        <v>98</v>
      </c>
      <c r="AQ50" s="49">
        <f>S54</f>
        <v>98</v>
      </c>
      <c r="AR50" s="49">
        <f>S55</f>
        <v>98</v>
      </c>
      <c r="AS50" s="49">
        <f>S56</f>
        <v>97</v>
      </c>
      <c r="AT50" s="49">
        <f>S57</f>
        <v>97</v>
      </c>
      <c r="AV50" s="49" t="s">
        <v>1</v>
      </c>
      <c r="AW50" s="29">
        <f t="shared" ref="AW50:BT50" si="874">SUM(AW34:AW49)</f>
        <v>100</v>
      </c>
      <c r="AX50" s="29">
        <f t="shared" si="874"/>
        <v>100.00000000000001</v>
      </c>
      <c r="AY50" s="29">
        <f t="shared" si="874"/>
        <v>100.00000000000001</v>
      </c>
      <c r="AZ50" s="29">
        <f t="shared" si="874"/>
        <v>99.999999999999986</v>
      </c>
      <c r="BA50" s="29">
        <f t="shared" si="874"/>
        <v>100</v>
      </c>
      <c r="BB50" s="29">
        <f t="shared" si="874"/>
        <v>100.00000000000001</v>
      </c>
      <c r="BC50" s="29">
        <f t="shared" si="874"/>
        <v>99.999999999999986</v>
      </c>
      <c r="BD50" s="29">
        <f t="shared" si="874"/>
        <v>100.00000000000001</v>
      </c>
      <c r="BE50" s="29">
        <f t="shared" si="874"/>
        <v>100.00000000000001</v>
      </c>
      <c r="BF50" s="29">
        <f t="shared" si="874"/>
        <v>99.999999999999986</v>
      </c>
      <c r="BG50" s="29">
        <f t="shared" si="874"/>
        <v>100</v>
      </c>
      <c r="BH50" s="29">
        <f t="shared" si="874"/>
        <v>100</v>
      </c>
      <c r="BI50" s="29">
        <f t="shared" si="874"/>
        <v>100.00000000000001</v>
      </c>
      <c r="BJ50" s="29">
        <f t="shared" si="874"/>
        <v>100.00000000000003</v>
      </c>
      <c r="BK50" s="29">
        <f t="shared" si="874"/>
        <v>100</v>
      </c>
      <c r="BL50" s="29">
        <f t="shared" si="874"/>
        <v>100</v>
      </c>
      <c r="BM50" s="29">
        <f t="shared" si="874"/>
        <v>100</v>
      </c>
      <c r="BN50" s="29">
        <f t="shared" si="874"/>
        <v>100</v>
      </c>
      <c r="BO50" s="29">
        <f t="shared" si="874"/>
        <v>100</v>
      </c>
      <c r="BP50" s="29">
        <f t="shared" si="874"/>
        <v>100</v>
      </c>
      <c r="BQ50" s="29">
        <f t="shared" si="874"/>
        <v>100</v>
      </c>
      <c r="BR50" s="29">
        <f t="shared" si="874"/>
        <v>100</v>
      </c>
      <c r="BS50" s="29">
        <f t="shared" si="874"/>
        <v>100</v>
      </c>
      <c r="BT50" s="29">
        <f t="shared" si="874"/>
        <v>100</v>
      </c>
      <c r="BU50" s="49"/>
      <c r="BV50" s="49"/>
      <c r="CQ50" s="29"/>
      <c r="CR50" s="29"/>
      <c r="CS50" s="29"/>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1:127" x14ac:dyDescent="0.25">
      <c r="B51" s="49" t="s">
        <v>32</v>
      </c>
      <c r="C51" s="2">
        <v>0</v>
      </c>
      <c r="D51" s="2">
        <v>1</v>
      </c>
      <c r="E51" s="2">
        <v>0</v>
      </c>
      <c r="F51" s="2">
        <v>1</v>
      </c>
      <c r="G51" s="2">
        <v>4</v>
      </c>
      <c r="H51" s="2">
        <v>47</v>
      </c>
      <c r="I51" s="2">
        <v>45</v>
      </c>
      <c r="J51" s="3">
        <v>0</v>
      </c>
      <c r="K51" s="3">
        <v>0</v>
      </c>
      <c r="L51" s="3">
        <v>0</v>
      </c>
      <c r="M51" s="3">
        <v>0</v>
      </c>
      <c r="N51" s="3">
        <v>0</v>
      </c>
      <c r="O51" s="3">
        <v>0</v>
      </c>
      <c r="P51" s="3">
        <v>0</v>
      </c>
      <c r="Q51" s="3">
        <v>0</v>
      </c>
      <c r="R51" s="3">
        <v>0</v>
      </c>
      <c r="S51" s="49">
        <v>98</v>
      </c>
      <c r="CT51" s="9"/>
      <c r="CU51" s="9"/>
      <c r="CV51" s="9"/>
      <c r="CW51" s="9"/>
      <c r="CX51" s="9"/>
      <c r="CY51" s="9"/>
      <c r="CZ51" s="9"/>
      <c r="DA51" s="9"/>
      <c r="DB51" s="9"/>
      <c r="DC51" s="9"/>
      <c r="DD51" s="9"/>
      <c r="DE51" s="9"/>
      <c r="DF51" s="9"/>
      <c r="DG51" s="9"/>
      <c r="DH51" s="9"/>
      <c r="DI51" s="9"/>
      <c r="DJ51" s="9"/>
      <c r="DK51" s="9"/>
      <c r="DL51" s="9"/>
      <c r="DM51" s="9"/>
      <c r="DN51" s="9"/>
      <c r="DO51" s="9"/>
      <c r="DP51" s="9"/>
      <c r="DQ51" s="9"/>
      <c r="DR51" s="9"/>
    </row>
    <row r="52" spans="1:127" x14ac:dyDescent="0.25">
      <c r="B52" s="49" t="s">
        <v>33</v>
      </c>
      <c r="C52" s="2">
        <v>0</v>
      </c>
      <c r="D52" s="2">
        <v>0</v>
      </c>
      <c r="E52" s="2">
        <v>5</v>
      </c>
      <c r="F52" s="2">
        <v>0</v>
      </c>
      <c r="G52" s="2">
        <v>17</v>
      </c>
      <c r="H52" s="2">
        <v>9</v>
      </c>
      <c r="I52" s="2">
        <v>1</v>
      </c>
      <c r="J52" s="4">
        <v>0</v>
      </c>
      <c r="K52" s="3">
        <v>0</v>
      </c>
      <c r="L52" s="3">
        <v>1</v>
      </c>
      <c r="M52" s="3">
        <v>1</v>
      </c>
      <c r="N52" s="3">
        <v>64</v>
      </c>
      <c r="O52" s="3">
        <v>0</v>
      </c>
      <c r="P52" s="3">
        <v>0</v>
      </c>
      <c r="Q52" s="3">
        <v>0</v>
      </c>
      <c r="R52" s="3">
        <v>0</v>
      </c>
      <c r="S52" s="49">
        <v>98</v>
      </c>
      <c r="CT52" s="9"/>
      <c r="CU52" s="9"/>
      <c r="CV52" s="9"/>
      <c r="CW52" s="9"/>
      <c r="CX52" s="9"/>
      <c r="CY52" s="9"/>
      <c r="CZ52" s="9"/>
      <c r="DA52" s="9"/>
      <c r="DB52" s="9"/>
      <c r="DC52" s="9"/>
      <c r="DD52" s="9"/>
      <c r="DE52" s="9"/>
      <c r="DF52" s="9"/>
      <c r="DG52" s="9"/>
      <c r="DH52" s="9"/>
      <c r="DI52" s="9"/>
      <c r="DJ52" s="9"/>
      <c r="DK52" s="9"/>
      <c r="DL52" s="9"/>
      <c r="DM52" s="9"/>
      <c r="DN52" s="9"/>
      <c r="DO52" s="9"/>
      <c r="DP52" s="9"/>
      <c r="DQ52" s="9"/>
      <c r="DR52" s="9"/>
    </row>
    <row r="53" spans="1:127" x14ac:dyDescent="0.25">
      <c r="B53" s="49" t="s">
        <v>24</v>
      </c>
      <c r="C53" s="2">
        <v>0</v>
      </c>
      <c r="D53" s="2">
        <v>1</v>
      </c>
      <c r="E53" s="2">
        <v>13</v>
      </c>
      <c r="F53" s="2">
        <v>31</v>
      </c>
      <c r="G53" s="2">
        <v>3</v>
      </c>
      <c r="H53" s="4">
        <v>0</v>
      </c>
      <c r="I53" s="3">
        <v>1</v>
      </c>
      <c r="J53" s="3">
        <v>2</v>
      </c>
      <c r="K53" s="3">
        <v>2</v>
      </c>
      <c r="L53" s="3">
        <v>44</v>
      </c>
      <c r="M53" s="3">
        <v>0</v>
      </c>
      <c r="N53" s="3">
        <v>0</v>
      </c>
      <c r="O53" s="3">
        <v>0</v>
      </c>
      <c r="P53" s="3">
        <v>0</v>
      </c>
      <c r="Q53" s="3">
        <v>0</v>
      </c>
      <c r="R53" s="3">
        <v>1</v>
      </c>
      <c r="S53" s="49">
        <v>98</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1:127" x14ac:dyDescent="0.25">
      <c r="B54" s="49" t="s">
        <v>34</v>
      </c>
      <c r="C54" s="2">
        <v>0</v>
      </c>
      <c r="D54" s="2">
        <v>0</v>
      </c>
      <c r="E54" s="2">
        <v>1</v>
      </c>
      <c r="F54" s="2">
        <v>0</v>
      </c>
      <c r="G54" s="2">
        <v>1</v>
      </c>
      <c r="H54" s="2">
        <v>44</v>
      </c>
      <c r="I54" s="2">
        <v>49</v>
      </c>
      <c r="J54" s="2">
        <v>3</v>
      </c>
      <c r="K54" s="2">
        <v>0</v>
      </c>
      <c r="L54" s="3">
        <v>0</v>
      </c>
      <c r="M54" s="3">
        <v>0</v>
      </c>
      <c r="N54" s="3">
        <v>0</v>
      </c>
      <c r="O54" s="3">
        <v>0</v>
      </c>
      <c r="P54" s="3">
        <v>0</v>
      </c>
      <c r="Q54" s="3">
        <v>0</v>
      </c>
      <c r="R54" s="3">
        <v>0</v>
      </c>
      <c r="S54" s="49">
        <v>98</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1:127" x14ac:dyDescent="0.25">
      <c r="B55" s="49" t="s">
        <v>35</v>
      </c>
      <c r="C55" s="2">
        <v>0</v>
      </c>
      <c r="D55" s="2">
        <v>0</v>
      </c>
      <c r="E55" s="2">
        <v>1</v>
      </c>
      <c r="F55" s="2">
        <v>0</v>
      </c>
      <c r="G55" s="2">
        <v>1</v>
      </c>
      <c r="H55" s="2">
        <v>4</v>
      </c>
      <c r="I55" s="2">
        <v>67</v>
      </c>
      <c r="J55" s="2">
        <v>25</v>
      </c>
      <c r="K55" s="2">
        <v>0</v>
      </c>
      <c r="L55" s="3">
        <v>0</v>
      </c>
      <c r="M55" s="3">
        <v>0</v>
      </c>
      <c r="N55" s="3">
        <v>0</v>
      </c>
      <c r="O55" s="3">
        <v>0</v>
      </c>
      <c r="P55" s="3">
        <v>0</v>
      </c>
      <c r="Q55" s="3">
        <v>0</v>
      </c>
      <c r="R55" s="3">
        <v>0</v>
      </c>
      <c r="S55" s="49">
        <v>98</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1:127" x14ac:dyDescent="0.25">
      <c r="B56" s="49" t="s">
        <v>36</v>
      </c>
      <c r="C56" s="2">
        <v>0</v>
      </c>
      <c r="D56" s="2">
        <v>0</v>
      </c>
      <c r="E56" s="2">
        <v>0</v>
      </c>
      <c r="F56" s="2">
        <v>9</v>
      </c>
      <c r="G56" s="2">
        <v>0</v>
      </c>
      <c r="H56" s="2">
        <v>18</v>
      </c>
      <c r="I56" s="2">
        <v>20</v>
      </c>
      <c r="J56" s="2">
        <v>30</v>
      </c>
      <c r="K56" s="2">
        <v>20</v>
      </c>
      <c r="L56" s="3">
        <v>0</v>
      </c>
      <c r="M56" s="3">
        <v>0</v>
      </c>
      <c r="N56" s="3">
        <v>0</v>
      </c>
      <c r="O56" s="3">
        <v>0</v>
      </c>
      <c r="P56" s="3">
        <v>0</v>
      </c>
      <c r="Q56" s="3">
        <v>0</v>
      </c>
      <c r="R56" s="3">
        <v>0</v>
      </c>
      <c r="S56" s="49">
        <v>97</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1:127" x14ac:dyDescent="0.25">
      <c r="B57" s="49" t="s">
        <v>22</v>
      </c>
      <c r="C57" s="2">
        <v>0</v>
      </c>
      <c r="D57" s="2">
        <v>38</v>
      </c>
      <c r="E57" s="2">
        <v>0</v>
      </c>
      <c r="F57" s="2">
        <v>35</v>
      </c>
      <c r="G57" s="2">
        <v>23</v>
      </c>
      <c r="H57" s="2">
        <v>1</v>
      </c>
      <c r="I57" s="3">
        <v>0</v>
      </c>
      <c r="J57" s="3">
        <v>0</v>
      </c>
      <c r="K57" s="3">
        <v>0</v>
      </c>
      <c r="L57" s="3">
        <v>0</v>
      </c>
      <c r="M57" s="3">
        <v>0</v>
      </c>
      <c r="N57" s="3">
        <v>0</v>
      </c>
      <c r="O57" s="3">
        <v>0</v>
      </c>
      <c r="P57" s="3">
        <v>0</v>
      </c>
      <c r="Q57" s="3">
        <v>0</v>
      </c>
      <c r="R57" s="3">
        <v>0</v>
      </c>
      <c r="S57" s="49">
        <v>97</v>
      </c>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1:127" x14ac:dyDescent="0.25">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1:127" x14ac:dyDescent="0.25">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1:127"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row r="61" spans="1:127" x14ac:dyDescent="0.25">
      <c r="CT61" s="9"/>
      <c r="CU61" s="9"/>
      <c r="CV61" s="9"/>
      <c r="CW61" s="9"/>
      <c r="CX61" s="9"/>
      <c r="CY61" s="9"/>
      <c r="CZ61" s="9"/>
      <c r="DA61" s="9"/>
      <c r="DB61" s="9"/>
      <c r="DC61" s="9"/>
      <c r="DD61" s="9"/>
      <c r="DE61" s="9"/>
      <c r="DF61" s="9"/>
      <c r="DG61" s="9"/>
      <c r="DH61" s="9"/>
      <c r="DI61" s="9"/>
      <c r="DJ61" s="9"/>
      <c r="DK61" s="9"/>
      <c r="DL61" s="9"/>
      <c r="DM61" s="9"/>
      <c r="DN61" s="9"/>
      <c r="DO61" s="9"/>
      <c r="DP61" s="9"/>
      <c r="DQ61" s="9"/>
      <c r="DR61" s="9"/>
    </row>
    <row r="62" spans="1:127" x14ac:dyDescent="0.25">
      <c r="A62" s="49" t="s">
        <v>87</v>
      </c>
      <c r="V62" s="49" t="str">
        <f>A62</f>
        <v>Staphylococcus hominis</v>
      </c>
      <c r="AV62" s="49" t="str">
        <f>A62</f>
        <v>Staphylococcus hominis</v>
      </c>
      <c r="BV62" s="29" t="str">
        <f>A62</f>
        <v>Staphylococcus hominis</v>
      </c>
      <c r="CT62" s="9"/>
      <c r="CU62" s="9"/>
      <c r="CV62" s="9"/>
      <c r="CW62" s="9"/>
      <c r="CX62" s="9"/>
      <c r="CY62" s="9"/>
      <c r="CZ62" s="9"/>
      <c r="DA62" s="9"/>
      <c r="DB62" s="9"/>
      <c r="DC62" s="9"/>
      <c r="DD62" s="9"/>
      <c r="DE62" s="9"/>
      <c r="DF62" s="9"/>
      <c r="DG62" s="9"/>
      <c r="DH62" s="9"/>
      <c r="DI62" s="9"/>
      <c r="DJ62" s="9"/>
      <c r="DK62" s="9"/>
      <c r="DL62" s="9"/>
      <c r="DM62" s="9"/>
      <c r="DN62" s="9"/>
      <c r="DO62" s="9"/>
      <c r="DP62" s="9"/>
      <c r="DQ62" s="9"/>
      <c r="DR62" s="9"/>
    </row>
    <row r="63" spans="1:127" ht="18.75" x14ac:dyDescent="0.25">
      <c r="B63" s="49" t="s">
        <v>0</v>
      </c>
      <c r="C63" s="49">
        <v>1.5625E-2</v>
      </c>
      <c r="D63" s="49">
        <v>3.125E-2</v>
      </c>
      <c r="E63" s="49">
        <v>6.25E-2</v>
      </c>
      <c r="F63" s="49">
        <v>0.125</v>
      </c>
      <c r="G63" s="49">
        <v>0.25</v>
      </c>
      <c r="H63" s="49">
        <v>0.5</v>
      </c>
      <c r="I63" s="49">
        <v>1</v>
      </c>
      <c r="J63" s="49">
        <v>2</v>
      </c>
      <c r="K63" s="49">
        <v>4</v>
      </c>
      <c r="L63" s="49">
        <v>8</v>
      </c>
      <c r="M63" s="49">
        <v>16</v>
      </c>
      <c r="N63" s="49">
        <v>32</v>
      </c>
      <c r="O63" s="49">
        <v>64</v>
      </c>
      <c r="P63" s="49">
        <v>128</v>
      </c>
      <c r="Q63" s="49">
        <v>256</v>
      </c>
      <c r="R63" s="49">
        <v>512</v>
      </c>
      <c r="S63" s="49" t="s">
        <v>1</v>
      </c>
      <c r="V63" s="49" t="s">
        <v>0</v>
      </c>
      <c r="W63" s="49" t="str">
        <f>B64</f>
        <v>Penicillin G</v>
      </c>
      <c r="X63" s="49" t="str">
        <f>B65</f>
        <v>Oxacillin</v>
      </c>
      <c r="Y63" s="49" t="str">
        <f>B66</f>
        <v>Ampicillin/ Sulbactam</v>
      </c>
      <c r="Z63" s="49" t="str">
        <f>B67</f>
        <v>Piperacillin/ Tazobactam</v>
      </c>
      <c r="AA63" s="49" t="str">
        <f>B68</f>
        <v>Cefotaxim</v>
      </c>
      <c r="AB63" s="49" t="str">
        <f>B69</f>
        <v>Cefuroxim</v>
      </c>
      <c r="AC63" s="49" t="str">
        <f>B70</f>
        <v>Imipenem</v>
      </c>
      <c r="AD63" s="49" t="str">
        <f>B71</f>
        <v>Meropenem</v>
      </c>
      <c r="AE63" s="49" t="str">
        <f>B72</f>
        <v>Amikacin</v>
      </c>
      <c r="AF63" s="49" t="str">
        <f>B73</f>
        <v>Gentamicin</v>
      </c>
      <c r="AG63" s="49" t="str">
        <f>B74</f>
        <v>Fosfomycin</v>
      </c>
      <c r="AH63" s="49" t="str">
        <f>B75</f>
        <v>Cotrimoxazol</v>
      </c>
      <c r="AI63" s="49" t="str">
        <f>B76</f>
        <v>Ciprofloxacin</v>
      </c>
      <c r="AJ63" s="49" t="str">
        <f>B77</f>
        <v>Levofloxacin</v>
      </c>
      <c r="AK63" s="49" t="str">
        <f>B78</f>
        <v>Moxifloxacin</v>
      </c>
      <c r="AL63" s="49" t="str">
        <f>B79</f>
        <v>Doxycyclin</v>
      </c>
      <c r="AM63" s="49" t="str">
        <f>B80</f>
        <v>Rifampicin</v>
      </c>
      <c r="AN63" s="49" t="str">
        <f>B81</f>
        <v>Daptomycin</v>
      </c>
      <c r="AO63" s="49" t="str">
        <f>B82</f>
        <v>Roxythromycin</v>
      </c>
      <c r="AP63" s="49" t="str">
        <f>B83</f>
        <v>Clindamycin</v>
      </c>
      <c r="AQ63" s="49" t="str">
        <f>B84</f>
        <v>Linezolid</v>
      </c>
      <c r="AR63" s="49" t="str">
        <f>B85</f>
        <v>Vancomycin</v>
      </c>
      <c r="AS63" s="49" t="s">
        <v>36</v>
      </c>
      <c r="AT63" s="49" t="s">
        <v>22</v>
      </c>
      <c r="AW63" s="49" t="str">
        <f t="shared" ref="AW63" si="875">W63</f>
        <v>Penicillin G</v>
      </c>
      <c r="AX63" s="49" t="str">
        <f t="shared" ref="AX63" si="876">X63</f>
        <v>Oxacillin</v>
      </c>
      <c r="AY63" s="49" t="str">
        <f t="shared" ref="AY63" si="877">Y63</f>
        <v>Ampicillin/ Sulbactam</v>
      </c>
      <c r="AZ63" s="49" t="str">
        <f t="shared" ref="AZ63" si="878">Z63</f>
        <v>Piperacillin/ Tazobactam</v>
      </c>
      <c r="BA63" s="49" t="str">
        <f t="shared" ref="BA63" si="879">AA63</f>
        <v>Cefotaxim</v>
      </c>
      <c r="BB63" s="49" t="str">
        <f t="shared" ref="BB63" si="880">AB63</f>
        <v>Cefuroxim</v>
      </c>
      <c r="BC63" s="49" t="str">
        <f t="shared" ref="BC63" si="881">AC63</f>
        <v>Imipenem</v>
      </c>
      <c r="BD63" s="49" t="str">
        <f t="shared" ref="BD63" si="882">AD63</f>
        <v>Meropenem</v>
      </c>
      <c r="BE63" s="49" t="str">
        <f t="shared" ref="BE63" si="883">AE63</f>
        <v>Amikacin</v>
      </c>
      <c r="BF63" s="49" t="str">
        <f t="shared" ref="BF63" si="884">AF63</f>
        <v>Gentamicin</v>
      </c>
      <c r="BG63" s="49" t="str">
        <f t="shared" ref="BG63" si="885">AG63</f>
        <v>Fosfomycin</v>
      </c>
      <c r="BH63" s="49" t="str">
        <f t="shared" ref="BH63" si="886">AH63</f>
        <v>Cotrimoxazol</v>
      </c>
      <c r="BI63" s="49" t="str">
        <f t="shared" ref="BI63" si="887">AI63</f>
        <v>Ciprofloxacin</v>
      </c>
      <c r="BJ63" s="49" t="str">
        <f t="shared" ref="BJ63" si="888">AJ63</f>
        <v>Levofloxacin</v>
      </c>
      <c r="BK63" s="49" t="str">
        <f t="shared" ref="BK63" si="889">AK63</f>
        <v>Moxifloxacin</v>
      </c>
      <c r="BL63" s="49" t="str">
        <f t="shared" ref="BL63" si="890">AL63</f>
        <v>Doxycyclin</v>
      </c>
      <c r="BM63" s="49" t="str">
        <f t="shared" ref="BM63" si="891">AM63</f>
        <v>Rifampicin</v>
      </c>
      <c r="BN63" s="49" t="str">
        <f t="shared" ref="BN63" si="892">AN63</f>
        <v>Daptomycin</v>
      </c>
      <c r="BO63" s="49" t="str">
        <f t="shared" ref="BO63" si="893">AO63</f>
        <v>Roxythromycin</v>
      </c>
      <c r="BP63" s="49" t="str">
        <f t="shared" ref="BP63" si="894">AP63</f>
        <v>Clindamycin</v>
      </c>
      <c r="BQ63" s="49" t="str">
        <f t="shared" ref="BQ63" si="895">AQ63</f>
        <v>Linezolid</v>
      </c>
      <c r="BR63" s="49" t="str">
        <f t="shared" ref="BR63" si="896">AR63</f>
        <v>Vancomycin</v>
      </c>
      <c r="BS63" s="49" t="str">
        <f t="shared" ref="BS63" si="897">AS63</f>
        <v>Teicoplanin</v>
      </c>
      <c r="BT63" s="49" t="s">
        <v>22</v>
      </c>
      <c r="BU63" s="49"/>
      <c r="BV63" s="49"/>
      <c r="BW63" s="29" t="str">
        <f t="shared" ref="BW63" si="898">W63</f>
        <v>Penicillin G</v>
      </c>
      <c r="BX63" s="29" t="str">
        <f t="shared" ref="BX63" si="899">X63</f>
        <v>Oxacillin</v>
      </c>
      <c r="BY63" s="29" t="str">
        <f t="shared" ref="BY63" si="900">Y63</f>
        <v>Ampicillin/ Sulbactam</v>
      </c>
      <c r="BZ63" s="29" t="str">
        <f t="shared" ref="BZ63" si="901">Z63</f>
        <v>Piperacillin/ Tazobactam</v>
      </c>
      <c r="CA63" s="29" t="str">
        <f t="shared" ref="CA63" si="902">AA63</f>
        <v>Cefotaxim</v>
      </c>
      <c r="CB63" s="29" t="str">
        <f t="shared" ref="CB63" si="903">AB63</f>
        <v>Cefuroxim</v>
      </c>
      <c r="CC63" s="29" t="str">
        <f t="shared" ref="CC63" si="904">AC63</f>
        <v>Imipenem</v>
      </c>
      <c r="CD63" s="29" t="str">
        <f t="shared" ref="CD63" si="905">AD63</f>
        <v>Meropenem</v>
      </c>
      <c r="CE63" s="29" t="str">
        <f t="shared" ref="CE63" si="906">AE63</f>
        <v>Amikacin</v>
      </c>
      <c r="CF63" s="29" t="str">
        <f t="shared" ref="CF63" si="907">AF63</f>
        <v>Gentamicin</v>
      </c>
      <c r="CG63" s="29" t="str">
        <f t="shared" ref="CG63" si="908">AG63</f>
        <v>Fosfomycin</v>
      </c>
      <c r="CH63" s="29" t="str">
        <f t="shared" ref="CH63" si="909">AH63</f>
        <v>Cotrimoxazol</v>
      </c>
      <c r="CI63" s="29" t="str">
        <f t="shared" ref="CI63" si="910">AI63</f>
        <v>Ciprofloxacin</v>
      </c>
      <c r="CJ63" s="29" t="str">
        <f t="shared" ref="CJ63" si="911">AJ63</f>
        <v>Levofloxacin</v>
      </c>
      <c r="CK63" s="29" t="str">
        <f t="shared" ref="CK63" si="912">AK63</f>
        <v>Moxifloxacin</v>
      </c>
      <c r="CL63" s="29" t="str">
        <f t="shared" ref="CL63" si="913">AL63</f>
        <v>Doxycyclin</v>
      </c>
      <c r="CM63" s="29" t="str">
        <f t="shared" ref="CM63" si="914">AM63</f>
        <v>Rifampicin</v>
      </c>
      <c r="CN63" s="29" t="str">
        <f t="shared" ref="CN63" si="915">AN63</f>
        <v>Daptomycin</v>
      </c>
      <c r="CO63" s="29" t="str">
        <f t="shared" ref="CO63" si="916">AO63</f>
        <v>Roxythromycin</v>
      </c>
      <c r="CP63" s="29" t="str">
        <f t="shared" ref="CP63" si="917">AP63</f>
        <v>Clindamycin</v>
      </c>
      <c r="CQ63" s="29" t="str">
        <f t="shared" ref="CQ63" si="918">AQ63</f>
        <v>Linezolid</v>
      </c>
      <c r="CR63" s="29" t="str">
        <f t="shared" ref="CR63" si="919">AR63</f>
        <v>Vancomycin</v>
      </c>
      <c r="CS63" s="29" t="str">
        <f t="shared" ref="CS63" si="920">AS63</f>
        <v>Teicoplanin</v>
      </c>
      <c r="CT63" s="49" t="s">
        <v>22</v>
      </c>
      <c r="CW63" s="38"/>
      <c r="CX63" s="23" t="s">
        <v>70</v>
      </c>
      <c r="CY63" s="23" t="s">
        <v>71</v>
      </c>
      <c r="CZ63" s="23" t="s">
        <v>50</v>
      </c>
      <c r="DA63" s="23" t="s">
        <v>52</v>
      </c>
      <c r="DB63" s="23" t="s">
        <v>54</v>
      </c>
      <c r="DC63" s="23" t="s">
        <v>72</v>
      </c>
      <c r="DD63" s="23" t="s">
        <v>56</v>
      </c>
      <c r="DE63" s="23" t="s">
        <v>57</v>
      </c>
      <c r="DF63" s="23" t="s">
        <v>59</v>
      </c>
      <c r="DG63" s="23" t="s">
        <v>60</v>
      </c>
      <c r="DH63" s="23" t="s">
        <v>62</v>
      </c>
      <c r="DI63" s="23" t="s">
        <v>63</v>
      </c>
      <c r="DJ63" s="23" t="s">
        <v>64</v>
      </c>
      <c r="DK63" s="23" t="s">
        <v>65</v>
      </c>
      <c r="DL63" s="23" t="s">
        <v>66</v>
      </c>
      <c r="DM63" s="23" t="s">
        <v>67</v>
      </c>
      <c r="DN63" s="23" t="s">
        <v>73</v>
      </c>
      <c r="DO63" s="23" t="s">
        <v>74</v>
      </c>
      <c r="DP63" s="23" t="s">
        <v>75</v>
      </c>
      <c r="DQ63" s="23" t="s">
        <v>76</v>
      </c>
      <c r="DR63" s="23" t="s">
        <v>77</v>
      </c>
      <c r="DS63" s="23" t="s">
        <v>78</v>
      </c>
      <c r="DT63" s="23" t="s">
        <v>79</v>
      </c>
      <c r="DU63" s="23" t="s">
        <v>86</v>
      </c>
      <c r="DW63" s="9"/>
    </row>
    <row r="64" spans="1:127" ht="18.75" x14ac:dyDescent="0.25">
      <c r="B64" s="49" t="s">
        <v>29</v>
      </c>
      <c r="C64" s="2">
        <v>0</v>
      </c>
      <c r="D64" s="2">
        <v>3</v>
      </c>
      <c r="E64" s="2">
        <v>1</v>
      </c>
      <c r="F64" s="2">
        <v>0</v>
      </c>
      <c r="G64" s="3">
        <v>2</v>
      </c>
      <c r="H64" s="3">
        <v>1</v>
      </c>
      <c r="I64" s="3">
        <v>4</v>
      </c>
      <c r="J64" s="3">
        <v>5</v>
      </c>
      <c r="K64" s="3">
        <v>2</v>
      </c>
      <c r="L64" s="3">
        <v>15</v>
      </c>
      <c r="M64" s="3">
        <v>0</v>
      </c>
      <c r="N64" s="3">
        <v>0</v>
      </c>
      <c r="O64" s="3">
        <v>0</v>
      </c>
      <c r="P64" s="3">
        <v>0</v>
      </c>
      <c r="Q64" s="3">
        <v>0</v>
      </c>
      <c r="R64" s="3">
        <v>0</v>
      </c>
      <c r="S64" s="49">
        <v>33</v>
      </c>
      <c r="V64" s="49">
        <v>1.5625E-2</v>
      </c>
      <c r="W64" s="2">
        <f>C64</f>
        <v>0</v>
      </c>
      <c r="X64" s="2">
        <f>C65</f>
        <v>0</v>
      </c>
      <c r="Y64" s="49">
        <f>C66</f>
        <v>0</v>
      </c>
      <c r="Z64" s="49">
        <f>C67</f>
        <v>0</v>
      </c>
      <c r="AA64" s="49">
        <f>C68</f>
        <v>0</v>
      </c>
      <c r="AB64" s="49">
        <f>C69</f>
        <v>0</v>
      </c>
      <c r="AC64" s="49">
        <f>C70</f>
        <v>0</v>
      </c>
      <c r="AD64" s="49">
        <f>C71</f>
        <v>0</v>
      </c>
      <c r="AE64" s="2">
        <f>C72</f>
        <v>0</v>
      </c>
      <c r="AF64" s="2">
        <f>C73</f>
        <v>0</v>
      </c>
      <c r="AG64" s="2">
        <f>C74</f>
        <v>0</v>
      </c>
      <c r="AH64" s="2">
        <f>C75</f>
        <v>0</v>
      </c>
      <c r="AI64" s="2">
        <f>C76</f>
        <v>0</v>
      </c>
      <c r="AJ64" s="2">
        <f>C77</f>
        <v>0</v>
      </c>
      <c r="AK64" s="2">
        <f>C78</f>
        <v>0</v>
      </c>
      <c r="AL64" s="2">
        <f>C79</f>
        <v>0</v>
      </c>
      <c r="AM64" s="2">
        <f>C80</f>
        <v>0</v>
      </c>
      <c r="AN64" s="2">
        <f>C81</f>
        <v>0</v>
      </c>
      <c r="AO64" s="2">
        <f>C82</f>
        <v>0</v>
      </c>
      <c r="AP64" s="2">
        <f>C83</f>
        <v>0</v>
      </c>
      <c r="AQ64" s="2">
        <f>C84</f>
        <v>0</v>
      </c>
      <c r="AR64" s="2">
        <f>C85</f>
        <v>0</v>
      </c>
      <c r="AS64" s="2">
        <f>C86</f>
        <v>0</v>
      </c>
      <c r="AT64" s="2">
        <f>C87</f>
        <v>0</v>
      </c>
      <c r="AU64" s="5"/>
      <c r="AV64" s="49">
        <v>1.5625E-2</v>
      </c>
      <c r="AW64" s="30">
        <f t="shared" ref="AW64" si="921">PRODUCT(W64*100*1/W80)</f>
        <v>0</v>
      </c>
      <c r="AX64" s="30">
        <f t="shared" ref="AX64" si="922">PRODUCT(X64*100*1/X80)</f>
        <v>0</v>
      </c>
      <c r="AY64" s="29">
        <f t="shared" ref="AY64" si="923">PRODUCT(Y64*100*1/Y80)</f>
        <v>0</v>
      </c>
      <c r="AZ64" s="29">
        <f t="shared" ref="AZ64" si="924">PRODUCT(Z64*100*1/Z80)</f>
        <v>0</v>
      </c>
      <c r="BA64" s="29">
        <f t="shared" ref="BA64" si="925">PRODUCT(AA64*100*1/AA80)</f>
        <v>0</v>
      </c>
      <c r="BB64" s="29">
        <f t="shared" ref="BB64" si="926">PRODUCT(AB64*100*1/AB80)</f>
        <v>0</v>
      </c>
      <c r="BC64" s="29">
        <f t="shared" ref="BC64" si="927">PRODUCT(AC64*100*1/AC80)</f>
        <v>0</v>
      </c>
      <c r="BD64" s="29">
        <f t="shared" ref="BD64" si="928">PRODUCT(AD64*100*1/AD80)</f>
        <v>0</v>
      </c>
      <c r="BE64" s="30">
        <f t="shared" ref="BE64" si="929">PRODUCT(AE64*100*1/AE80)</f>
        <v>0</v>
      </c>
      <c r="BF64" s="30">
        <f t="shared" ref="BF64" si="930">PRODUCT(AF64*100*1/AF80)</f>
        <v>0</v>
      </c>
      <c r="BG64" s="30">
        <f t="shared" ref="BG64" si="931">PRODUCT(AG64*100*1/AG80)</f>
        <v>0</v>
      </c>
      <c r="BH64" s="30">
        <f t="shared" ref="BH64" si="932">PRODUCT(AH64*100*1/AH80)</f>
        <v>0</v>
      </c>
      <c r="BI64" s="30">
        <f t="shared" ref="BI64" si="933">PRODUCT(AI64*100*1/AI80)</f>
        <v>0</v>
      </c>
      <c r="BJ64" s="30">
        <f t="shared" ref="BJ64" si="934">PRODUCT(AJ64*100*1/AJ80)</f>
        <v>0</v>
      </c>
      <c r="BK64" s="30">
        <f t="shared" ref="BK64" si="935">PRODUCT(AK64*100*1/AK80)</f>
        <v>0</v>
      </c>
      <c r="BL64" s="30">
        <f t="shared" ref="BL64" si="936">PRODUCT(AL64*100*1/AL80)</f>
        <v>0</v>
      </c>
      <c r="BM64" s="30">
        <f t="shared" ref="BM64" si="937">PRODUCT(AM64*100*1/AM80)</f>
        <v>0</v>
      </c>
      <c r="BN64" s="30">
        <f t="shared" ref="BN64" si="938">PRODUCT(AN64*100*1/AN80)</f>
        <v>0</v>
      </c>
      <c r="BO64" s="30">
        <f t="shared" ref="BO64" si="939">PRODUCT(AO64*100*1/AO80)</f>
        <v>0</v>
      </c>
      <c r="BP64" s="30">
        <f t="shared" ref="BP64" si="940">PRODUCT(AP64*100*1/AP80)</f>
        <v>0</v>
      </c>
      <c r="BQ64" s="30">
        <f t="shared" ref="BQ64" si="941">PRODUCT(AQ64*100*1/AQ80)</f>
        <v>0</v>
      </c>
      <c r="BR64" s="30">
        <f t="shared" ref="BR64" si="942">PRODUCT(AR64*100*1/AR80)</f>
        <v>0</v>
      </c>
      <c r="BS64" s="30">
        <f t="shared" ref="BS64" si="943">PRODUCT(AS64*100*1/AS80)</f>
        <v>0</v>
      </c>
      <c r="BT64" s="30">
        <f t="shared" ref="BT64" si="944">PRODUCT(AT64*100*1/AT80)</f>
        <v>0</v>
      </c>
      <c r="BU64" s="49"/>
      <c r="BV64" s="49">
        <v>1.5625E-2</v>
      </c>
      <c r="BW64" s="30">
        <f t="shared" ref="BW64" si="945">AW64</f>
        <v>0</v>
      </c>
      <c r="BX64" s="30">
        <f t="shared" ref="BX64" si="946">AX64</f>
        <v>0</v>
      </c>
      <c r="BY64" s="29">
        <f t="shared" ref="BY64" si="947">AY64</f>
        <v>0</v>
      </c>
      <c r="BZ64" s="29">
        <f t="shared" ref="BZ64" si="948">AZ64</f>
        <v>0</v>
      </c>
      <c r="CA64" s="29">
        <f t="shared" ref="CA64" si="949">BA64</f>
        <v>0</v>
      </c>
      <c r="CB64" s="29">
        <f t="shared" ref="CB64" si="950">BB64</f>
        <v>0</v>
      </c>
      <c r="CC64" s="29">
        <f t="shared" ref="CC64" si="951">BC64</f>
        <v>0</v>
      </c>
      <c r="CD64" s="29">
        <f t="shared" ref="CD64" si="952">BD64</f>
        <v>0</v>
      </c>
      <c r="CE64" s="30">
        <f t="shared" ref="CE64" si="953">BE64</f>
        <v>0</v>
      </c>
      <c r="CF64" s="30">
        <f t="shared" ref="CF64" si="954">BF64</f>
        <v>0</v>
      </c>
      <c r="CG64" s="30">
        <f t="shared" ref="CG64" si="955">BG64</f>
        <v>0</v>
      </c>
      <c r="CH64" s="30">
        <f t="shared" ref="CH64" si="956">BH64</f>
        <v>0</v>
      </c>
      <c r="CI64" s="30">
        <f t="shared" ref="CI64" si="957">BI64</f>
        <v>0</v>
      </c>
      <c r="CJ64" s="30">
        <f t="shared" ref="CJ64" si="958">BJ64</f>
        <v>0</v>
      </c>
      <c r="CK64" s="30">
        <f t="shared" ref="CK64" si="959">BK64</f>
        <v>0</v>
      </c>
      <c r="CL64" s="30">
        <f t="shared" ref="CL64" si="960">BL64</f>
        <v>0</v>
      </c>
      <c r="CM64" s="30">
        <f t="shared" ref="CM64" si="961">BM64</f>
        <v>0</v>
      </c>
      <c r="CN64" s="30">
        <f t="shared" ref="CN64" si="962">BN64</f>
        <v>0</v>
      </c>
      <c r="CO64" s="30">
        <f t="shared" ref="CO64" si="963">BO64</f>
        <v>0</v>
      </c>
      <c r="CP64" s="30">
        <f t="shared" ref="CP64" si="964">BP64</f>
        <v>0</v>
      </c>
      <c r="CQ64" s="30">
        <f t="shared" ref="CQ64" si="965">BQ64</f>
        <v>0</v>
      </c>
      <c r="CR64" s="30">
        <f t="shared" ref="CR64" si="966">BR64</f>
        <v>0</v>
      </c>
      <c r="CS64" s="30">
        <f t="shared" ref="CS64" si="967">BS64</f>
        <v>0</v>
      </c>
      <c r="CT64" s="30">
        <f t="shared" ref="CT64" si="968">BT64</f>
        <v>0</v>
      </c>
      <c r="CW64" s="24" t="s">
        <v>46</v>
      </c>
      <c r="CX64" s="25">
        <f t="shared" ref="CX64" si="969">W80</f>
        <v>33</v>
      </c>
      <c r="CY64" s="25">
        <f t="shared" ref="CY64" si="970">X80</f>
        <v>33</v>
      </c>
      <c r="CZ64" s="25">
        <f t="shared" ref="CZ64" si="971">Y80</f>
        <v>33</v>
      </c>
      <c r="DA64" s="25">
        <f t="shared" ref="DA64" si="972">Z80</f>
        <v>33</v>
      </c>
      <c r="DB64" s="25">
        <f t="shared" ref="DB64" si="973">AA80</f>
        <v>33</v>
      </c>
      <c r="DC64" s="25">
        <f t="shared" ref="DC64" si="974">AB80</f>
        <v>33</v>
      </c>
      <c r="DD64" s="25">
        <f t="shared" ref="DD64" si="975">AC80</f>
        <v>33</v>
      </c>
      <c r="DE64" s="26">
        <f t="shared" ref="DE64" si="976">AD80</f>
        <v>33</v>
      </c>
      <c r="DF64" s="26">
        <f t="shared" ref="DF64" si="977">AE80</f>
        <v>33</v>
      </c>
      <c r="DG64" s="26">
        <f t="shared" ref="DG64" si="978">AF80</f>
        <v>33</v>
      </c>
      <c r="DH64" s="26">
        <f t="shared" ref="DH64" si="979">AG80</f>
        <v>33</v>
      </c>
      <c r="DI64" s="26">
        <f t="shared" ref="DI64" si="980">AH80</f>
        <v>33</v>
      </c>
      <c r="DJ64" s="26">
        <f t="shared" ref="DJ64" si="981">AI80</f>
        <v>33</v>
      </c>
      <c r="DK64" s="26">
        <f t="shared" ref="DK64" si="982">AJ80</f>
        <v>33</v>
      </c>
      <c r="DL64" s="26">
        <f t="shared" ref="DL64" si="983">AK80</f>
        <v>33</v>
      </c>
      <c r="DM64" s="26">
        <f t="shared" ref="DM64" si="984">AL80</f>
        <v>33</v>
      </c>
      <c r="DN64" s="26">
        <f t="shared" ref="DN64" si="985">AM80</f>
        <v>33</v>
      </c>
      <c r="DO64" s="26">
        <f t="shared" ref="DO64" si="986">AN80</f>
        <v>33</v>
      </c>
      <c r="DP64" s="26">
        <f t="shared" ref="DP64" si="987">AO80</f>
        <v>33</v>
      </c>
      <c r="DQ64" s="26">
        <f t="shared" ref="DQ64" si="988">AP80</f>
        <v>33</v>
      </c>
      <c r="DR64" s="26">
        <f t="shared" ref="DR64" si="989">AQ80</f>
        <v>33</v>
      </c>
      <c r="DS64" s="26">
        <f t="shared" ref="DS64" si="990">AR80</f>
        <v>33</v>
      </c>
      <c r="DT64" s="26">
        <f t="shared" ref="DT64" si="991">AS80</f>
        <v>33</v>
      </c>
      <c r="DU64" s="26">
        <f t="shared" ref="DU64" si="992">AT80</f>
        <v>33</v>
      </c>
      <c r="DV64" s="9"/>
    </row>
    <row r="65" spans="2:126" ht="18.75" x14ac:dyDescent="0.25">
      <c r="B65" s="49" t="s">
        <v>30</v>
      </c>
      <c r="C65" s="2">
        <v>0</v>
      </c>
      <c r="D65" s="2">
        <v>0</v>
      </c>
      <c r="E65" s="2">
        <v>11</v>
      </c>
      <c r="F65" s="2">
        <v>0</v>
      </c>
      <c r="G65" s="2">
        <v>1</v>
      </c>
      <c r="H65" s="3">
        <v>0</v>
      </c>
      <c r="I65" s="3">
        <v>2</v>
      </c>
      <c r="J65" s="3">
        <v>5</v>
      </c>
      <c r="K65" s="3">
        <v>4</v>
      </c>
      <c r="L65" s="3">
        <v>1</v>
      </c>
      <c r="M65" s="3">
        <v>9</v>
      </c>
      <c r="N65" s="3">
        <v>0</v>
      </c>
      <c r="O65" s="3">
        <v>0</v>
      </c>
      <c r="P65" s="3">
        <v>0</v>
      </c>
      <c r="Q65" s="3">
        <v>0</v>
      </c>
      <c r="R65" s="3">
        <v>0</v>
      </c>
      <c r="S65" s="49">
        <v>33</v>
      </c>
      <c r="V65" s="49">
        <v>3.125E-2</v>
      </c>
      <c r="W65" s="2">
        <f>D64</f>
        <v>3</v>
      </c>
      <c r="X65" s="2">
        <f>D65</f>
        <v>0</v>
      </c>
      <c r="Y65" s="49">
        <f>D66</f>
        <v>0</v>
      </c>
      <c r="Z65" s="49">
        <f>D67</f>
        <v>0</v>
      </c>
      <c r="AA65" s="49">
        <f>D68</f>
        <v>0</v>
      </c>
      <c r="AB65" s="49">
        <f>D69</f>
        <v>0</v>
      </c>
      <c r="AC65" s="49">
        <f>D70</f>
        <v>0</v>
      </c>
      <c r="AD65" s="49">
        <f>D71</f>
        <v>0</v>
      </c>
      <c r="AE65" s="2">
        <f>D72</f>
        <v>0</v>
      </c>
      <c r="AF65" s="2">
        <f>D73</f>
        <v>0</v>
      </c>
      <c r="AG65" s="2">
        <f>D74</f>
        <v>0</v>
      </c>
      <c r="AH65" s="2">
        <f>D75</f>
        <v>0</v>
      </c>
      <c r="AI65" s="2">
        <f>D76</f>
        <v>1</v>
      </c>
      <c r="AJ65" s="2">
        <f>D77</f>
        <v>1</v>
      </c>
      <c r="AK65" s="2">
        <f>D78</f>
        <v>1</v>
      </c>
      <c r="AL65" s="2">
        <f>D79</f>
        <v>0</v>
      </c>
      <c r="AM65" s="2">
        <f>D80</f>
        <v>31</v>
      </c>
      <c r="AN65" s="2">
        <f>D81</f>
        <v>0</v>
      </c>
      <c r="AO65" s="2">
        <f>D82</f>
        <v>0</v>
      </c>
      <c r="AP65" s="2">
        <f>D83</f>
        <v>1</v>
      </c>
      <c r="AQ65" s="2">
        <f>D84</f>
        <v>0</v>
      </c>
      <c r="AR65" s="2">
        <f>D85</f>
        <v>0</v>
      </c>
      <c r="AS65" s="2">
        <f>D86</f>
        <v>0</v>
      </c>
      <c r="AT65" s="2">
        <f>D87</f>
        <v>25</v>
      </c>
      <c r="AU65" s="5"/>
      <c r="AV65" s="49">
        <v>3.125E-2</v>
      </c>
      <c r="AW65" s="30">
        <f t="shared" ref="AW65" si="993">PRODUCT(W65*100*1/W80)</f>
        <v>9.0909090909090917</v>
      </c>
      <c r="AX65" s="30">
        <f t="shared" ref="AX65" si="994">PRODUCT(X65*100*1/X80)</f>
        <v>0</v>
      </c>
      <c r="AY65" s="29">
        <f t="shared" ref="AY65" si="995">PRODUCT(Y65*100*1/Y80)</f>
        <v>0</v>
      </c>
      <c r="AZ65" s="29">
        <f t="shared" ref="AZ65" si="996">PRODUCT(Z65*100*1/Z80)</f>
        <v>0</v>
      </c>
      <c r="BA65" s="29">
        <f t="shared" ref="BA65" si="997">PRODUCT(AA65*100*1/AA80)</f>
        <v>0</v>
      </c>
      <c r="BB65" s="29">
        <f t="shared" ref="BB65" si="998">PRODUCT(AB65*100*1/AB80)</f>
        <v>0</v>
      </c>
      <c r="BC65" s="29">
        <f t="shared" ref="BC65" si="999">PRODUCT(AC65*100*1/AC80)</f>
        <v>0</v>
      </c>
      <c r="BD65" s="29">
        <f t="shared" ref="BD65" si="1000">PRODUCT(AD65*100*1/AD80)</f>
        <v>0</v>
      </c>
      <c r="BE65" s="30">
        <f t="shared" ref="BE65" si="1001">PRODUCT(AE65*100*1/AE80)</f>
        <v>0</v>
      </c>
      <c r="BF65" s="30">
        <f t="shared" ref="BF65" si="1002">PRODUCT(AF65*100*1/AF80)</f>
        <v>0</v>
      </c>
      <c r="BG65" s="30">
        <f t="shared" ref="BG65" si="1003">PRODUCT(AG65*100*1/AG80)</f>
        <v>0</v>
      </c>
      <c r="BH65" s="30">
        <f t="shared" ref="BH65" si="1004">PRODUCT(AH65*100*1/AH80)</f>
        <v>0</v>
      </c>
      <c r="BI65" s="30">
        <f t="shared" ref="BI65" si="1005">PRODUCT(AI65*100*1/AI80)</f>
        <v>3.0303030303030303</v>
      </c>
      <c r="BJ65" s="30">
        <f t="shared" ref="BJ65" si="1006">PRODUCT(AJ65*100*1/AJ80)</f>
        <v>3.0303030303030303</v>
      </c>
      <c r="BK65" s="30">
        <f t="shared" ref="BK65" si="1007">PRODUCT(AK65*100*1/AK80)</f>
        <v>3.0303030303030303</v>
      </c>
      <c r="BL65" s="30">
        <f t="shared" ref="BL65" si="1008">PRODUCT(AL65*100*1/AL80)</f>
        <v>0</v>
      </c>
      <c r="BM65" s="30">
        <f t="shared" ref="BM65" si="1009">PRODUCT(AM65*100*1/AM80)</f>
        <v>93.939393939393938</v>
      </c>
      <c r="BN65" s="30">
        <f t="shared" ref="BN65" si="1010">PRODUCT(AN65*100*1/AN80)</f>
        <v>0</v>
      </c>
      <c r="BO65" s="30">
        <f t="shared" ref="BO65" si="1011">PRODUCT(AO65*100*1/AO80)</f>
        <v>0</v>
      </c>
      <c r="BP65" s="30">
        <f t="shared" ref="BP65" si="1012">PRODUCT(AP65*100*1/AP80)</f>
        <v>3.0303030303030303</v>
      </c>
      <c r="BQ65" s="30">
        <f t="shared" ref="BQ65" si="1013">PRODUCT(AQ65*100*1/AQ80)</f>
        <v>0</v>
      </c>
      <c r="BR65" s="30">
        <f t="shared" ref="BR65" si="1014">PRODUCT(AR65*100*1/AR80)</f>
        <v>0</v>
      </c>
      <c r="BS65" s="30">
        <f t="shared" ref="BS65" si="1015">PRODUCT(AS65*100*1/AS80)</f>
        <v>0</v>
      </c>
      <c r="BT65" s="30">
        <f t="shared" ref="BT65" si="1016">PRODUCT(AT65*100*1/AT80)</f>
        <v>75.757575757575751</v>
      </c>
      <c r="BU65" s="49"/>
      <c r="BV65" s="49">
        <v>3.125E-2</v>
      </c>
      <c r="BW65" s="30">
        <f t="shared" ref="BW65" si="1017">AW64+AW65</f>
        <v>9.0909090909090917</v>
      </c>
      <c r="BX65" s="30">
        <f t="shared" ref="BX65" si="1018">AX64+AX65</f>
        <v>0</v>
      </c>
      <c r="BY65" s="29">
        <f t="shared" ref="BY65" si="1019">AY64+AY65</f>
        <v>0</v>
      </c>
      <c r="BZ65" s="29">
        <f t="shared" ref="BZ65" si="1020">AZ64+AZ65</f>
        <v>0</v>
      </c>
      <c r="CA65" s="29">
        <f t="shared" ref="CA65" si="1021">BA64+BA65</f>
        <v>0</v>
      </c>
      <c r="CB65" s="29">
        <f t="shared" ref="CB65" si="1022">BB64+BB65</f>
        <v>0</v>
      </c>
      <c r="CC65" s="29">
        <f t="shared" ref="CC65" si="1023">BC64+BC65</f>
        <v>0</v>
      </c>
      <c r="CD65" s="29">
        <f t="shared" ref="CD65" si="1024">BD64+BD65</f>
        <v>0</v>
      </c>
      <c r="CE65" s="30">
        <f t="shared" ref="CE65" si="1025">BE64+BE65</f>
        <v>0</v>
      </c>
      <c r="CF65" s="30">
        <f t="shared" ref="CF65" si="1026">BF64+BF65</f>
        <v>0</v>
      </c>
      <c r="CG65" s="30">
        <f t="shared" ref="CG65" si="1027">BG64+BG65</f>
        <v>0</v>
      </c>
      <c r="CH65" s="30">
        <f t="shared" ref="CH65" si="1028">BH64+BH65</f>
        <v>0</v>
      </c>
      <c r="CI65" s="30">
        <f t="shared" ref="CI65" si="1029">BI64+BI65</f>
        <v>3.0303030303030303</v>
      </c>
      <c r="CJ65" s="30">
        <f t="shared" ref="CJ65" si="1030">BJ64+BJ65</f>
        <v>3.0303030303030303</v>
      </c>
      <c r="CK65" s="30">
        <f t="shared" ref="CK65" si="1031">BK64+BK65</f>
        <v>3.0303030303030303</v>
      </c>
      <c r="CL65" s="30">
        <f t="shared" ref="CL65" si="1032">BL64+BL65</f>
        <v>0</v>
      </c>
      <c r="CM65" s="30">
        <f t="shared" ref="CM65" si="1033">BM64+BM65</f>
        <v>93.939393939393938</v>
      </c>
      <c r="CN65" s="30">
        <f t="shared" ref="CN65" si="1034">BN64+BN65</f>
        <v>0</v>
      </c>
      <c r="CO65" s="30">
        <f t="shared" ref="CO65" si="1035">BO64+BO65</f>
        <v>0</v>
      </c>
      <c r="CP65" s="30">
        <f t="shared" ref="CP65" si="1036">BP64+BP65</f>
        <v>3.0303030303030303</v>
      </c>
      <c r="CQ65" s="30">
        <f t="shared" ref="CQ65" si="1037">BQ64+BQ65</f>
        <v>0</v>
      </c>
      <c r="CR65" s="30">
        <f t="shared" ref="CR65" si="1038">BR64+BR65</f>
        <v>0</v>
      </c>
      <c r="CS65" s="30">
        <f t="shared" ref="CS65" si="1039">BS64+BS65</f>
        <v>0</v>
      </c>
      <c r="CT65" s="30">
        <f t="shared" ref="CT65" si="1040">BT64+BT65</f>
        <v>75.757575757575751</v>
      </c>
      <c r="CW65" s="24" t="s">
        <v>47</v>
      </c>
      <c r="CX65" s="17"/>
      <c r="CY65" s="17">
        <f>BX68</f>
        <v>36.363636363636367</v>
      </c>
      <c r="CZ65" s="17"/>
      <c r="DA65" s="17"/>
      <c r="DB65" s="17"/>
      <c r="DC65" s="17"/>
      <c r="DD65" s="17"/>
      <c r="DE65" s="16"/>
      <c r="DF65" s="16">
        <f>CE73</f>
        <v>96.969696969696969</v>
      </c>
      <c r="DG65" s="16">
        <f>CF70</f>
        <v>78.787878787878796</v>
      </c>
      <c r="DH65" s="16">
        <f>CG75</f>
        <v>45.454545454545453</v>
      </c>
      <c r="DI65" s="16">
        <f>CH71</f>
        <v>69.696969696969703</v>
      </c>
      <c r="DJ65" s="12">
        <f>CI70</f>
        <v>75.757575757575765</v>
      </c>
      <c r="DK65" s="16">
        <f>CJ70</f>
        <v>75.757575757575751</v>
      </c>
      <c r="DL65" s="16">
        <f>CK68</f>
        <v>75.757575757575765</v>
      </c>
      <c r="DM65" s="16">
        <f>CL70</f>
        <v>75.757575757575765</v>
      </c>
      <c r="DN65" s="16">
        <f>CM66</f>
        <v>93.939393939393938</v>
      </c>
      <c r="DO65" s="16">
        <f>CN70</f>
        <v>100</v>
      </c>
      <c r="DP65" s="16">
        <f>CO70</f>
        <v>27.272727272727273</v>
      </c>
      <c r="DQ65" s="16">
        <f>CP68</f>
        <v>78.787878787878782</v>
      </c>
      <c r="DR65" s="16">
        <f>CQ72</f>
        <v>100</v>
      </c>
      <c r="DS65" s="16">
        <f>CR72</f>
        <v>100</v>
      </c>
      <c r="DT65" s="16">
        <f>CS72</f>
        <v>96.969696969696969</v>
      </c>
      <c r="DU65" s="16">
        <f>CT69</f>
        <v>100</v>
      </c>
      <c r="DV65" s="9"/>
    </row>
    <row r="66" spans="2:126" ht="18.75" x14ac:dyDescent="0.25">
      <c r="B66" s="49" t="s">
        <v>3</v>
      </c>
      <c r="C66" s="49">
        <v>0</v>
      </c>
      <c r="D66" s="49">
        <v>0</v>
      </c>
      <c r="E66" s="49">
        <v>0</v>
      </c>
      <c r="F66" s="49">
        <v>13</v>
      </c>
      <c r="G66" s="49">
        <v>0</v>
      </c>
      <c r="H66" s="49">
        <v>3</v>
      </c>
      <c r="I66" s="49">
        <v>10</v>
      </c>
      <c r="J66" s="49">
        <v>1</v>
      </c>
      <c r="K66" s="49">
        <v>1</v>
      </c>
      <c r="L66" s="49">
        <v>4</v>
      </c>
      <c r="M66" s="49">
        <v>1</v>
      </c>
      <c r="N66" s="49">
        <v>0</v>
      </c>
      <c r="O66" s="49">
        <v>0</v>
      </c>
      <c r="P66" s="49">
        <v>0</v>
      </c>
      <c r="Q66" s="49">
        <v>0</v>
      </c>
      <c r="R66" s="49">
        <v>0</v>
      </c>
      <c r="S66" s="49">
        <v>33</v>
      </c>
      <c r="V66" s="49">
        <v>6.25E-2</v>
      </c>
      <c r="W66" s="2">
        <f>E64</f>
        <v>1</v>
      </c>
      <c r="X66" s="2">
        <f>E65</f>
        <v>11</v>
      </c>
      <c r="Y66" s="49">
        <f>E66</f>
        <v>0</v>
      </c>
      <c r="Z66" s="49">
        <f>E67</f>
        <v>0</v>
      </c>
      <c r="AA66" s="49">
        <f>E68</f>
        <v>0</v>
      </c>
      <c r="AB66" s="49">
        <f>E69</f>
        <v>0</v>
      </c>
      <c r="AC66" s="49">
        <f>E70</f>
        <v>22</v>
      </c>
      <c r="AD66" s="49">
        <f>E71</f>
        <v>11</v>
      </c>
      <c r="AE66" s="2">
        <f>E72</f>
        <v>0</v>
      </c>
      <c r="AF66" s="2">
        <f>E73</f>
        <v>22</v>
      </c>
      <c r="AG66" s="2">
        <f>E74</f>
        <v>0</v>
      </c>
      <c r="AH66" s="2">
        <f>E75</f>
        <v>8</v>
      </c>
      <c r="AI66" s="2">
        <f>E76</f>
        <v>2</v>
      </c>
      <c r="AJ66" s="2">
        <f>E77</f>
        <v>0</v>
      </c>
      <c r="AK66" s="2">
        <f>E78</f>
        <v>12</v>
      </c>
      <c r="AL66" s="2">
        <f>E79</f>
        <v>16</v>
      </c>
      <c r="AM66" s="2">
        <f>E80</f>
        <v>0</v>
      </c>
      <c r="AN66" s="2">
        <f>E81</f>
        <v>0</v>
      </c>
      <c r="AO66" s="2">
        <f>E82</f>
        <v>1</v>
      </c>
      <c r="AP66" s="2">
        <f>E83</f>
        <v>13</v>
      </c>
      <c r="AQ66" s="2">
        <f>E84</f>
        <v>0</v>
      </c>
      <c r="AR66" s="2">
        <f>E85</f>
        <v>1</v>
      </c>
      <c r="AS66" s="2">
        <f>E86</f>
        <v>0</v>
      </c>
      <c r="AT66" s="2">
        <f>E87</f>
        <v>0</v>
      </c>
      <c r="AU66" s="5"/>
      <c r="AV66" s="49">
        <v>6.25E-2</v>
      </c>
      <c r="AW66" s="30">
        <f t="shared" ref="AW66" si="1041">PRODUCT(W66*100*1/W80)</f>
        <v>3.0303030303030303</v>
      </c>
      <c r="AX66" s="30">
        <f t="shared" ref="AX66" si="1042">PRODUCT(X66*100*1/X80)</f>
        <v>33.333333333333336</v>
      </c>
      <c r="AY66" s="29">
        <f t="shared" ref="AY66" si="1043">PRODUCT(Y66*100*1/Y80)</f>
        <v>0</v>
      </c>
      <c r="AZ66" s="29">
        <f t="shared" ref="AZ66" si="1044">PRODUCT(Z66*100*1/Z80)</f>
        <v>0</v>
      </c>
      <c r="BA66" s="29">
        <f t="shared" ref="BA66" si="1045">PRODUCT(AA66*100*1/AA80)</f>
        <v>0</v>
      </c>
      <c r="BB66" s="29">
        <f t="shared" ref="BB66" si="1046">PRODUCT(AB66*100*1/AB80)</f>
        <v>0</v>
      </c>
      <c r="BC66" s="29">
        <f t="shared" ref="BC66" si="1047">PRODUCT(AC66*100*1/AC80)</f>
        <v>66.666666666666671</v>
      </c>
      <c r="BD66" s="29">
        <f t="shared" ref="BD66" si="1048">PRODUCT(AD66*100*1/AD80)</f>
        <v>33.333333333333336</v>
      </c>
      <c r="BE66" s="30">
        <f t="shared" ref="BE66" si="1049">PRODUCT(AE66*100*1/AE80)</f>
        <v>0</v>
      </c>
      <c r="BF66" s="30">
        <f t="shared" ref="BF66" si="1050">PRODUCT(AF66*100*1/AF80)</f>
        <v>66.666666666666671</v>
      </c>
      <c r="BG66" s="30">
        <f t="shared" ref="BG66" si="1051">PRODUCT(AG66*100*1/AG80)</f>
        <v>0</v>
      </c>
      <c r="BH66" s="30">
        <f t="shared" ref="BH66" si="1052">PRODUCT(AH66*100*1/AH80)</f>
        <v>24.242424242424242</v>
      </c>
      <c r="BI66" s="30">
        <f t="shared" ref="BI66" si="1053">PRODUCT(AI66*100*1/AI80)</f>
        <v>6.0606060606060606</v>
      </c>
      <c r="BJ66" s="30">
        <f t="shared" ref="BJ66" si="1054">PRODUCT(AJ66*100*1/AJ80)</f>
        <v>0</v>
      </c>
      <c r="BK66" s="30">
        <f t="shared" ref="BK66" si="1055">PRODUCT(AK66*100*1/AK80)</f>
        <v>36.363636363636367</v>
      </c>
      <c r="BL66" s="30">
        <f t="shared" ref="BL66" si="1056">PRODUCT(AL66*100*1/AL80)</f>
        <v>48.484848484848484</v>
      </c>
      <c r="BM66" s="30">
        <f t="shared" ref="BM66" si="1057">PRODUCT(AM66*100*1/AM80)</f>
        <v>0</v>
      </c>
      <c r="BN66" s="30">
        <f t="shared" ref="BN66" si="1058">PRODUCT(AN66*100*1/AN80)</f>
        <v>0</v>
      </c>
      <c r="BO66" s="30">
        <f t="shared" ref="BO66" si="1059">PRODUCT(AO66*100*1/AO80)</f>
        <v>3.0303030303030303</v>
      </c>
      <c r="BP66" s="30">
        <f t="shared" ref="BP66" si="1060">PRODUCT(AP66*100*1/AP80)</f>
        <v>39.393939393939391</v>
      </c>
      <c r="BQ66" s="30">
        <f t="shared" ref="BQ66" si="1061">PRODUCT(AQ66*100*1/AQ80)</f>
        <v>0</v>
      </c>
      <c r="BR66" s="30">
        <f t="shared" ref="BR66" si="1062">PRODUCT(AR66*100*1/AR80)</f>
        <v>3.0303030303030303</v>
      </c>
      <c r="BS66" s="30">
        <f t="shared" ref="BS66" si="1063">PRODUCT(AS66*100*1/AS80)</f>
        <v>0</v>
      </c>
      <c r="BT66" s="30">
        <f t="shared" ref="BT66" si="1064">PRODUCT(AT66*100*1/AT80)</f>
        <v>0</v>
      </c>
      <c r="BU66" s="49"/>
      <c r="BV66" s="49">
        <v>6.25E-2</v>
      </c>
      <c r="BW66" s="30">
        <f t="shared" ref="BW66" si="1065">AW64+AW65+AW66</f>
        <v>12.121212121212121</v>
      </c>
      <c r="BX66" s="30">
        <f t="shared" ref="BX66" si="1066">AX64+AX65+AX66</f>
        <v>33.333333333333336</v>
      </c>
      <c r="BY66" s="29">
        <f t="shared" ref="BY66" si="1067">AY64+AY65+AY66</f>
        <v>0</v>
      </c>
      <c r="BZ66" s="29">
        <f t="shared" ref="BZ66" si="1068">AZ64+AZ65+AZ66</f>
        <v>0</v>
      </c>
      <c r="CA66" s="29">
        <f t="shared" ref="CA66" si="1069">BA64+BA65+BA66</f>
        <v>0</v>
      </c>
      <c r="CB66" s="29">
        <f t="shared" ref="CB66" si="1070">BB64+BB65+BB66</f>
        <v>0</v>
      </c>
      <c r="CC66" s="29">
        <f t="shared" ref="CC66" si="1071">BC64+BC65+BC66</f>
        <v>66.666666666666671</v>
      </c>
      <c r="CD66" s="29">
        <f t="shared" ref="CD66" si="1072">BD64+BD65+BD66</f>
        <v>33.333333333333336</v>
      </c>
      <c r="CE66" s="30">
        <f t="shared" ref="CE66" si="1073">BE64+BE65+BE66</f>
        <v>0</v>
      </c>
      <c r="CF66" s="30">
        <f t="shared" ref="CF66" si="1074">BF64+BF65+BF66</f>
        <v>66.666666666666671</v>
      </c>
      <c r="CG66" s="30">
        <f t="shared" ref="CG66" si="1075">BG64+BG65+BG66</f>
        <v>0</v>
      </c>
      <c r="CH66" s="30">
        <f t="shared" ref="CH66" si="1076">BH64+BH65+BH66</f>
        <v>24.242424242424242</v>
      </c>
      <c r="CI66" s="30">
        <f t="shared" ref="CI66" si="1077">BI64+BI65+BI66</f>
        <v>9.0909090909090899</v>
      </c>
      <c r="CJ66" s="30">
        <f t="shared" ref="CJ66" si="1078">BJ64+BJ65+BJ66</f>
        <v>3.0303030303030303</v>
      </c>
      <c r="CK66" s="30">
        <f t="shared" ref="CK66" si="1079">BK64+BK65+BK66</f>
        <v>39.393939393939398</v>
      </c>
      <c r="CL66" s="30">
        <f t="shared" ref="CL66" si="1080">BL64+BL65+BL66</f>
        <v>48.484848484848484</v>
      </c>
      <c r="CM66" s="30">
        <f t="shared" ref="CM66" si="1081">BM64+BM65+BM66</f>
        <v>93.939393939393938</v>
      </c>
      <c r="CN66" s="30">
        <f t="shared" ref="CN66" si="1082">BN64+BN65+BN66</f>
        <v>0</v>
      </c>
      <c r="CO66" s="30">
        <f t="shared" ref="CO66" si="1083">BO64+BO65+BO66</f>
        <v>3.0303030303030303</v>
      </c>
      <c r="CP66" s="30">
        <f t="shared" ref="CP66" si="1084">BP64+BP65+BP66</f>
        <v>42.424242424242422</v>
      </c>
      <c r="CQ66" s="30">
        <f t="shared" ref="CQ66" si="1085">BQ64+BQ65+BQ66</f>
        <v>0</v>
      </c>
      <c r="CR66" s="30">
        <f t="shared" ref="CR66" si="1086">BR64+BR65+BR66</f>
        <v>3.0303030303030303</v>
      </c>
      <c r="CS66" s="30">
        <f t="shared" ref="CS66" si="1087">BS64+BS65+BS66</f>
        <v>0</v>
      </c>
      <c r="CT66" s="30">
        <f t="shared" ref="CT66" si="1088">BT64+BT65+BT66</f>
        <v>75.757575757575751</v>
      </c>
      <c r="CW66" s="24" t="s">
        <v>48</v>
      </c>
      <c r="CX66" s="17"/>
      <c r="CY66" s="17"/>
      <c r="CZ66" s="17"/>
      <c r="DA66" s="17"/>
      <c r="DB66" s="17"/>
      <c r="DC66" s="17"/>
      <c r="DD66" s="17"/>
      <c r="DE66" s="16"/>
      <c r="DF66" s="16">
        <f>CE74-CE73</f>
        <v>0</v>
      </c>
      <c r="DG66" s="16"/>
      <c r="DH66" s="16"/>
      <c r="DI66" s="16">
        <f>CH72-CH71</f>
        <v>18.181818181818187</v>
      </c>
      <c r="DJ66" s="16"/>
      <c r="DK66" s="16"/>
      <c r="DL66" s="16"/>
      <c r="DM66" s="16">
        <f>CL71-CL70</f>
        <v>3.0303030303030312</v>
      </c>
      <c r="DN66" s="16">
        <f>CM69-CM66</f>
        <v>3.0303030303030312</v>
      </c>
      <c r="DO66" s="16"/>
      <c r="DP66" s="16">
        <f>CO71-CO70</f>
        <v>0</v>
      </c>
      <c r="DQ66" s="16">
        <f>CP69-CP68</f>
        <v>0</v>
      </c>
      <c r="DR66" s="16"/>
      <c r="DS66" s="16"/>
      <c r="DT66" s="16"/>
      <c r="DU66" s="16"/>
      <c r="DV66" s="9"/>
    </row>
    <row r="67" spans="2:126" ht="18.75" x14ac:dyDescent="0.25">
      <c r="B67" s="49" t="s">
        <v>5</v>
      </c>
      <c r="C67" s="49">
        <v>0</v>
      </c>
      <c r="D67" s="49">
        <v>0</v>
      </c>
      <c r="E67" s="49">
        <v>0</v>
      </c>
      <c r="F67" s="49">
        <v>0</v>
      </c>
      <c r="G67" s="49">
        <v>11</v>
      </c>
      <c r="H67" s="49">
        <v>0</v>
      </c>
      <c r="I67" s="49">
        <v>2</v>
      </c>
      <c r="J67" s="49">
        <v>9</v>
      </c>
      <c r="K67" s="49">
        <v>5</v>
      </c>
      <c r="L67" s="49">
        <v>0</v>
      </c>
      <c r="M67" s="49">
        <v>3</v>
      </c>
      <c r="N67" s="49">
        <v>2</v>
      </c>
      <c r="O67" s="49">
        <v>0</v>
      </c>
      <c r="P67" s="49">
        <v>1</v>
      </c>
      <c r="Q67" s="49">
        <v>0</v>
      </c>
      <c r="R67" s="49">
        <v>0</v>
      </c>
      <c r="S67" s="49">
        <v>33</v>
      </c>
      <c r="V67" s="49">
        <v>0.125</v>
      </c>
      <c r="W67" s="2">
        <f>F64</f>
        <v>0</v>
      </c>
      <c r="X67" s="2">
        <f>F65</f>
        <v>0</v>
      </c>
      <c r="Y67" s="49">
        <f>F66</f>
        <v>13</v>
      </c>
      <c r="Z67" s="49">
        <f>F67</f>
        <v>0</v>
      </c>
      <c r="AA67" s="49">
        <f>F68</f>
        <v>0</v>
      </c>
      <c r="AB67" s="49">
        <f>F69</f>
        <v>0</v>
      </c>
      <c r="AC67" s="49">
        <f>F70</f>
        <v>0</v>
      </c>
      <c r="AD67" s="49">
        <f>F71</f>
        <v>0</v>
      </c>
      <c r="AE67" s="2">
        <f>F72</f>
        <v>0</v>
      </c>
      <c r="AF67" s="2">
        <f>F73</f>
        <v>0</v>
      </c>
      <c r="AG67" s="2">
        <f>F74</f>
        <v>0</v>
      </c>
      <c r="AH67" s="2">
        <f>F75</f>
        <v>0</v>
      </c>
      <c r="AI67" s="2">
        <f>F76</f>
        <v>15</v>
      </c>
      <c r="AJ67" s="2">
        <f>F77</f>
        <v>9</v>
      </c>
      <c r="AK67" s="2">
        <f>F78</f>
        <v>11</v>
      </c>
      <c r="AL67" s="2">
        <f>F79</f>
        <v>0</v>
      </c>
      <c r="AM67" s="4">
        <f>F80</f>
        <v>0</v>
      </c>
      <c r="AN67" s="2">
        <f>F81</f>
        <v>1</v>
      </c>
      <c r="AO67" s="2">
        <f>F82</f>
        <v>0</v>
      </c>
      <c r="AP67" s="2">
        <f>F83</f>
        <v>8</v>
      </c>
      <c r="AQ67" s="2">
        <f>F84</f>
        <v>0</v>
      </c>
      <c r="AR67" s="2">
        <f>F85</f>
        <v>0</v>
      </c>
      <c r="AS67" s="2">
        <f>F86</f>
        <v>20</v>
      </c>
      <c r="AT67" s="2">
        <f>F87</f>
        <v>7</v>
      </c>
      <c r="AU67" s="5"/>
      <c r="AV67" s="49">
        <v>0.125</v>
      </c>
      <c r="AW67" s="30">
        <f t="shared" ref="AW67" si="1089">PRODUCT(W67*100*1/W80)</f>
        <v>0</v>
      </c>
      <c r="AX67" s="30">
        <f t="shared" ref="AX67" si="1090">PRODUCT(X67*100*1/X80)</f>
        <v>0</v>
      </c>
      <c r="AY67" s="29">
        <f t="shared" ref="AY67" si="1091">PRODUCT(Y67*100*1/Y80)</f>
        <v>39.393939393939391</v>
      </c>
      <c r="AZ67" s="29">
        <f t="shared" ref="AZ67" si="1092">PRODUCT(Z67*100*1/Z80)</f>
        <v>0</v>
      </c>
      <c r="BA67" s="29">
        <f t="shared" ref="BA67" si="1093">PRODUCT(AA67*100*1/AA80)</f>
        <v>0</v>
      </c>
      <c r="BB67" s="29">
        <f t="shared" ref="BB67" si="1094">PRODUCT(AB67*100*1/AB80)</f>
        <v>0</v>
      </c>
      <c r="BC67" s="29">
        <f t="shared" ref="BC67" si="1095">PRODUCT(AC67*100*1/AC80)</f>
        <v>0</v>
      </c>
      <c r="BD67" s="29">
        <f t="shared" ref="BD67" si="1096">PRODUCT(AD67*100*1/AD80)</f>
        <v>0</v>
      </c>
      <c r="BE67" s="30">
        <f t="shared" ref="BE67" si="1097">PRODUCT(AE67*100*1/AE80)</f>
        <v>0</v>
      </c>
      <c r="BF67" s="30">
        <f t="shared" ref="BF67" si="1098">PRODUCT(AF67*100*1/AF80)</f>
        <v>0</v>
      </c>
      <c r="BG67" s="30">
        <f t="shared" ref="BG67" si="1099">PRODUCT(AG67*100*1/AG80)</f>
        <v>0</v>
      </c>
      <c r="BH67" s="30">
        <f t="shared" ref="BH67" si="1100">PRODUCT(AH67*100*1/AH80)</f>
        <v>0</v>
      </c>
      <c r="BI67" s="30">
        <f t="shared" ref="BI67" si="1101">PRODUCT(AI67*100*1/AI80)</f>
        <v>45.454545454545453</v>
      </c>
      <c r="BJ67" s="30">
        <f t="shared" ref="BJ67" si="1102">PRODUCT(AJ67*100*1/AJ80)</f>
        <v>27.272727272727273</v>
      </c>
      <c r="BK67" s="30">
        <f t="shared" ref="BK67" si="1103">PRODUCT(AK67*100*1/AK80)</f>
        <v>33.333333333333336</v>
      </c>
      <c r="BL67" s="30">
        <f t="shared" ref="BL67" si="1104">PRODUCT(AL67*100*1/AL80)</f>
        <v>0</v>
      </c>
      <c r="BM67" s="31">
        <f t="shared" ref="BM67" si="1105">PRODUCT(AM67*100*1/AM80)</f>
        <v>0</v>
      </c>
      <c r="BN67" s="30">
        <f t="shared" ref="BN67" si="1106">PRODUCT(AN67*100*1/AN80)</f>
        <v>3.0303030303030303</v>
      </c>
      <c r="BO67" s="30">
        <f t="shared" ref="BO67" si="1107">PRODUCT(AO67*100*1/AO80)</f>
        <v>0</v>
      </c>
      <c r="BP67" s="30">
        <f t="shared" ref="BP67" si="1108">PRODUCT(AP67*100*1/AP80)</f>
        <v>24.242424242424242</v>
      </c>
      <c r="BQ67" s="30">
        <f t="shared" ref="BQ67" si="1109">PRODUCT(AQ67*100*1/AQ80)</f>
        <v>0</v>
      </c>
      <c r="BR67" s="30">
        <f t="shared" ref="BR67" si="1110">PRODUCT(AR67*100*1/AR80)</f>
        <v>0</v>
      </c>
      <c r="BS67" s="30">
        <f t="shared" ref="BS67" si="1111">PRODUCT(AS67*100*1/AS80)</f>
        <v>60.606060606060609</v>
      </c>
      <c r="BT67" s="30">
        <f t="shared" ref="BT67" si="1112">PRODUCT(AT67*100*1/AT80)</f>
        <v>21.212121212121211</v>
      </c>
      <c r="BU67" s="49"/>
      <c r="BV67" s="49">
        <v>0.125</v>
      </c>
      <c r="BW67" s="30">
        <f t="shared" ref="BW67" si="1113">AW64+AW65+AW66+AW67</f>
        <v>12.121212121212121</v>
      </c>
      <c r="BX67" s="30">
        <f t="shared" ref="BX67" si="1114">AX64+AX65+AX66+AX67</f>
        <v>33.333333333333336</v>
      </c>
      <c r="BY67" s="29">
        <f t="shared" ref="BY67" si="1115">AY64+AY65+AY66+AY67</f>
        <v>39.393939393939391</v>
      </c>
      <c r="BZ67" s="29">
        <f t="shared" ref="BZ67" si="1116">AZ64+AZ65+AZ66+AZ67</f>
        <v>0</v>
      </c>
      <c r="CA67" s="29">
        <f t="shared" ref="CA67" si="1117">BA64+BA65+BA66+BA67</f>
        <v>0</v>
      </c>
      <c r="CB67" s="29">
        <f t="shared" ref="CB67" si="1118">BB64+BB65+BB66+BB67</f>
        <v>0</v>
      </c>
      <c r="CC67" s="29">
        <f t="shared" ref="CC67" si="1119">BC64+BC65+BC66+BC67</f>
        <v>66.666666666666671</v>
      </c>
      <c r="CD67" s="29">
        <f t="shared" ref="CD67" si="1120">BD64+BD65+BD66+BD67</f>
        <v>33.333333333333336</v>
      </c>
      <c r="CE67" s="30">
        <f t="shared" ref="CE67" si="1121">BE64+BE65+BE66+BE67</f>
        <v>0</v>
      </c>
      <c r="CF67" s="30">
        <f t="shared" ref="CF67" si="1122">BF64+BF65+BF66+BF67</f>
        <v>66.666666666666671</v>
      </c>
      <c r="CG67" s="30">
        <f t="shared" ref="CG67" si="1123">BG64+BG65+BG66+BG67</f>
        <v>0</v>
      </c>
      <c r="CH67" s="30">
        <f t="shared" ref="CH67" si="1124">BH64+BH65+BH66+BH67</f>
        <v>24.242424242424242</v>
      </c>
      <c r="CI67" s="30">
        <f t="shared" ref="CI67" si="1125">BI64+BI65+BI66+BI67</f>
        <v>54.545454545454547</v>
      </c>
      <c r="CJ67" s="30">
        <f t="shared" ref="CJ67" si="1126">BJ64+BJ65+BJ66+BJ67</f>
        <v>30.303030303030305</v>
      </c>
      <c r="CK67" s="30">
        <f t="shared" ref="CK67" si="1127">BK64+BK65+BK66+BK67</f>
        <v>72.727272727272734</v>
      </c>
      <c r="CL67" s="30">
        <f t="shared" ref="CL67" si="1128">BL64+BL65+BL66+BL67</f>
        <v>48.484848484848484</v>
      </c>
      <c r="CM67" s="31">
        <f t="shared" ref="CM67" si="1129">BM64+BM65+BM66+BM67</f>
        <v>93.939393939393938</v>
      </c>
      <c r="CN67" s="30">
        <f>BN65+BN66+BN67</f>
        <v>3.0303030303030303</v>
      </c>
      <c r="CO67" s="30">
        <f t="shared" ref="CO67" si="1130">BO64+BO65+BO66+BO67</f>
        <v>3.0303030303030303</v>
      </c>
      <c r="CP67" s="30">
        <f t="shared" ref="CP67" si="1131">BP64+BP65+BP66+BP67</f>
        <v>66.666666666666657</v>
      </c>
      <c r="CQ67" s="30">
        <f t="shared" ref="CQ67" si="1132">BQ64+BQ65+BQ66+BQ67</f>
        <v>0</v>
      </c>
      <c r="CR67" s="30">
        <f t="shared" ref="CR67" si="1133">BR64+BR65+BR66+BR67</f>
        <v>3.0303030303030303</v>
      </c>
      <c r="CS67" s="30">
        <f t="shared" ref="CS67" si="1134">BS64+BS65+BS66+BS67</f>
        <v>60.606060606060609</v>
      </c>
      <c r="CT67" s="30">
        <f t="shared" ref="CT67" si="1135">BT64+BT65+BT66+BT67</f>
        <v>96.969696969696969</v>
      </c>
      <c r="CW67" s="24" t="s">
        <v>49</v>
      </c>
      <c r="CX67" s="17"/>
      <c r="CY67" s="17">
        <f>BX79-BX68</f>
        <v>63.636363636363633</v>
      </c>
      <c r="CZ67" s="17"/>
      <c r="DA67" s="17"/>
      <c r="DB67" s="17"/>
      <c r="DC67" s="17"/>
      <c r="DD67" s="17"/>
      <c r="DE67" s="16"/>
      <c r="DF67" s="16">
        <f>CE79-CE74</f>
        <v>3.0303030303030312</v>
      </c>
      <c r="DG67" s="16">
        <f>CF79-CF70</f>
        <v>21.212121212121218</v>
      </c>
      <c r="DH67" s="16">
        <f>CG79-CG75</f>
        <v>54.545454545454547</v>
      </c>
      <c r="DI67" s="16">
        <f>CH79-CH72</f>
        <v>12.121212121212125</v>
      </c>
      <c r="DJ67" s="16">
        <f>CI79-CI70</f>
        <v>24.242424242424235</v>
      </c>
      <c r="DK67" s="16">
        <f>CJ79-CJ70</f>
        <v>24.242424242424249</v>
      </c>
      <c r="DL67" s="16">
        <f>CK79-CK68</f>
        <v>24.242424242424249</v>
      </c>
      <c r="DM67" s="16">
        <f>CL79-CL71</f>
        <v>21.212121212121218</v>
      </c>
      <c r="DN67" s="16">
        <f>CM79-CM69</f>
        <v>3.0303030303030312</v>
      </c>
      <c r="DO67" s="16">
        <f>CN79-CN70</f>
        <v>0</v>
      </c>
      <c r="DP67" s="16">
        <f>CO79-CO71</f>
        <v>72.72727272727272</v>
      </c>
      <c r="DQ67" s="16">
        <f>CP79-CP69</f>
        <v>21.212121212121218</v>
      </c>
      <c r="DR67" s="16">
        <f>CQ79-CQ72</f>
        <v>0</v>
      </c>
      <c r="DS67" s="16">
        <f>CR79-CR72</f>
        <v>0</v>
      </c>
      <c r="DT67" s="16">
        <f>CS79-CS72</f>
        <v>3.0303030303030312</v>
      </c>
      <c r="DU67" s="16">
        <f>CT79-CT69</f>
        <v>0</v>
      </c>
      <c r="DV67" s="9"/>
    </row>
    <row r="68" spans="2:126" x14ac:dyDescent="0.25">
      <c r="B68" s="49" t="s">
        <v>7</v>
      </c>
      <c r="C68" s="49">
        <v>0</v>
      </c>
      <c r="D68" s="49">
        <v>0</v>
      </c>
      <c r="E68" s="49">
        <v>0</v>
      </c>
      <c r="F68" s="49">
        <v>0</v>
      </c>
      <c r="G68" s="49">
        <v>0</v>
      </c>
      <c r="H68" s="49">
        <v>0</v>
      </c>
      <c r="I68" s="49">
        <v>8</v>
      </c>
      <c r="J68" s="49">
        <v>5</v>
      </c>
      <c r="K68" s="49">
        <v>9</v>
      </c>
      <c r="L68" s="49">
        <v>2</v>
      </c>
      <c r="M68" s="49">
        <v>9</v>
      </c>
      <c r="N68" s="49">
        <v>0</v>
      </c>
      <c r="O68" s="49">
        <v>0</v>
      </c>
      <c r="P68" s="49">
        <v>0</v>
      </c>
      <c r="Q68" s="49">
        <v>0</v>
      </c>
      <c r="R68" s="49">
        <v>0</v>
      </c>
      <c r="S68" s="49">
        <v>33</v>
      </c>
      <c r="V68" s="49">
        <v>0.25</v>
      </c>
      <c r="W68" s="3">
        <f>G64</f>
        <v>2</v>
      </c>
      <c r="X68" s="2">
        <f>G65</f>
        <v>1</v>
      </c>
      <c r="Y68" s="49">
        <f>G66</f>
        <v>0</v>
      </c>
      <c r="Z68" s="49">
        <f>G67</f>
        <v>11</v>
      </c>
      <c r="AA68" s="49">
        <f>G68</f>
        <v>0</v>
      </c>
      <c r="AB68" s="49">
        <f>G69</f>
        <v>0</v>
      </c>
      <c r="AC68" s="49">
        <f>G70</f>
        <v>1</v>
      </c>
      <c r="AD68" s="49">
        <f>G71</f>
        <v>1</v>
      </c>
      <c r="AE68" s="2">
        <f>G72</f>
        <v>26</v>
      </c>
      <c r="AF68" s="2">
        <f>G73</f>
        <v>0</v>
      </c>
      <c r="AG68" s="2">
        <f>G74</f>
        <v>0</v>
      </c>
      <c r="AH68" s="2">
        <f>G75</f>
        <v>8</v>
      </c>
      <c r="AI68" s="2">
        <f>G76</f>
        <v>5</v>
      </c>
      <c r="AJ68" s="2">
        <f>G77</f>
        <v>13</v>
      </c>
      <c r="AK68" s="2">
        <f>G78</f>
        <v>1</v>
      </c>
      <c r="AL68" s="2">
        <f>G79</f>
        <v>2</v>
      </c>
      <c r="AM68" s="4">
        <f>G80</f>
        <v>0</v>
      </c>
      <c r="AN68" s="2">
        <f>G81</f>
        <v>14</v>
      </c>
      <c r="AO68" s="2">
        <f>G82</f>
        <v>6</v>
      </c>
      <c r="AP68" s="2">
        <f>G83</f>
        <v>4</v>
      </c>
      <c r="AQ68" s="2">
        <f>G84</f>
        <v>0</v>
      </c>
      <c r="AR68" s="2">
        <f>G85</f>
        <v>2</v>
      </c>
      <c r="AS68" s="2">
        <f>G86</f>
        <v>0</v>
      </c>
      <c r="AT68" s="2">
        <f>G87</f>
        <v>1</v>
      </c>
      <c r="AU68" s="5"/>
      <c r="AV68" s="49">
        <v>0.25</v>
      </c>
      <c r="AW68" s="32">
        <f t="shared" ref="AW68" si="1136">PRODUCT(W68*100*1/W80)</f>
        <v>6.0606060606060606</v>
      </c>
      <c r="AX68" s="30">
        <f t="shared" ref="AX68" si="1137">PRODUCT(X68*100*1/X80)</f>
        <v>3.0303030303030303</v>
      </c>
      <c r="AY68" s="29">
        <f t="shared" ref="AY68" si="1138">PRODUCT(Y68*100*1/Y80)</f>
        <v>0</v>
      </c>
      <c r="AZ68" s="29">
        <f t="shared" ref="AZ68" si="1139">PRODUCT(Z68*100*1/Z80)</f>
        <v>33.333333333333336</v>
      </c>
      <c r="BA68" s="29">
        <f t="shared" ref="BA68" si="1140">PRODUCT(AA68*100*1/AA80)</f>
        <v>0</v>
      </c>
      <c r="BB68" s="29">
        <f t="shared" ref="BB68" si="1141">PRODUCT(AB68*100*1/AB80)</f>
        <v>0</v>
      </c>
      <c r="BC68" s="29">
        <f t="shared" ref="BC68" si="1142">PRODUCT(AC68*100*1/AC80)</f>
        <v>3.0303030303030303</v>
      </c>
      <c r="BD68" s="29">
        <f t="shared" ref="BD68" si="1143">PRODUCT(AD68*100*1/AD80)</f>
        <v>3.0303030303030303</v>
      </c>
      <c r="BE68" s="30">
        <f t="shared" ref="BE68" si="1144">PRODUCT(AE68*100*1/AE80)</f>
        <v>78.787878787878782</v>
      </c>
      <c r="BF68" s="30">
        <f t="shared" ref="BF68" si="1145">PRODUCT(AF68*100*1/AF80)</f>
        <v>0</v>
      </c>
      <c r="BG68" s="30">
        <f t="shared" ref="BG68" si="1146">PRODUCT(AG68*100*1/AG80)</f>
        <v>0</v>
      </c>
      <c r="BH68" s="30">
        <f t="shared" ref="BH68" si="1147">PRODUCT(AH68*100*1/AH80)</f>
        <v>24.242424242424242</v>
      </c>
      <c r="BI68" s="30">
        <f t="shared" ref="BI68" si="1148">PRODUCT(AI68*100*1/AI80)</f>
        <v>15.151515151515152</v>
      </c>
      <c r="BJ68" s="30">
        <f t="shared" ref="BJ68" si="1149">PRODUCT(AJ68*100*1/AJ80)</f>
        <v>39.393939393939391</v>
      </c>
      <c r="BK68" s="30">
        <f t="shared" ref="BK68" si="1150">PRODUCT(AK68*100*1/AK80)</f>
        <v>3.0303030303030303</v>
      </c>
      <c r="BL68" s="30">
        <f t="shared" ref="BL68" si="1151">PRODUCT(AL68*100*1/AL80)</f>
        <v>6.0606060606060606</v>
      </c>
      <c r="BM68" s="31">
        <f t="shared" ref="BM68" si="1152">PRODUCT(AM68*100*1/AM80)</f>
        <v>0</v>
      </c>
      <c r="BN68" s="30">
        <f t="shared" ref="BN68" si="1153">PRODUCT(AN68*100*1/AN80)</f>
        <v>42.424242424242422</v>
      </c>
      <c r="BO68" s="30">
        <f t="shared" ref="BO68" si="1154">PRODUCT(AO68*100*1/AO80)</f>
        <v>18.181818181818183</v>
      </c>
      <c r="BP68" s="30">
        <f t="shared" ref="BP68" si="1155">PRODUCT(AP68*100*1/AP80)</f>
        <v>12.121212121212121</v>
      </c>
      <c r="BQ68" s="30">
        <f t="shared" ref="BQ68" si="1156">PRODUCT(AQ68*100*1/AQ80)</f>
        <v>0</v>
      </c>
      <c r="BR68" s="30">
        <f t="shared" ref="BR68" si="1157">PRODUCT(AR68*100*1/AR80)</f>
        <v>6.0606060606060606</v>
      </c>
      <c r="BS68" s="30">
        <f t="shared" ref="BS68" si="1158">PRODUCT(AS68*100*1/AS80)</f>
        <v>0</v>
      </c>
      <c r="BT68" s="30">
        <f t="shared" ref="BT68" si="1159">PRODUCT(AT68*100*1/AT80)</f>
        <v>3.0303030303030303</v>
      </c>
      <c r="BU68" s="49"/>
      <c r="BV68" s="49">
        <v>0.25</v>
      </c>
      <c r="BW68" s="32">
        <f t="shared" ref="BW68" si="1160">AW64+AW65+AW66+AW67+AW68</f>
        <v>18.18181818181818</v>
      </c>
      <c r="BX68" s="30">
        <f t="shared" ref="BX68" si="1161">AX64+AX65+AX66+AX67+AX68</f>
        <v>36.363636363636367</v>
      </c>
      <c r="BY68" s="29">
        <f t="shared" ref="BY68" si="1162">AY64+AY65+AY66+AY67+AY68</f>
        <v>39.393939393939391</v>
      </c>
      <c r="BZ68" s="29">
        <f t="shared" ref="BZ68" si="1163">AZ64+AZ65+AZ66+AZ67+AZ68</f>
        <v>33.333333333333336</v>
      </c>
      <c r="CA68" s="29">
        <f t="shared" ref="CA68" si="1164">BA64+BA65+BA66+BA67+BA68</f>
        <v>0</v>
      </c>
      <c r="CB68" s="29">
        <f t="shared" ref="CB68" si="1165">BB64+BB65+BB66+BB67+BB68</f>
        <v>0</v>
      </c>
      <c r="CC68" s="29">
        <f t="shared" ref="CC68" si="1166">BC64+BC65+BC66+BC67+BC68</f>
        <v>69.696969696969703</v>
      </c>
      <c r="CD68" s="29">
        <f t="shared" ref="CD68" si="1167">BD64+BD65+BD66+BD67+BD68</f>
        <v>36.363636363636367</v>
      </c>
      <c r="CE68" s="30">
        <f t="shared" ref="CE68" si="1168">BE64+BE65+BE66+BE67+BE68</f>
        <v>78.787878787878782</v>
      </c>
      <c r="CF68" s="30">
        <f t="shared" ref="CF68" si="1169">BF64+BF65+BF66+BF67+BF68</f>
        <v>66.666666666666671</v>
      </c>
      <c r="CG68" s="30">
        <f t="shared" ref="CG68" si="1170">BG64+BG65+BG66+BG67+BG68</f>
        <v>0</v>
      </c>
      <c r="CH68" s="30">
        <f t="shared" ref="CH68" si="1171">BH64+BH65+BH66+BH67+BH68</f>
        <v>48.484848484848484</v>
      </c>
      <c r="CI68" s="30">
        <f t="shared" ref="CI68" si="1172">BI64+BI65+BI66+BI67+BI68</f>
        <v>69.696969696969703</v>
      </c>
      <c r="CJ68" s="30">
        <f t="shared" ref="CJ68" si="1173">BJ64+BJ65+BJ66+BJ67+BJ68</f>
        <v>69.696969696969688</v>
      </c>
      <c r="CK68" s="30">
        <f t="shared" ref="CK68" si="1174">BK64+BK65+BK66+BK67+BK68</f>
        <v>75.757575757575765</v>
      </c>
      <c r="CL68" s="30">
        <f t="shared" ref="CL68" si="1175">BL64+BL65+BL66+BL67+BL68</f>
        <v>54.545454545454547</v>
      </c>
      <c r="CM68" s="31">
        <f t="shared" ref="CM68" si="1176">BM64+BM65+BM66+BM67+BM68</f>
        <v>93.939393939393938</v>
      </c>
      <c r="CN68" s="30">
        <f t="shared" ref="CN68" si="1177">BN64+BN65+BN66+BN67+BN68</f>
        <v>45.454545454545453</v>
      </c>
      <c r="CO68" s="30">
        <f t="shared" ref="CO68" si="1178">BO64+BO65+BO66+BO67+BO68</f>
        <v>21.212121212121215</v>
      </c>
      <c r="CP68" s="30">
        <f t="shared" ref="CP68" si="1179">BP64+BP65+BP66+BP67+BP68</f>
        <v>78.787878787878782</v>
      </c>
      <c r="CQ68" s="30">
        <f t="shared" ref="CQ68" si="1180">BQ64+BQ65+BQ66+BQ67+BQ68</f>
        <v>0</v>
      </c>
      <c r="CR68" s="30">
        <f t="shared" ref="CR68" si="1181">BR64+BR65+BR66+BR67+BR68</f>
        <v>9.0909090909090899</v>
      </c>
      <c r="CS68" s="30">
        <f t="shared" ref="CS68" si="1182">BS64+BS65+BS66+BS67+BS68</f>
        <v>60.606060606060609</v>
      </c>
      <c r="CT68" s="30">
        <f t="shared" ref="CT68" si="1183">BT64+BT65+BT66+BT67+BT68</f>
        <v>100</v>
      </c>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9"/>
    </row>
    <row r="69" spans="2:126" x14ac:dyDescent="0.25">
      <c r="B69" s="49" t="s">
        <v>9</v>
      </c>
      <c r="C69" s="49">
        <v>0</v>
      </c>
      <c r="D69" s="49">
        <v>0</v>
      </c>
      <c r="E69" s="49">
        <v>0</v>
      </c>
      <c r="F69" s="49">
        <v>0</v>
      </c>
      <c r="G69" s="49">
        <v>0</v>
      </c>
      <c r="H69" s="49">
        <v>11</v>
      </c>
      <c r="I69" s="49">
        <v>2</v>
      </c>
      <c r="J69" s="49">
        <v>9</v>
      </c>
      <c r="K69" s="49">
        <v>2</v>
      </c>
      <c r="L69" s="49">
        <v>3</v>
      </c>
      <c r="M69" s="49">
        <v>0</v>
      </c>
      <c r="N69" s="49">
        <v>0</v>
      </c>
      <c r="O69" s="49">
        <v>6</v>
      </c>
      <c r="P69" s="49">
        <v>0</v>
      </c>
      <c r="Q69" s="49">
        <v>0</v>
      </c>
      <c r="R69" s="49">
        <v>0</v>
      </c>
      <c r="S69" s="49">
        <v>33</v>
      </c>
      <c r="V69" s="49">
        <v>0.5</v>
      </c>
      <c r="W69" s="3">
        <f>H64</f>
        <v>1</v>
      </c>
      <c r="X69" s="3">
        <f>H65</f>
        <v>0</v>
      </c>
      <c r="Y69" s="49">
        <f>H66</f>
        <v>3</v>
      </c>
      <c r="Z69" s="49">
        <f>H67</f>
        <v>0</v>
      </c>
      <c r="AA69" s="49">
        <f>H68</f>
        <v>0</v>
      </c>
      <c r="AB69" s="49">
        <f>H69</f>
        <v>11</v>
      </c>
      <c r="AC69" s="49">
        <f>H70</f>
        <v>1</v>
      </c>
      <c r="AD69" s="49">
        <f>H71</f>
        <v>1</v>
      </c>
      <c r="AE69" s="2">
        <f>H72</f>
        <v>0</v>
      </c>
      <c r="AF69" s="2">
        <f>H73</f>
        <v>1</v>
      </c>
      <c r="AG69" s="2">
        <f>H74</f>
        <v>0</v>
      </c>
      <c r="AH69" s="2">
        <f>H75</f>
        <v>4</v>
      </c>
      <c r="AI69" s="2">
        <f>H76</f>
        <v>1</v>
      </c>
      <c r="AJ69" s="2">
        <f>H77</f>
        <v>1</v>
      </c>
      <c r="AK69" s="3">
        <f>H78</f>
        <v>0</v>
      </c>
      <c r="AL69" s="2">
        <f>H79</f>
        <v>3</v>
      </c>
      <c r="AM69" s="4">
        <f>H80</f>
        <v>1</v>
      </c>
      <c r="AN69" s="2">
        <f>H81</f>
        <v>17</v>
      </c>
      <c r="AO69" s="2">
        <f>H82</f>
        <v>2</v>
      </c>
      <c r="AP69" s="4">
        <f>H83</f>
        <v>0</v>
      </c>
      <c r="AQ69" s="2">
        <f>H84</f>
        <v>5</v>
      </c>
      <c r="AR69" s="2">
        <f>H85</f>
        <v>16</v>
      </c>
      <c r="AS69" s="2">
        <f>H86</f>
        <v>9</v>
      </c>
      <c r="AT69" s="2">
        <f>H87</f>
        <v>0</v>
      </c>
      <c r="AU69" s="5"/>
      <c r="AV69" s="49">
        <v>0.5</v>
      </c>
      <c r="AW69" s="32">
        <f t="shared" ref="AW69" si="1184">PRODUCT(W69*100*1/W80)</f>
        <v>3.0303030303030303</v>
      </c>
      <c r="AX69" s="32">
        <f t="shared" ref="AX69" si="1185">PRODUCT(X69*100*1/X80)</f>
        <v>0</v>
      </c>
      <c r="AY69" s="29">
        <f t="shared" ref="AY69" si="1186">PRODUCT(Y69*100*1/Y80)</f>
        <v>9.0909090909090917</v>
      </c>
      <c r="AZ69" s="29">
        <f t="shared" ref="AZ69" si="1187">PRODUCT(Z69*100*1/Z80)</f>
        <v>0</v>
      </c>
      <c r="BA69" s="29">
        <f t="shared" ref="BA69" si="1188">PRODUCT(AA69*100*1/AA80)</f>
        <v>0</v>
      </c>
      <c r="BB69" s="29">
        <f t="shared" ref="BB69" si="1189">PRODUCT(AB69*100*1/AB80)</f>
        <v>33.333333333333336</v>
      </c>
      <c r="BC69" s="29">
        <f t="shared" ref="BC69" si="1190">PRODUCT(AC69*100*1/AC80)</f>
        <v>3.0303030303030303</v>
      </c>
      <c r="BD69" s="29">
        <f t="shared" ref="BD69" si="1191">PRODUCT(AD69*100*1/AD80)</f>
        <v>3.0303030303030303</v>
      </c>
      <c r="BE69" s="30">
        <f t="shared" ref="BE69" si="1192">PRODUCT(AE69*100*1/AE80)</f>
        <v>0</v>
      </c>
      <c r="BF69" s="30">
        <f t="shared" ref="BF69" si="1193">PRODUCT(AF69*100*1/AF80)</f>
        <v>3.0303030303030303</v>
      </c>
      <c r="BG69" s="30">
        <f t="shared" ref="BG69" si="1194">PRODUCT(AG69*100*1/AG80)</f>
        <v>0</v>
      </c>
      <c r="BH69" s="30">
        <f t="shared" ref="BH69" si="1195">PRODUCT(AH69*100*1/AH80)</f>
        <v>12.121212121212121</v>
      </c>
      <c r="BI69" s="30">
        <f t="shared" ref="BI69" si="1196">PRODUCT(AI69*100*1/AI80)</f>
        <v>3.0303030303030303</v>
      </c>
      <c r="BJ69" s="30">
        <f t="shared" ref="BJ69" si="1197">PRODUCT(AJ69*100*1/AJ80)</f>
        <v>3.0303030303030303</v>
      </c>
      <c r="BK69" s="32">
        <f t="shared" ref="BK69" si="1198">PRODUCT(AK69*100*1/AK80)</f>
        <v>0</v>
      </c>
      <c r="BL69" s="30">
        <f t="shared" ref="BL69" si="1199">PRODUCT(AL69*100*1/AL80)</f>
        <v>9.0909090909090917</v>
      </c>
      <c r="BM69" s="31">
        <f t="shared" ref="BM69" si="1200">PRODUCT(AM69*100*1/AM80)</f>
        <v>3.0303030303030303</v>
      </c>
      <c r="BN69" s="30">
        <f t="shared" ref="BN69" si="1201">PRODUCT(AN69*100*1/AN80)</f>
        <v>51.515151515151516</v>
      </c>
      <c r="BO69" s="30">
        <f t="shared" ref="BO69" si="1202">PRODUCT(AO69*100*1/AO80)</f>
        <v>6.0606060606060606</v>
      </c>
      <c r="BP69" s="31">
        <f t="shared" ref="BP69" si="1203">PRODUCT(AP69*100*1/AP80)</f>
        <v>0</v>
      </c>
      <c r="BQ69" s="30">
        <f t="shared" ref="BQ69" si="1204">PRODUCT(AQ69*100*1/AQ80)</f>
        <v>15.151515151515152</v>
      </c>
      <c r="BR69" s="30">
        <f t="shared" ref="BR69" si="1205">PRODUCT(AR69*100*1/AR80)</f>
        <v>48.484848484848484</v>
      </c>
      <c r="BS69" s="30">
        <f t="shared" ref="BS69" si="1206">PRODUCT(AS69*100*1/AS80)</f>
        <v>27.272727272727273</v>
      </c>
      <c r="BT69" s="30">
        <f t="shared" ref="BT69" si="1207">PRODUCT(AT69*100*1/AT80)</f>
        <v>0</v>
      </c>
      <c r="BU69" s="49"/>
      <c r="BV69" s="49">
        <v>0.5</v>
      </c>
      <c r="BW69" s="32">
        <f t="shared" ref="BW69" si="1208">AW64+AW65+AW66+AW67+AW68+AW69</f>
        <v>21.212121212121211</v>
      </c>
      <c r="BX69" s="32">
        <f t="shared" ref="BX69" si="1209">AX64+AX65+AX66+AX67+AX68+AX69</f>
        <v>36.363636363636367</v>
      </c>
      <c r="BY69" s="29">
        <f t="shared" ref="BY69" si="1210">AY64+AY65+AY66+AY67+AY68+AY69</f>
        <v>48.484848484848484</v>
      </c>
      <c r="BZ69" s="29">
        <f t="shared" ref="BZ69" si="1211">AZ64+AZ65+AZ66+AZ67+AZ68+AZ69</f>
        <v>33.333333333333336</v>
      </c>
      <c r="CA69" s="29">
        <f t="shared" ref="CA69" si="1212">BA64+BA65+BA66+BA67+BA68+BA69</f>
        <v>0</v>
      </c>
      <c r="CB69" s="29">
        <f t="shared" ref="CB69" si="1213">BB64+BB65+BB66+BB67+BB68+BB69</f>
        <v>33.333333333333336</v>
      </c>
      <c r="CC69" s="29">
        <f t="shared" ref="CC69" si="1214">BC64+BC65+BC66+BC67+BC68+BC69</f>
        <v>72.727272727272734</v>
      </c>
      <c r="CD69" s="29">
        <f t="shared" ref="CD69" si="1215">BD64+BD65+BD66+BD67+BD68+BD69</f>
        <v>39.393939393939398</v>
      </c>
      <c r="CE69" s="30">
        <f t="shared" ref="CE69" si="1216">BE64+BE65+BE66+BE67+BE68+BE69</f>
        <v>78.787878787878782</v>
      </c>
      <c r="CF69" s="30">
        <f t="shared" ref="CF69" si="1217">BF64+BF65+BF66+BF67+BF68+BF69</f>
        <v>69.696969696969703</v>
      </c>
      <c r="CG69" s="30">
        <f t="shared" ref="CG69" si="1218">BG64+BG65+BG66+BG67+BG68+BG69</f>
        <v>0</v>
      </c>
      <c r="CH69" s="30">
        <f t="shared" ref="CH69" si="1219">BH64+BH65+BH66+BH67+BH68+BH69</f>
        <v>60.606060606060609</v>
      </c>
      <c r="CI69" s="30">
        <f t="shared" ref="CI69" si="1220">BI64+BI65+BI66+BI67+BI68+BI69</f>
        <v>72.727272727272734</v>
      </c>
      <c r="CJ69" s="30">
        <f t="shared" ref="CJ69" si="1221">BJ64+BJ65+BJ66+BJ67+BJ68+BJ69</f>
        <v>72.72727272727272</v>
      </c>
      <c r="CK69" s="32">
        <f t="shared" ref="CK69" si="1222">BK64+BK65+BK66+BK67+BK68+BK69</f>
        <v>75.757575757575765</v>
      </c>
      <c r="CL69" s="30">
        <f t="shared" ref="CL69" si="1223">BL64+BL65+BL66+BL67+BL68+BL69</f>
        <v>63.63636363636364</v>
      </c>
      <c r="CM69" s="31">
        <f t="shared" ref="CM69" si="1224">BM64+BM65+BM66+BM67+BM68+BM69</f>
        <v>96.969696969696969</v>
      </c>
      <c r="CN69" s="30">
        <f t="shared" ref="CN69" si="1225">BN64+BN65+BN66+BN67+BN68+BN69</f>
        <v>96.969696969696969</v>
      </c>
      <c r="CO69" s="30">
        <f t="shared" ref="CO69" si="1226">BO64+BO65+BO66+BO67+BO68+BO69</f>
        <v>27.272727272727273</v>
      </c>
      <c r="CP69" s="31">
        <f t="shared" ref="CP69" si="1227">BP64+BP65+BP66+BP67+BP68+BP69</f>
        <v>78.787878787878782</v>
      </c>
      <c r="CQ69" s="30">
        <f t="shared" ref="CQ69" si="1228">BQ64+BQ65+BQ66+BQ67+BQ68+BQ69</f>
        <v>15.151515151515152</v>
      </c>
      <c r="CR69" s="30">
        <f t="shared" ref="CR69" si="1229">BR64+BR65+BR66+BR67+BR68+BR69</f>
        <v>57.575757575757578</v>
      </c>
      <c r="CS69" s="30">
        <f t="shared" ref="CS69" si="1230">BS64+BS65+BS66+BS67+BS68+BS69</f>
        <v>87.878787878787875</v>
      </c>
      <c r="CT69" s="30">
        <f t="shared" ref="CT69" si="1231">BT64+BT65+BT66+BT67+BT68+BT69</f>
        <v>100</v>
      </c>
      <c r="CW69" s="9"/>
      <c r="CX69" s="9"/>
      <c r="CY69" s="9" t="str">
        <f>A62</f>
        <v>Staphylococcus hominis</v>
      </c>
      <c r="CZ69" s="9"/>
      <c r="DA69" s="9"/>
      <c r="DB69" s="9"/>
      <c r="DC69" s="9"/>
      <c r="DD69" s="9"/>
      <c r="DE69" s="9"/>
      <c r="DF69" s="9"/>
      <c r="DG69" s="9"/>
      <c r="DH69" s="9"/>
      <c r="DI69" s="9"/>
      <c r="DJ69" s="9"/>
      <c r="DK69" s="9"/>
      <c r="DL69" s="9"/>
      <c r="DM69" s="9"/>
      <c r="DN69" s="9"/>
      <c r="DO69" s="9"/>
      <c r="DP69" s="9"/>
      <c r="DQ69" s="9"/>
      <c r="DR69" s="9"/>
      <c r="DS69" s="9"/>
      <c r="DT69" s="9"/>
      <c r="DU69" s="9"/>
    </row>
    <row r="70" spans="2:126" x14ac:dyDescent="0.25">
      <c r="B70" s="49" t="s">
        <v>10</v>
      </c>
      <c r="C70" s="49">
        <v>0</v>
      </c>
      <c r="D70" s="49">
        <v>0</v>
      </c>
      <c r="E70" s="49">
        <v>22</v>
      </c>
      <c r="F70" s="49">
        <v>0</v>
      </c>
      <c r="G70" s="49">
        <v>1</v>
      </c>
      <c r="H70" s="49">
        <v>1</v>
      </c>
      <c r="I70" s="49">
        <v>2</v>
      </c>
      <c r="J70" s="49">
        <v>1</v>
      </c>
      <c r="K70" s="49">
        <v>1</v>
      </c>
      <c r="L70" s="49">
        <v>3</v>
      </c>
      <c r="M70" s="49">
        <v>1</v>
      </c>
      <c r="N70" s="49">
        <v>1</v>
      </c>
      <c r="O70" s="49">
        <v>0</v>
      </c>
      <c r="P70" s="49">
        <v>0</v>
      </c>
      <c r="Q70" s="49">
        <v>0</v>
      </c>
      <c r="R70" s="49">
        <v>0</v>
      </c>
      <c r="S70" s="49">
        <v>33</v>
      </c>
      <c r="V70" s="49">
        <v>1</v>
      </c>
      <c r="W70" s="3">
        <f>I64</f>
        <v>4</v>
      </c>
      <c r="X70" s="3">
        <f>I65</f>
        <v>2</v>
      </c>
      <c r="Y70" s="49">
        <f>I66</f>
        <v>10</v>
      </c>
      <c r="Z70" s="49">
        <f>I67</f>
        <v>2</v>
      </c>
      <c r="AA70" s="49">
        <f>I68</f>
        <v>8</v>
      </c>
      <c r="AB70" s="49">
        <f>I69</f>
        <v>2</v>
      </c>
      <c r="AC70" s="49">
        <f>I70</f>
        <v>2</v>
      </c>
      <c r="AD70" s="49">
        <f>I71</f>
        <v>5</v>
      </c>
      <c r="AE70" s="2">
        <f>I72</f>
        <v>5</v>
      </c>
      <c r="AF70" s="2">
        <f>I73</f>
        <v>3</v>
      </c>
      <c r="AG70" s="2">
        <f>I74</f>
        <v>0</v>
      </c>
      <c r="AH70" s="2">
        <f>I75</f>
        <v>0</v>
      </c>
      <c r="AI70" s="2">
        <f>I76</f>
        <v>1</v>
      </c>
      <c r="AJ70" s="2">
        <f>I77</f>
        <v>1</v>
      </c>
      <c r="AK70" s="3">
        <f>I78</f>
        <v>1</v>
      </c>
      <c r="AL70" s="2">
        <f>I79</f>
        <v>4</v>
      </c>
      <c r="AM70" s="3">
        <f>I80</f>
        <v>1</v>
      </c>
      <c r="AN70" s="2">
        <f>I81</f>
        <v>1</v>
      </c>
      <c r="AO70" s="2">
        <f>I82</f>
        <v>0</v>
      </c>
      <c r="AP70" s="3">
        <f>I83</f>
        <v>0</v>
      </c>
      <c r="AQ70" s="2">
        <f>I84</f>
        <v>20</v>
      </c>
      <c r="AR70" s="2">
        <f>I85</f>
        <v>13</v>
      </c>
      <c r="AS70" s="2">
        <f>I86</f>
        <v>0</v>
      </c>
      <c r="AT70" s="3">
        <f>I87</f>
        <v>0</v>
      </c>
      <c r="AU70" s="5"/>
      <c r="AV70" s="49">
        <v>1</v>
      </c>
      <c r="AW70" s="32">
        <f t="shared" ref="AW70" si="1232">PRODUCT(W70*100*1/W80)</f>
        <v>12.121212121212121</v>
      </c>
      <c r="AX70" s="32">
        <f t="shared" ref="AX70" si="1233">PRODUCT(X70*100*1/X80)</f>
        <v>6.0606060606060606</v>
      </c>
      <c r="AY70" s="29">
        <f t="shared" ref="AY70" si="1234">PRODUCT(Y70*100*1/Y80)</f>
        <v>30.303030303030305</v>
      </c>
      <c r="AZ70" s="29">
        <f t="shared" ref="AZ70" si="1235">PRODUCT(Z70*100*1/Z80)</f>
        <v>6.0606060606060606</v>
      </c>
      <c r="BA70" s="29">
        <f t="shared" ref="BA70" si="1236">PRODUCT(AA70*100*1/AA80)</f>
        <v>24.242424242424242</v>
      </c>
      <c r="BB70" s="29">
        <f t="shared" ref="BB70" si="1237">PRODUCT(AB70*100*1/AB80)</f>
        <v>6.0606060606060606</v>
      </c>
      <c r="BC70" s="29">
        <f t="shared" ref="BC70" si="1238">PRODUCT(AC70*100*1/AC80)</f>
        <v>6.0606060606060606</v>
      </c>
      <c r="BD70" s="29">
        <f t="shared" ref="BD70" si="1239">PRODUCT(AD70*100*1/AD80)</f>
        <v>15.151515151515152</v>
      </c>
      <c r="BE70" s="30">
        <f t="shared" ref="BE70" si="1240">PRODUCT(AE70*100*1/AE80)</f>
        <v>15.151515151515152</v>
      </c>
      <c r="BF70" s="30">
        <f t="shared" ref="BF70" si="1241">PRODUCT(AF70*100*1/AF80)</f>
        <v>9.0909090909090917</v>
      </c>
      <c r="BG70" s="30">
        <f t="shared" ref="BG70" si="1242">PRODUCT(AG70*100*1/AG80)</f>
        <v>0</v>
      </c>
      <c r="BH70" s="30">
        <f t="shared" ref="BH70" si="1243">PRODUCT(AH70*100*1/AH80)</f>
        <v>0</v>
      </c>
      <c r="BI70" s="30">
        <f t="shared" ref="BI70" si="1244">PRODUCT(AI70*100*1/AI80)</f>
        <v>3.0303030303030303</v>
      </c>
      <c r="BJ70" s="30">
        <f t="shared" ref="BJ70" si="1245">PRODUCT(AJ70*100*1/AJ80)</f>
        <v>3.0303030303030303</v>
      </c>
      <c r="BK70" s="32">
        <f t="shared" ref="BK70" si="1246">PRODUCT(AK70*100*1/AK80)</f>
        <v>3.0303030303030303</v>
      </c>
      <c r="BL70" s="30">
        <f t="shared" ref="BL70" si="1247">PRODUCT(AL70*100*1/AL80)</f>
        <v>12.121212121212121</v>
      </c>
      <c r="BM70" s="32">
        <f t="shared" ref="BM70" si="1248">PRODUCT(AM70*100*1/AM80)</f>
        <v>3.0303030303030303</v>
      </c>
      <c r="BN70" s="30">
        <f t="shared" ref="BN70" si="1249">PRODUCT(AN70*100*1/AN80)</f>
        <v>3.0303030303030303</v>
      </c>
      <c r="BO70" s="30">
        <f t="shared" ref="BO70" si="1250">PRODUCT(AO70*100*1/AO80)</f>
        <v>0</v>
      </c>
      <c r="BP70" s="32">
        <f t="shared" ref="BP70" si="1251">PRODUCT(AP70*100*1/AP80)</f>
        <v>0</v>
      </c>
      <c r="BQ70" s="30">
        <f t="shared" ref="BQ70" si="1252">PRODUCT(AQ70*100*1/AQ80)</f>
        <v>60.606060606060609</v>
      </c>
      <c r="BR70" s="30">
        <f t="shared" ref="BR70" si="1253">PRODUCT(AR70*100*1/AR80)</f>
        <v>39.393939393939391</v>
      </c>
      <c r="BS70" s="30">
        <f t="shared" ref="BS70" si="1254">PRODUCT(AS70*100*1/AS80)</f>
        <v>0</v>
      </c>
      <c r="BT70" s="32">
        <f t="shared" ref="BT70" si="1255">PRODUCT(AT70*100*1/AT80)</f>
        <v>0</v>
      </c>
      <c r="BU70" s="49"/>
      <c r="BV70" s="49">
        <v>1</v>
      </c>
      <c r="BW70" s="32">
        <f t="shared" ref="BW70" si="1256">AW64+AW65+AW66+AW67+AW68+AW69+AW70</f>
        <v>33.333333333333329</v>
      </c>
      <c r="BX70" s="32">
        <f t="shared" ref="BX70" si="1257">AX64+AX65+AX66+AX67+AX68+AX69+AX70</f>
        <v>42.424242424242429</v>
      </c>
      <c r="BY70" s="29">
        <f t="shared" ref="BY70" si="1258">AY64+AY65+AY66+AY67+AY68+AY69+AY70</f>
        <v>78.787878787878782</v>
      </c>
      <c r="BZ70" s="29">
        <f t="shared" ref="BZ70" si="1259">AZ64+AZ65+AZ66+AZ67+AZ68+AZ69+AZ70</f>
        <v>39.393939393939398</v>
      </c>
      <c r="CA70" s="29">
        <f t="shared" ref="CA70" si="1260">BA64+BA65+BA66+BA67+BA68+BA69+BA70</f>
        <v>24.242424242424242</v>
      </c>
      <c r="CB70" s="29">
        <f t="shared" ref="CB70" si="1261">BB64+BB65+BB66+BB67+BB68+BB69+BB70</f>
        <v>39.393939393939398</v>
      </c>
      <c r="CC70" s="29">
        <f t="shared" ref="CC70" si="1262">BC64+BC65+BC66+BC67+BC68+BC69+BC70</f>
        <v>78.787878787878796</v>
      </c>
      <c r="CD70" s="29">
        <f t="shared" ref="CD70" si="1263">BD64+BD65+BD66+BD67+BD68+BD69+BD70</f>
        <v>54.545454545454547</v>
      </c>
      <c r="CE70" s="30">
        <f t="shared" ref="CE70" si="1264">BE64+BE65+BE66+BE67+BE68+BE69+BE70</f>
        <v>93.939393939393938</v>
      </c>
      <c r="CF70" s="30">
        <f t="shared" ref="CF70" si="1265">BF64+BF65+BF66+BF67+BF68+BF69+BF70</f>
        <v>78.787878787878796</v>
      </c>
      <c r="CG70" s="30">
        <f t="shared" ref="CG70" si="1266">BG64+BG65+BG66+BG67+BG68+BG69+BG70</f>
        <v>0</v>
      </c>
      <c r="CH70" s="30">
        <f t="shared" ref="CH70" si="1267">BH64+BH65+BH66+BH67+BH68+BH69+BH70</f>
        <v>60.606060606060609</v>
      </c>
      <c r="CI70" s="30">
        <f t="shared" ref="CI70" si="1268">BI64+BI65+BI66+BI67+BI68+BI69+BI70</f>
        <v>75.757575757575765</v>
      </c>
      <c r="CJ70" s="30">
        <f t="shared" ref="CJ70" si="1269">BJ64+BJ65+BJ66+BJ67+BJ68+BJ69+BJ70</f>
        <v>75.757575757575751</v>
      </c>
      <c r="CK70" s="32">
        <f t="shared" ref="CK70" si="1270">BK64+BK65+BK66+BK67+BK68+BK69+BK70</f>
        <v>78.787878787878796</v>
      </c>
      <c r="CL70" s="30">
        <f t="shared" ref="CL70" si="1271">BL64+BL65+BL66+BL67+BL68+BL69+BL70</f>
        <v>75.757575757575765</v>
      </c>
      <c r="CM70" s="32">
        <f t="shared" ref="CM70" si="1272">BM64+BM65+BM66+BM67+BM68+BM69+BM70</f>
        <v>100</v>
      </c>
      <c r="CN70" s="30">
        <f t="shared" ref="CN70" si="1273">BN64+BN65+BN66+BN67+BN68+BN69+BN70</f>
        <v>100</v>
      </c>
      <c r="CO70" s="30">
        <f t="shared" ref="CO70" si="1274">BO64+BO65+BO66+BO67+BO68+BO69+BO70</f>
        <v>27.272727272727273</v>
      </c>
      <c r="CP70" s="32">
        <f t="shared" ref="CP70" si="1275">BP64+BP65+BP66+BP67+BP68+BP69+BP70</f>
        <v>78.787878787878782</v>
      </c>
      <c r="CQ70" s="30">
        <f t="shared" ref="CQ70" si="1276">BQ64+BQ65+BQ66+BQ67+BQ68+BQ69+BQ70</f>
        <v>75.757575757575765</v>
      </c>
      <c r="CR70" s="30">
        <f t="shared" ref="CR70" si="1277">BR64+BR65+BR66+BR67+BR68+BR69+BR70</f>
        <v>96.969696969696969</v>
      </c>
      <c r="CS70" s="30">
        <f t="shared" ref="CS70" si="1278">BS64+BS65+BS66+BS67+BS68+BS69+BS70</f>
        <v>87.878787878787875</v>
      </c>
      <c r="CT70" s="32">
        <f t="shared" ref="CT70" si="1279">BT64+BT65+BT66+BT67+BT68+BT69+BT70</f>
        <v>100</v>
      </c>
      <c r="CW70" s="9"/>
      <c r="CX70" s="9"/>
      <c r="CY70" s="9"/>
      <c r="CZ70" s="9"/>
      <c r="DA70" s="9"/>
      <c r="DB70" s="9"/>
      <c r="DC70" s="9"/>
      <c r="DD70" s="9"/>
      <c r="DE70" s="9"/>
      <c r="DF70" s="9"/>
      <c r="DG70" s="9"/>
      <c r="DH70" s="9"/>
      <c r="DI70" s="9"/>
      <c r="DJ70" s="9"/>
      <c r="DK70" s="9"/>
      <c r="DL70" s="9"/>
      <c r="DM70" s="9"/>
      <c r="DN70" s="9"/>
      <c r="DO70" s="9"/>
      <c r="DP70" s="9"/>
      <c r="DQ70" s="9"/>
      <c r="DR70" s="9"/>
      <c r="DS70" s="9"/>
      <c r="DT70" s="9"/>
      <c r="DU70" s="9"/>
    </row>
    <row r="71" spans="2:126" x14ac:dyDescent="0.25">
      <c r="B71" s="49" t="s">
        <v>11</v>
      </c>
      <c r="C71" s="49">
        <v>0</v>
      </c>
      <c r="D71" s="49">
        <v>0</v>
      </c>
      <c r="E71" s="49">
        <v>11</v>
      </c>
      <c r="F71" s="49">
        <v>0</v>
      </c>
      <c r="G71" s="49">
        <v>1</v>
      </c>
      <c r="H71" s="49">
        <v>1</v>
      </c>
      <c r="I71" s="49">
        <v>5</v>
      </c>
      <c r="J71" s="49">
        <v>4</v>
      </c>
      <c r="K71" s="49">
        <v>1</v>
      </c>
      <c r="L71" s="49">
        <v>8</v>
      </c>
      <c r="M71" s="49">
        <v>2</v>
      </c>
      <c r="N71" s="49">
        <v>0</v>
      </c>
      <c r="O71" s="49">
        <v>0</v>
      </c>
      <c r="P71" s="49">
        <v>0</v>
      </c>
      <c r="Q71" s="49">
        <v>0</v>
      </c>
      <c r="R71" s="49">
        <v>0</v>
      </c>
      <c r="S71" s="49">
        <v>33</v>
      </c>
      <c r="V71" s="49">
        <v>2</v>
      </c>
      <c r="W71" s="3">
        <f>J64</f>
        <v>5</v>
      </c>
      <c r="X71" s="3">
        <f>J65</f>
        <v>5</v>
      </c>
      <c r="Y71" s="49">
        <f>J66</f>
        <v>1</v>
      </c>
      <c r="Z71" s="49">
        <f>J67</f>
        <v>9</v>
      </c>
      <c r="AA71" s="49">
        <f>J68</f>
        <v>5</v>
      </c>
      <c r="AB71" s="49">
        <f>J69</f>
        <v>9</v>
      </c>
      <c r="AC71" s="49">
        <f>J70</f>
        <v>1</v>
      </c>
      <c r="AD71" s="49">
        <f>J71</f>
        <v>4</v>
      </c>
      <c r="AE71" s="2">
        <f>J72</f>
        <v>1</v>
      </c>
      <c r="AF71" s="3">
        <f>J73</f>
        <v>4</v>
      </c>
      <c r="AG71" s="2">
        <f>J74</f>
        <v>0</v>
      </c>
      <c r="AH71" s="2">
        <f>J75</f>
        <v>3</v>
      </c>
      <c r="AI71" s="3">
        <f>J76</f>
        <v>0</v>
      </c>
      <c r="AJ71" s="3">
        <f>J77</f>
        <v>0</v>
      </c>
      <c r="AK71" s="3">
        <f>J78</f>
        <v>3</v>
      </c>
      <c r="AL71" s="4">
        <f>J79</f>
        <v>1</v>
      </c>
      <c r="AM71" s="3">
        <f>J80</f>
        <v>0</v>
      </c>
      <c r="AN71" s="3">
        <f>J81</f>
        <v>0</v>
      </c>
      <c r="AO71" s="4">
        <f>J82</f>
        <v>0</v>
      </c>
      <c r="AP71" s="3">
        <f>J83</f>
        <v>1</v>
      </c>
      <c r="AQ71" s="2">
        <f>J84</f>
        <v>8</v>
      </c>
      <c r="AR71" s="2">
        <f>J85</f>
        <v>1</v>
      </c>
      <c r="AS71" s="2">
        <f>J86</f>
        <v>2</v>
      </c>
      <c r="AT71" s="3">
        <f>J87</f>
        <v>0</v>
      </c>
      <c r="AU71" s="5"/>
      <c r="AV71" s="49">
        <v>2</v>
      </c>
      <c r="AW71" s="32">
        <f t="shared" ref="AW71" si="1280">PRODUCT(W71*100*1/W80)</f>
        <v>15.151515151515152</v>
      </c>
      <c r="AX71" s="32">
        <f t="shared" ref="AX71" si="1281">PRODUCT(X71*100*1/X80)</f>
        <v>15.151515151515152</v>
      </c>
      <c r="AY71" s="29">
        <f t="shared" ref="AY71" si="1282">PRODUCT(Y71*100*1/Y80)</f>
        <v>3.0303030303030303</v>
      </c>
      <c r="AZ71" s="29">
        <f t="shared" ref="AZ71" si="1283">PRODUCT(Z71*100*1/Z80)</f>
        <v>27.272727272727273</v>
      </c>
      <c r="BA71" s="29">
        <f t="shared" ref="BA71" si="1284">PRODUCT(AA71*100*1/AA80)</f>
        <v>15.151515151515152</v>
      </c>
      <c r="BB71" s="29">
        <f t="shared" ref="BB71" si="1285">PRODUCT(AB71*100*1/AB80)</f>
        <v>27.272727272727273</v>
      </c>
      <c r="BC71" s="29">
        <f t="shared" ref="BC71" si="1286">PRODUCT(AC71*100*1/AC80)</f>
        <v>3.0303030303030303</v>
      </c>
      <c r="BD71" s="29">
        <f t="shared" ref="BD71" si="1287">PRODUCT(AD71*100*1/AD80)</f>
        <v>12.121212121212121</v>
      </c>
      <c r="BE71" s="30">
        <f t="shared" ref="BE71" si="1288">PRODUCT(AE71*100*1/AE80)</f>
        <v>3.0303030303030303</v>
      </c>
      <c r="BF71" s="32">
        <f t="shared" ref="BF71" si="1289">PRODUCT(AF71*100*1/AF80)</f>
        <v>12.121212121212121</v>
      </c>
      <c r="BG71" s="30">
        <f t="shared" ref="BG71" si="1290">PRODUCT(AG71*100*1/AG80)</f>
        <v>0</v>
      </c>
      <c r="BH71" s="30">
        <f t="shared" ref="BH71" si="1291">PRODUCT(AH71*100*1/AH80)</f>
        <v>9.0909090909090917</v>
      </c>
      <c r="BI71" s="32">
        <f t="shared" ref="BI71" si="1292">PRODUCT(AI71*100*1/AI80)</f>
        <v>0</v>
      </c>
      <c r="BJ71" s="32">
        <f t="shared" ref="BJ71" si="1293">PRODUCT(AJ71*100*1/AJ80)</f>
        <v>0</v>
      </c>
      <c r="BK71" s="32">
        <f t="shared" ref="BK71" si="1294">PRODUCT(AK71*100*1/AK80)</f>
        <v>9.0909090909090917</v>
      </c>
      <c r="BL71" s="31">
        <f t="shared" ref="BL71" si="1295">PRODUCT(AL71*100*1/AL80)</f>
        <v>3.0303030303030303</v>
      </c>
      <c r="BM71" s="32">
        <f t="shared" ref="BM71" si="1296">PRODUCT(AM71*100*1/AM80)</f>
        <v>0</v>
      </c>
      <c r="BN71" s="32">
        <f t="shared" ref="BN71" si="1297">PRODUCT(AN71*100*1/AN80)</f>
        <v>0</v>
      </c>
      <c r="BO71" s="31">
        <f t="shared" ref="BO71" si="1298">PRODUCT(AO71*100*1/AO80)</f>
        <v>0</v>
      </c>
      <c r="BP71" s="32">
        <f t="shared" ref="BP71" si="1299">PRODUCT(AP71*100*1/AP80)</f>
        <v>3.0303030303030303</v>
      </c>
      <c r="BQ71" s="30">
        <f t="shared" ref="BQ71" si="1300">PRODUCT(AQ71*100*1/AQ80)</f>
        <v>24.242424242424242</v>
      </c>
      <c r="BR71" s="30">
        <f t="shared" ref="BR71" si="1301">PRODUCT(AR71*100*1/AR80)</f>
        <v>3.0303030303030303</v>
      </c>
      <c r="BS71" s="30">
        <f t="shared" ref="BS71" si="1302">PRODUCT(AS71*100*1/AS80)</f>
        <v>6.0606060606060606</v>
      </c>
      <c r="BT71" s="32">
        <f t="shared" ref="BT71" si="1303">PRODUCT(AT71*100*1/AT80)</f>
        <v>0</v>
      </c>
      <c r="BU71" s="49"/>
      <c r="BV71" s="49">
        <v>2</v>
      </c>
      <c r="BW71" s="32">
        <f t="shared" ref="BW71" si="1304">AW64+AW65+AW66+AW67+AW68+AW69+AW70+AW71</f>
        <v>48.484848484848484</v>
      </c>
      <c r="BX71" s="32">
        <f t="shared" ref="BX71" si="1305">AX64+AX65+AX66+AX67+AX68+AX69+AX70+AX71</f>
        <v>57.575757575757578</v>
      </c>
      <c r="BY71" s="29">
        <f t="shared" ref="BY71" si="1306">AY64+AY65+AY66+AY67+AY68+AY69+AY70+AY71</f>
        <v>81.818181818181813</v>
      </c>
      <c r="BZ71" s="29">
        <f t="shared" ref="BZ71" si="1307">AZ64+AZ65+AZ66+AZ67+AZ68+AZ69+AZ70+AZ71</f>
        <v>66.666666666666671</v>
      </c>
      <c r="CA71" s="29">
        <f t="shared" ref="CA71" si="1308">BA64+BA65+BA66+BA67+BA68+BA69+BA70+BA71</f>
        <v>39.393939393939391</v>
      </c>
      <c r="CB71" s="29">
        <f t="shared" ref="CB71" si="1309">BB64+BB65+BB66+BB67+BB68+BB69+BB70+BB71</f>
        <v>66.666666666666671</v>
      </c>
      <c r="CC71" s="29">
        <f t="shared" ref="CC71" si="1310">BC64+BC65+BC66+BC67+BC68+BC69+BC70+BC71</f>
        <v>81.818181818181827</v>
      </c>
      <c r="CD71" s="29">
        <f t="shared" ref="CD71" si="1311">BD64+BD65+BD66+BD67+BD68+BD69+BD70+BD71</f>
        <v>66.666666666666671</v>
      </c>
      <c r="CE71" s="30">
        <f t="shared" ref="CE71" si="1312">BE64+BE65+BE66+BE67+BE68+BE69+BE70+BE71</f>
        <v>96.969696969696969</v>
      </c>
      <c r="CF71" s="32">
        <f t="shared" ref="CF71" si="1313">BF64+BF65+BF66+BF67+BF68+BF69+BF70+BF71</f>
        <v>90.909090909090921</v>
      </c>
      <c r="CG71" s="30">
        <f t="shared" ref="CG71" si="1314">BG64+BG65+BG66+BG67+BG68+BG69+BG70+BG71</f>
        <v>0</v>
      </c>
      <c r="CH71" s="30">
        <f t="shared" ref="CH71" si="1315">BH64+BH65+BH66+BH67+BH68+BH69+BH70+BH71</f>
        <v>69.696969696969703</v>
      </c>
      <c r="CI71" s="32">
        <f t="shared" ref="CI71" si="1316">BI64+BI65+BI66+BI67+BI68+BI69+BI70+BI71</f>
        <v>75.757575757575765</v>
      </c>
      <c r="CJ71" s="32">
        <f t="shared" ref="CJ71" si="1317">BJ64+BJ65+BJ66+BJ67+BJ68+BJ69+BJ70+BJ71</f>
        <v>75.757575757575751</v>
      </c>
      <c r="CK71" s="32">
        <f t="shared" ref="CK71" si="1318">BK64+BK65+BK66+BK67+BK68+BK69+BK70+BK71</f>
        <v>87.87878787878789</v>
      </c>
      <c r="CL71" s="31">
        <f t="shared" ref="CL71" si="1319">BL64+BL65+BL66+BL67+BL68+BL69+BL70+BL71</f>
        <v>78.787878787878796</v>
      </c>
      <c r="CM71" s="32">
        <f t="shared" ref="CM71" si="1320">BM64+BM65+BM66+BM67+BM68+BM69+BM70+BM71</f>
        <v>100</v>
      </c>
      <c r="CN71" s="32">
        <f t="shared" ref="CN71" si="1321">BN64+BN65+BN66+BN67+BN68+BN69+BN70+BN71</f>
        <v>100</v>
      </c>
      <c r="CO71" s="31">
        <f t="shared" ref="CO71" si="1322">BO64+BO65+BO66+BO67+BO68+BO69+BO70+BO71</f>
        <v>27.272727272727273</v>
      </c>
      <c r="CP71" s="32">
        <f t="shared" ref="CP71" si="1323">BP64+BP65+BP66+BP67+BP68+BP69+BP70+BP71</f>
        <v>81.818181818181813</v>
      </c>
      <c r="CQ71" s="30">
        <f t="shared" ref="CQ71" si="1324">BQ64+BQ65+BQ66+BQ67+BQ68+BQ69+BQ70+BQ71</f>
        <v>100</v>
      </c>
      <c r="CR71" s="30">
        <f t="shared" ref="CR71" si="1325">BR64+BR65+BR66+BR67+BR68+BR69+BR70+BR71</f>
        <v>100</v>
      </c>
      <c r="CS71" s="30">
        <f t="shared" ref="CS71" si="1326">BS64+BS65+BS66+BS67+BS68+BS69+BS70+BS71</f>
        <v>93.939393939393938</v>
      </c>
      <c r="CT71" s="32">
        <f t="shared" ref="CT71" si="1327">BT64+BT65+BT66+BT67+BT68+BT69+BT70+BT71</f>
        <v>100</v>
      </c>
      <c r="CW71" s="9"/>
      <c r="CX71" s="9"/>
      <c r="CY71" s="9"/>
      <c r="CZ71" s="9"/>
      <c r="DA71" s="9"/>
      <c r="DB71" s="9"/>
      <c r="DC71" s="9"/>
      <c r="DD71" s="9"/>
      <c r="DE71" s="9"/>
      <c r="DF71" s="9"/>
      <c r="DG71" s="9"/>
      <c r="DH71" s="9"/>
      <c r="DI71" s="9"/>
      <c r="DJ71" s="9"/>
      <c r="DK71" s="9"/>
      <c r="DL71" s="9"/>
      <c r="DM71" s="9"/>
      <c r="DN71" s="9"/>
      <c r="DO71" s="9"/>
      <c r="DP71" s="9"/>
      <c r="DQ71" s="9"/>
      <c r="DR71" s="9"/>
      <c r="DS71" s="9"/>
      <c r="DT71" s="9"/>
      <c r="DU71" s="9"/>
    </row>
    <row r="72" spans="2:126" x14ac:dyDescent="0.25">
      <c r="B72" s="49" t="s">
        <v>13</v>
      </c>
      <c r="C72" s="2">
        <v>0</v>
      </c>
      <c r="D72" s="2">
        <v>0</v>
      </c>
      <c r="E72" s="2">
        <v>0</v>
      </c>
      <c r="F72" s="2">
        <v>0</v>
      </c>
      <c r="G72" s="2">
        <v>26</v>
      </c>
      <c r="H72" s="2">
        <v>0</v>
      </c>
      <c r="I72" s="2">
        <v>5</v>
      </c>
      <c r="J72" s="2">
        <v>1</v>
      </c>
      <c r="K72" s="2">
        <v>0</v>
      </c>
      <c r="L72" s="2">
        <v>0</v>
      </c>
      <c r="M72" s="4">
        <v>0</v>
      </c>
      <c r="N72" s="3">
        <v>0</v>
      </c>
      <c r="O72" s="3">
        <v>0</v>
      </c>
      <c r="P72" s="3">
        <v>1</v>
      </c>
      <c r="Q72" s="3">
        <v>0</v>
      </c>
      <c r="R72" s="3">
        <v>0</v>
      </c>
      <c r="S72" s="49">
        <v>33</v>
      </c>
      <c r="V72" s="49">
        <v>4</v>
      </c>
      <c r="W72" s="3">
        <f>K64</f>
        <v>2</v>
      </c>
      <c r="X72" s="3">
        <f>K65</f>
        <v>4</v>
      </c>
      <c r="Y72" s="49">
        <f>K66</f>
        <v>1</v>
      </c>
      <c r="Z72" s="49">
        <f>K67</f>
        <v>5</v>
      </c>
      <c r="AA72" s="49">
        <f>K68</f>
        <v>9</v>
      </c>
      <c r="AB72" s="49">
        <f>K69</f>
        <v>2</v>
      </c>
      <c r="AC72" s="49">
        <f>K70</f>
        <v>1</v>
      </c>
      <c r="AD72" s="49">
        <f>K71</f>
        <v>1</v>
      </c>
      <c r="AE72" s="2">
        <f>K72</f>
        <v>0</v>
      </c>
      <c r="AF72" s="3">
        <f>K73</f>
        <v>2</v>
      </c>
      <c r="AG72" s="2">
        <f>K74</f>
        <v>1</v>
      </c>
      <c r="AH72" s="4">
        <f>K75</f>
        <v>6</v>
      </c>
      <c r="AI72" s="3">
        <f>K76</f>
        <v>1</v>
      </c>
      <c r="AJ72" s="3">
        <f>K77</f>
        <v>1</v>
      </c>
      <c r="AK72" s="3">
        <f>K78</f>
        <v>1</v>
      </c>
      <c r="AL72" s="3">
        <f>K79</f>
        <v>4</v>
      </c>
      <c r="AM72" s="3">
        <f>K80</f>
        <v>0</v>
      </c>
      <c r="AN72" s="3">
        <f>K81</f>
        <v>0</v>
      </c>
      <c r="AO72" s="3">
        <f>K82</f>
        <v>0</v>
      </c>
      <c r="AP72" s="3">
        <f>K83</f>
        <v>0</v>
      </c>
      <c r="AQ72" s="2">
        <f>K84</f>
        <v>0</v>
      </c>
      <c r="AR72" s="2">
        <f>K85</f>
        <v>0</v>
      </c>
      <c r="AS72" s="2">
        <f>K86</f>
        <v>1</v>
      </c>
      <c r="AT72" s="3">
        <f>K87</f>
        <v>0</v>
      </c>
      <c r="AU72" s="5"/>
      <c r="AV72" s="49">
        <v>4</v>
      </c>
      <c r="AW72" s="32">
        <f t="shared" ref="AW72" si="1328">PRODUCT(W72*100*1/W80)</f>
        <v>6.0606060606060606</v>
      </c>
      <c r="AX72" s="32">
        <f t="shared" ref="AX72" si="1329">PRODUCT(X72*100*1/X80)</f>
        <v>12.121212121212121</v>
      </c>
      <c r="AY72" s="29">
        <f t="shared" ref="AY72" si="1330">PRODUCT(Y72*100*1/Y80)</f>
        <v>3.0303030303030303</v>
      </c>
      <c r="AZ72" s="29">
        <f t="shared" ref="AZ72" si="1331">PRODUCT(Z72*100*1/Z80)</f>
        <v>15.151515151515152</v>
      </c>
      <c r="BA72" s="29">
        <f t="shared" ref="BA72" si="1332">PRODUCT(AA72*100*1/AA80)</f>
        <v>27.272727272727273</v>
      </c>
      <c r="BB72" s="29">
        <f t="shared" ref="BB72" si="1333">PRODUCT(AB72*100*1/AB80)</f>
        <v>6.0606060606060606</v>
      </c>
      <c r="BC72" s="29">
        <f t="shared" ref="BC72" si="1334">PRODUCT(AC72*100*1/AC80)</f>
        <v>3.0303030303030303</v>
      </c>
      <c r="BD72" s="29">
        <f t="shared" ref="BD72" si="1335">PRODUCT(AD72*100*1/AD80)</f>
        <v>3.0303030303030303</v>
      </c>
      <c r="BE72" s="30">
        <f t="shared" ref="BE72" si="1336">PRODUCT(AE72*100*1/AE80)</f>
        <v>0</v>
      </c>
      <c r="BF72" s="32">
        <f t="shared" ref="BF72" si="1337">PRODUCT(AF72*100*1/AF80)</f>
        <v>6.0606060606060606</v>
      </c>
      <c r="BG72" s="30">
        <f t="shared" ref="BG72" si="1338">PRODUCT(AG72*100*1/AG80)</f>
        <v>3.0303030303030303</v>
      </c>
      <c r="BH72" s="31">
        <f t="shared" ref="BH72" si="1339">PRODUCT(AH72*100*1/AH80)</f>
        <v>18.181818181818183</v>
      </c>
      <c r="BI72" s="32">
        <f t="shared" ref="BI72" si="1340">PRODUCT(AI72*100*1/AI80)</f>
        <v>3.0303030303030303</v>
      </c>
      <c r="BJ72" s="32">
        <f t="shared" ref="BJ72" si="1341">PRODUCT(AJ72*100*1/AJ80)</f>
        <v>3.0303030303030303</v>
      </c>
      <c r="BK72" s="32">
        <f t="shared" ref="BK72" si="1342">PRODUCT(AK72*100*1/AK80)</f>
        <v>3.0303030303030303</v>
      </c>
      <c r="BL72" s="32">
        <f t="shared" ref="BL72" si="1343">PRODUCT(AL72*100*1/AL80)</f>
        <v>12.121212121212121</v>
      </c>
      <c r="BM72" s="32">
        <f t="shared" ref="BM72" si="1344">PRODUCT(AM72*100*1/AM80)</f>
        <v>0</v>
      </c>
      <c r="BN72" s="32">
        <f t="shared" ref="BN72" si="1345">PRODUCT(AN72*100*1/AN80)</f>
        <v>0</v>
      </c>
      <c r="BO72" s="32">
        <f t="shared" ref="BO72" si="1346">PRODUCT(AO72*100*1/AO80)</f>
        <v>0</v>
      </c>
      <c r="BP72" s="32">
        <f t="shared" ref="BP72" si="1347">PRODUCT(AP72*100*1/AP80)</f>
        <v>0</v>
      </c>
      <c r="BQ72" s="30">
        <f t="shared" ref="BQ72" si="1348">PRODUCT(AQ72*100*1/AQ80)</f>
        <v>0</v>
      </c>
      <c r="BR72" s="30">
        <f t="shared" ref="BR72" si="1349">PRODUCT(AR72*100*1/AR80)</f>
        <v>0</v>
      </c>
      <c r="BS72" s="30">
        <f t="shared" ref="BS72" si="1350">PRODUCT(AS72*100*1/AS80)</f>
        <v>3.0303030303030303</v>
      </c>
      <c r="BT72" s="32">
        <f t="shared" ref="BT72" si="1351">PRODUCT(AT72*100*1/AT80)</f>
        <v>0</v>
      </c>
      <c r="BU72" s="49"/>
      <c r="BV72" s="49">
        <v>4</v>
      </c>
      <c r="BW72" s="32">
        <f t="shared" ref="BW72" si="1352">AW64+AW65+AW66+AW67+AW68+AW69+AW70+AW71+AW72</f>
        <v>54.545454545454547</v>
      </c>
      <c r="BX72" s="32">
        <f t="shared" ref="BX72" si="1353">AX64+AX65+AX66+AX67+AX68+AX69+AX70+AX71+AX72</f>
        <v>69.696969696969703</v>
      </c>
      <c r="BY72" s="29">
        <f t="shared" ref="BY72" si="1354">AY64+AY65+AY66+AY67+AY68+AY69+AY70+AY71+AY72</f>
        <v>84.848484848484844</v>
      </c>
      <c r="BZ72" s="29">
        <f t="shared" ref="BZ72" si="1355">AZ64+AZ65+AZ66+AZ67+AZ68+AZ69+AZ70+AZ71+AZ72</f>
        <v>81.818181818181827</v>
      </c>
      <c r="CA72" s="29">
        <f t="shared" ref="CA72" si="1356">BA64+BA65+BA66+BA67+BA68+BA69+BA70+BA71+BA72</f>
        <v>66.666666666666657</v>
      </c>
      <c r="CB72" s="29">
        <f t="shared" ref="CB72" si="1357">BB64+BB65+BB66+BB67+BB68+BB69+BB70+BB71+BB72</f>
        <v>72.727272727272734</v>
      </c>
      <c r="CC72" s="29">
        <f t="shared" ref="CC72" si="1358">BC64+BC65+BC66+BC67+BC68+BC69+BC70+BC71+BC72</f>
        <v>84.848484848484858</v>
      </c>
      <c r="CD72" s="29">
        <f t="shared" ref="CD72" si="1359">BD64+BD65+BD66+BD67+BD68+BD69+BD70+BD71+BD72</f>
        <v>69.696969696969703</v>
      </c>
      <c r="CE72" s="30">
        <f t="shared" ref="CE72" si="1360">BE64+BE65+BE66+BE67+BE68+BE69+BE70+BE71+BE72</f>
        <v>96.969696969696969</v>
      </c>
      <c r="CF72" s="32">
        <f t="shared" ref="CF72" si="1361">BF64+BF65+BF66+BF67+BF68+BF69+BF70+BF71+BF72</f>
        <v>96.969696969696983</v>
      </c>
      <c r="CG72" s="30">
        <f t="shared" ref="CG72" si="1362">BG64+BG65+BG66+BG67+BG68+BG69+BG70+BG71+BG72</f>
        <v>3.0303030303030303</v>
      </c>
      <c r="CH72" s="31">
        <f t="shared" ref="CH72" si="1363">BH64+BH65+BH66+BH67+BH68+BH69+BH70+BH71+BH72</f>
        <v>87.87878787878789</v>
      </c>
      <c r="CI72" s="32">
        <f t="shared" ref="CI72" si="1364">BI64+BI65+BI66+BI67+BI68+BI69+BI70+BI71+BI72</f>
        <v>78.787878787878796</v>
      </c>
      <c r="CJ72" s="32">
        <f t="shared" ref="CJ72" si="1365">BJ64+BJ65+BJ66+BJ67+BJ68+BJ69+BJ70+BJ71+BJ72</f>
        <v>78.787878787878782</v>
      </c>
      <c r="CK72" s="32">
        <f t="shared" ref="CK72" si="1366">BK64+BK65+BK66+BK67+BK68+BK69+BK70+BK71+BK72</f>
        <v>90.909090909090921</v>
      </c>
      <c r="CL72" s="32">
        <f t="shared" ref="CL72" si="1367">BL64+BL65+BL66+BL67+BL68+BL69+BL70+BL71+BL72</f>
        <v>90.909090909090921</v>
      </c>
      <c r="CM72" s="32">
        <f t="shared" ref="CM72" si="1368">BM64+BM65+BM66+BM67+BM68+BM69+BM70+BM71+BM72</f>
        <v>100</v>
      </c>
      <c r="CN72" s="32">
        <f t="shared" ref="CN72" si="1369">BN64+BN65+BN66+BN67+BN68+BN69+BN70+BN71+BN72</f>
        <v>100</v>
      </c>
      <c r="CO72" s="32">
        <f t="shared" ref="CO72" si="1370">BO64+BO65+BO66+BO67+BO68+BO69+BO70+BO71+BO72</f>
        <v>27.272727272727273</v>
      </c>
      <c r="CP72" s="32">
        <f t="shared" ref="CP72" si="1371">BP64+BP65+BP66+BP67+BP68+BP69+BP70+BP71+BP72</f>
        <v>81.818181818181813</v>
      </c>
      <c r="CQ72" s="30">
        <f t="shared" ref="CQ72" si="1372">BQ64+BQ65+BQ66+BQ67+BQ68+BQ69+BQ70+BQ71+BQ72</f>
        <v>100</v>
      </c>
      <c r="CR72" s="30">
        <f t="shared" ref="CR72" si="1373">BR64+BR65+BR66+BR67+BR68+BR69+BR70+BR71+BR72</f>
        <v>100</v>
      </c>
      <c r="CS72" s="30">
        <f t="shared" ref="CS72" si="1374">BS64+BS65+BS66+BS67+BS68+BS69+BS70+BS71+BS72</f>
        <v>96.969696969696969</v>
      </c>
      <c r="CT72" s="32">
        <f t="shared" ref="CT72" si="1375">BT64+BT65+BT66+BT67+BT68+BT69+BT70+BT71+BT72</f>
        <v>100</v>
      </c>
      <c r="CW72" s="9"/>
      <c r="CX72" s="9"/>
      <c r="CY72" s="9"/>
      <c r="CZ72" s="9"/>
      <c r="DA72" s="9"/>
      <c r="DB72" s="9"/>
      <c r="DC72" s="9"/>
      <c r="DD72" s="9"/>
      <c r="DE72" s="9"/>
      <c r="DF72" s="9"/>
      <c r="DG72" s="9"/>
      <c r="DH72" s="9"/>
      <c r="DI72" s="9"/>
      <c r="DJ72" s="9"/>
      <c r="DK72" s="9"/>
      <c r="DL72" s="9"/>
      <c r="DM72" s="9"/>
      <c r="DN72" s="9"/>
      <c r="DO72" s="9"/>
      <c r="DP72" s="9"/>
      <c r="DQ72" s="9"/>
      <c r="DR72" s="9"/>
      <c r="DS72" s="9"/>
      <c r="DT72" s="9"/>
      <c r="DU72" s="9"/>
    </row>
    <row r="73" spans="2:126" x14ac:dyDescent="0.25">
      <c r="B73" s="49" t="s">
        <v>14</v>
      </c>
      <c r="C73" s="2">
        <v>0</v>
      </c>
      <c r="D73" s="2">
        <v>0</v>
      </c>
      <c r="E73" s="2">
        <v>22</v>
      </c>
      <c r="F73" s="2">
        <v>0</v>
      </c>
      <c r="G73" s="2">
        <v>0</v>
      </c>
      <c r="H73" s="2">
        <v>1</v>
      </c>
      <c r="I73" s="2">
        <v>3</v>
      </c>
      <c r="J73" s="3">
        <v>4</v>
      </c>
      <c r="K73" s="3">
        <v>2</v>
      </c>
      <c r="L73" s="3">
        <v>1</v>
      </c>
      <c r="M73" s="3">
        <v>0</v>
      </c>
      <c r="N73" s="3">
        <v>0</v>
      </c>
      <c r="O73" s="3">
        <v>0</v>
      </c>
      <c r="P73" s="3">
        <v>0</v>
      </c>
      <c r="Q73" s="3">
        <v>0</v>
      </c>
      <c r="R73" s="3">
        <v>0</v>
      </c>
      <c r="S73" s="49">
        <v>33</v>
      </c>
      <c r="V73" s="49">
        <v>8</v>
      </c>
      <c r="W73" s="3">
        <f>L64</f>
        <v>15</v>
      </c>
      <c r="X73" s="3">
        <f>L65</f>
        <v>1</v>
      </c>
      <c r="Y73" s="49">
        <f>L66</f>
        <v>4</v>
      </c>
      <c r="Z73" s="49">
        <f>L67</f>
        <v>0</v>
      </c>
      <c r="AA73" s="49">
        <f>L68</f>
        <v>2</v>
      </c>
      <c r="AB73" s="49">
        <f>L69</f>
        <v>3</v>
      </c>
      <c r="AC73" s="49">
        <f>L70</f>
        <v>3</v>
      </c>
      <c r="AD73" s="49">
        <f>L71</f>
        <v>8</v>
      </c>
      <c r="AE73" s="2">
        <f>L72</f>
        <v>0</v>
      </c>
      <c r="AF73" s="3">
        <f>L73</f>
        <v>1</v>
      </c>
      <c r="AG73" s="2">
        <f>L74</f>
        <v>0</v>
      </c>
      <c r="AH73" s="3">
        <f>L75</f>
        <v>2</v>
      </c>
      <c r="AI73" s="3">
        <f>L76</f>
        <v>7</v>
      </c>
      <c r="AJ73" s="3">
        <f>L77</f>
        <v>2</v>
      </c>
      <c r="AK73" s="3">
        <f>L78</f>
        <v>3</v>
      </c>
      <c r="AL73" s="3">
        <f>L79</f>
        <v>3</v>
      </c>
      <c r="AM73" s="3">
        <f>L80</f>
        <v>0</v>
      </c>
      <c r="AN73" s="3">
        <f>L81</f>
        <v>0</v>
      </c>
      <c r="AO73" s="3">
        <f>L82</f>
        <v>1</v>
      </c>
      <c r="AP73" s="3">
        <f>L83</f>
        <v>6</v>
      </c>
      <c r="AQ73" s="3">
        <f>L84</f>
        <v>0</v>
      </c>
      <c r="AR73" s="3">
        <f>L85</f>
        <v>0</v>
      </c>
      <c r="AS73" s="3">
        <f>L86</f>
        <v>0</v>
      </c>
      <c r="AT73" s="3">
        <f>L87</f>
        <v>0</v>
      </c>
      <c r="AU73" s="7"/>
      <c r="AV73" s="49">
        <v>8</v>
      </c>
      <c r="AW73" s="32">
        <f t="shared" ref="AW73" si="1376">PRODUCT(W73*100*1/W80)</f>
        <v>45.454545454545453</v>
      </c>
      <c r="AX73" s="32">
        <f t="shared" ref="AX73" si="1377">PRODUCT(X73*100*1/X80)</f>
        <v>3.0303030303030303</v>
      </c>
      <c r="AY73" s="29">
        <f t="shared" ref="AY73" si="1378">PRODUCT(Y73*100*1/Y80)</f>
        <v>12.121212121212121</v>
      </c>
      <c r="AZ73" s="29">
        <f t="shared" ref="AZ73" si="1379">PRODUCT(Z73*100*1/Z80)</f>
        <v>0</v>
      </c>
      <c r="BA73" s="29">
        <f t="shared" ref="BA73" si="1380">PRODUCT(AA73*100*1/AA80)</f>
        <v>6.0606060606060606</v>
      </c>
      <c r="BB73" s="29">
        <f t="shared" ref="BB73" si="1381">PRODUCT(AB73*100*1/AB80)</f>
        <v>9.0909090909090917</v>
      </c>
      <c r="BC73" s="29">
        <f t="shared" ref="BC73" si="1382">PRODUCT(AC73*100*1/AC80)</f>
        <v>9.0909090909090917</v>
      </c>
      <c r="BD73" s="29">
        <f t="shared" ref="BD73" si="1383">PRODUCT(AD73*100*1/AD80)</f>
        <v>24.242424242424242</v>
      </c>
      <c r="BE73" s="30">
        <f t="shared" ref="BE73" si="1384">PRODUCT(AE73*100*1/AE80)</f>
        <v>0</v>
      </c>
      <c r="BF73" s="32">
        <f t="shared" ref="BF73" si="1385">PRODUCT(AF73*100*1/AF80)</f>
        <v>3.0303030303030303</v>
      </c>
      <c r="BG73" s="30">
        <f t="shared" ref="BG73" si="1386">PRODUCT(AG73*100*1/AG80)</f>
        <v>0</v>
      </c>
      <c r="BH73" s="32">
        <f t="shared" ref="BH73" si="1387">PRODUCT(AH73*100*1/AH80)</f>
        <v>6.0606060606060606</v>
      </c>
      <c r="BI73" s="32">
        <f t="shared" ref="BI73" si="1388">PRODUCT(AI73*100*1/AI80)</f>
        <v>21.212121212121211</v>
      </c>
      <c r="BJ73" s="32">
        <f t="shared" ref="BJ73" si="1389">PRODUCT(AJ73*100*1/AJ80)</f>
        <v>6.0606060606060606</v>
      </c>
      <c r="BK73" s="32">
        <f t="shared" ref="BK73" si="1390">PRODUCT(AK73*100*1/AK80)</f>
        <v>9.0909090909090917</v>
      </c>
      <c r="BL73" s="32">
        <f t="shared" ref="BL73" si="1391">PRODUCT(AL73*100*1/AL80)</f>
        <v>9.0909090909090917</v>
      </c>
      <c r="BM73" s="32">
        <f t="shared" ref="BM73" si="1392">PRODUCT(AM73*100*1/AM80)</f>
        <v>0</v>
      </c>
      <c r="BN73" s="32">
        <f t="shared" ref="BN73" si="1393">PRODUCT(AN73*100*1/AN80)</f>
        <v>0</v>
      </c>
      <c r="BO73" s="32">
        <f t="shared" ref="BO73" si="1394">PRODUCT(AO73*100*1/AO80)</f>
        <v>3.0303030303030303</v>
      </c>
      <c r="BP73" s="32">
        <f t="shared" ref="BP73" si="1395">PRODUCT(AP73*100*1/AP80)</f>
        <v>18.181818181818183</v>
      </c>
      <c r="BQ73" s="32">
        <f t="shared" ref="BQ73" si="1396">PRODUCT(AQ73*100*1/AQ80)</f>
        <v>0</v>
      </c>
      <c r="BR73" s="32">
        <f t="shared" ref="BR73" si="1397">PRODUCT(AR73*100*1/AR80)</f>
        <v>0</v>
      </c>
      <c r="BS73" s="32">
        <f t="shared" ref="BS73" si="1398">PRODUCT(AS73*100*1/AS80)</f>
        <v>0</v>
      </c>
      <c r="BT73" s="32">
        <f t="shared" ref="BT73" si="1399">PRODUCT(AT73*100*1/AT80)</f>
        <v>0</v>
      </c>
      <c r="BU73" s="49"/>
      <c r="BV73" s="49">
        <v>8</v>
      </c>
      <c r="BW73" s="32">
        <f t="shared" ref="BW73" si="1400">AW64+AW65+AW66+AW67+AW68+AW69+AW70+AW71+AW72+AW73</f>
        <v>100</v>
      </c>
      <c r="BX73" s="32">
        <f t="shared" ref="BX73" si="1401">AX64+AX65+AX66+AX67+AX68+AX69+AX70+AX71+AX72+AX73</f>
        <v>72.727272727272734</v>
      </c>
      <c r="BY73" s="29">
        <f t="shared" ref="BY73" si="1402">AY64+AY65+AY66+AY67+AY68+AY69+AY70+AY71+AY72+AY73</f>
        <v>96.969696969696969</v>
      </c>
      <c r="BZ73" s="29">
        <f t="shared" ref="BZ73" si="1403">AZ64+AZ65+AZ66+AZ67+AZ68+AZ69+AZ70+AZ71+AZ72+AZ73</f>
        <v>81.818181818181827</v>
      </c>
      <c r="CA73" s="29">
        <f t="shared" ref="CA73" si="1404">BA64+BA65+BA66+BA67+BA68+BA69+BA70+BA71+BA72+BA73</f>
        <v>72.72727272727272</v>
      </c>
      <c r="CB73" s="29">
        <f t="shared" ref="CB73" si="1405">BB64+BB65+BB66+BB67+BB68+BB69+BB70+BB71+BB72+BB73</f>
        <v>81.818181818181827</v>
      </c>
      <c r="CC73" s="29">
        <f t="shared" ref="CC73" si="1406">BC64+BC65+BC66+BC67+BC68+BC69+BC70+BC71+BC72+BC73</f>
        <v>93.939393939393952</v>
      </c>
      <c r="CD73" s="29">
        <f t="shared" ref="CD73" si="1407">BD64+BD65+BD66+BD67+BD68+BD69+BD70+BD71+BD72+BD73</f>
        <v>93.939393939393938</v>
      </c>
      <c r="CE73" s="30">
        <f t="shared" ref="CE73" si="1408">BE64+BE65+BE66+BE67+BE68+BE69+BE70+BE71+BE72+BE73</f>
        <v>96.969696969696969</v>
      </c>
      <c r="CF73" s="32">
        <f t="shared" ref="CF73" si="1409">BF64+BF65+BF66+BF67+BF68+BF69+BF70+BF71+BF72+BF73</f>
        <v>100.00000000000001</v>
      </c>
      <c r="CG73" s="30">
        <f t="shared" ref="CG73" si="1410">BG64+BG65+BG66+BG67+BG68+BG69+BG70+BG71+BG72+BG73</f>
        <v>3.0303030303030303</v>
      </c>
      <c r="CH73" s="32">
        <f t="shared" ref="CH73" si="1411">BH64+BH65+BH66+BH67+BH68+BH69+BH70+BH71+BH72+BH73</f>
        <v>93.939393939393952</v>
      </c>
      <c r="CI73" s="32">
        <f t="shared" ref="CI73" si="1412">BI64+BI65+BI66+BI67+BI68+BI69+BI70+BI71+BI72+BI73</f>
        <v>100</v>
      </c>
      <c r="CJ73" s="32">
        <f t="shared" ref="CJ73" si="1413">BJ64+BJ65+BJ66+BJ67+BJ68+BJ69+BJ70+BJ71+BJ72+BJ73</f>
        <v>84.848484848484844</v>
      </c>
      <c r="CK73" s="32">
        <f t="shared" ref="CK73" si="1414">BK64+BK65+BK66+BK67+BK68+BK69+BK70+BK71+BK72+BK73</f>
        <v>100.00000000000001</v>
      </c>
      <c r="CL73" s="32">
        <f t="shared" ref="CL73" si="1415">BL64+BL65+BL66+BL67+BL68+BL69+BL70+BL71+BL72+BL73</f>
        <v>100.00000000000001</v>
      </c>
      <c r="CM73" s="32">
        <f t="shared" ref="CM73" si="1416">BM64+BM65+BM66+BM67+BM68+BM69+BM70+BM71+BM72+BM73</f>
        <v>100</v>
      </c>
      <c r="CN73" s="32">
        <f t="shared" ref="CN73" si="1417">BN64+BN65+BN66+BN67+BN68+BN69+BN70+BN71+BN72+BN73</f>
        <v>100</v>
      </c>
      <c r="CO73" s="32">
        <f t="shared" ref="CO73" si="1418">BO64+BO65+BO66+BO67+BO68+BO69+BO70+BO71+BO72+BO73</f>
        <v>30.303030303030305</v>
      </c>
      <c r="CP73" s="32">
        <f t="shared" ref="CP73" si="1419">BP64+BP65+BP66+BP67+BP68+BP69+BP70+BP71+BP72+BP73</f>
        <v>100</v>
      </c>
      <c r="CQ73" s="32">
        <f t="shared" ref="CQ73" si="1420">BQ64+BQ65+BQ66+BQ67+BQ68+BQ69+BQ70+BQ71+BQ72+BQ73</f>
        <v>100</v>
      </c>
      <c r="CR73" s="32">
        <f t="shared" ref="CR73" si="1421">BR64+BR65+BR66+BR67+BR68+BR69+BR70+BR71+BR72+BR73</f>
        <v>100</v>
      </c>
      <c r="CS73" s="32">
        <f t="shared" ref="CS73" si="1422">BS64+BS65+BS66+BS67+BS68+BS69+BS70+BS71+BS72+BS73</f>
        <v>96.969696969696969</v>
      </c>
      <c r="CT73" s="32">
        <f t="shared" ref="CT73" si="1423">BT64+BT65+BT66+BT67+BT68+BT69+BT70+BT71+BT72+BT73</f>
        <v>100</v>
      </c>
      <c r="CW73" s="9"/>
      <c r="CX73" s="9"/>
      <c r="CY73" s="9"/>
      <c r="CZ73" s="9"/>
      <c r="DA73" s="9"/>
      <c r="DB73" s="9"/>
      <c r="DC73" s="9"/>
      <c r="DD73" s="9"/>
      <c r="DE73" s="9"/>
      <c r="DF73" s="9"/>
      <c r="DG73" s="9"/>
      <c r="DH73" s="9"/>
      <c r="DI73" s="9"/>
      <c r="DJ73" s="9"/>
      <c r="DK73" s="9"/>
      <c r="DL73" s="9"/>
      <c r="DM73" s="9"/>
      <c r="DN73" s="9"/>
      <c r="DO73" s="9"/>
      <c r="DP73" s="9"/>
      <c r="DQ73" s="9"/>
      <c r="DR73" s="9"/>
      <c r="DS73" s="9"/>
      <c r="DT73" s="9"/>
      <c r="DU73" s="9"/>
    </row>
    <row r="74" spans="2:126" x14ac:dyDescent="0.25">
      <c r="B74" s="49" t="s">
        <v>16</v>
      </c>
      <c r="C74" s="2">
        <v>0</v>
      </c>
      <c r="D74" s="2">
        <v>0</v>
      </c>
      <c r="E74" s="2">
        <v>0</v>
      </c>
      <c r="F74" s="2">
        <v>0</v>
      </c>
      <c r="G74" s="2">
        <v>0</v>
      </c>
      <c r="H74" s="2">
        <v>0</v>
      </c>
      <c r="I74" s="2">
        <v>0</v>
      </c>
      <c r="J74" s="2">
        <v>0</v>
      </c>
      <c r="K74" s="2">
        <v>1</v>
      </c>
      <c r="L74" s="2">
        <v>0</v>
      </c>
      <c r="M74" s="2">
        <v>4</v>
      </c>
      <c r="N74" s="2">
        <v>10</v>
      </c>
      <c r="O74" s="3">
        <v>13</v>
      </c>
      <c r="P74" s="3">
        <v>5</v>
      </c>
      <c r="Q74" s="3">
        <v>0</v>
      </c>
      <c r="R74" s="3">
        <v>0</v>
      </c>
      <c r="S74" s="49">
        <v>33</v>
      </c>
      <c r="V74" s="49">
        <v>16</v>
      </c>
      <c r="W74" s="3">
        <f>M64</f>
        <v>0</v>
      </c>
      <c r="X74" s="3">
        <f>M65</f>
        <v>9</v>
      </c>
      <c r="Y74" s="49">
        <f>M66</f>
        <v>1</v>
      </c>
      <c r="Z74" s="49">
        <f>M67</f>
        <v>3</v>
      </c>
      <c r="AA74" s="49">
        <f>M68</f>
        <v>9</v>
      </c>
      <c r="AB74" s="49">
        <f>M69</f>
        <v>0</v>
      </c>
      <c r="AC74" s="49">
        <f>M70</f>
        <v>1</v>
      </c>
      <c r="AD74" s="49">
        <f>M71</f>
        <v>2</v>
      </c>
      <c r="AE74" s="4">
        <f>M72</f>
        <v>0</v>
      </c>
      <c r="AF74" s="3">
        <f>M73</f>
        <v>0</v>
      </c>
      <c r="AG74" s="2">
        <f>M74</f>
        <v>4</v>
      </c>
      <c r="AH74" s="3">
        <f>M75</f>
        <v>2</v>
      </c>
      <c r="AI74" s="3">
        <f>M76</f>
        <v>0</v>
      </c>
      <c r="AJ74" s="3">
        <f>M77</f>
        <v>5</v>
      </c>
      <c r="AK74" s="3">
        <f>M78</f>
        <v>0</v>
      </c>
      <c r="AL74" s="3">
        <f>M79</f>
        <v>0</v>
      </c>
      <c r="AM74" s="3">
        <f>M80</f>
        <v>0</v>
      </c>
      <c r="AN74" s="3">
        <f>M81</f>
        <v>0</v>
      </c>
      <c r="AO74" s="3">
        <f>M82</f>
        <v>0</v>
      </c>
      <c r="AP74" s="3">
        <f>M83</f>
        <v>0</v>
      </c>
      <c r="AQ74" s="3">
        <f>M84</f>
        <v>0</v>
      </c>
      <c r="AR74" s="3">
        <f>M85</f>
        <v>0</v>
      </c>
      <c r="AS74" s="3">
        <f>M86</f>
        <v>0</v>
      </c>
      <c r="AT74" s="3">
        <f>M87</f>
        <v>0</v>
      </c>
      <c r="AU74" s="7"/>
      <c r="AV74" s="49">
        <v>16</v>
      </c>
      <c r="AW74" s="32">
        <f t="shared" ref="AW74" si="1424">PRODUCT(W74*100*1/W80)</f>
        <v>0</v>
      </c>
      <c r="AX74" s="32">
        <f t="shared" ref="AX74" si="1425">PRODUCT(X74*100*1/X80)</f>
        <v>27.272727272727273</v>
      </c>
      <c r="AY74" s="29">
        <f t="shared" ref="AY74" si="1426">PRODUCT(Y74*100*1/Y80)</f>
        <v>3.0303030303030303</v>
      </c>
      <c r="AZ74" s="29">
        <f t="shared" ref="AZ74" si="1427">PRODUCT(Z74*100*1/Z80)</f>
        <v>9.0909090909090917</v>
      </c>
      <c r="BA74" s="29">
        <f t="shared" ref="BA74" si="1428">PRODUCT(AA74*100*1/AA80)</f>
        <v>27.272727272727273</v>
      </c>
      <c r="BB74" s="29">
        <f t="shared" ref="BB74" si="1429">PRODUCT(AB74*100*1/AB80)</f>
        <v>0</v>
      </c>
      <c r="BC74" s="29">
        <f t="shared" ref="BC74" si="1430">PRODUCT(AC74*100*1/AC80)</f>
        <v>3.0303030303030303</v>
      </c>
      <c r="BD74" s="29">
        <f t="shared" ref="BD74" si="1431">PRODUCT(AD74*100*1/AD80)</f>
        <v>6.0606060606060606</v>
      </c>
      <c r="BE74" s="31">
        <f t="shared" ref="BE74" si="1432">PRODUCT(AE74*100*1/AE80)</f>
        <v>0</v>
      </c>
      <c r="BF74" s="32">
        <f t="shared" ref="BF74" si="1433">PRODUCT(AF74*100*1/AF80)</f>
        <v>0</v>
      </c>
      <c r="BG74" s="30">
        <f t="shared" ref="BG74" si="1434">PRODUCT(AG74*100*1/AG80)</f>
        <v>12.121212121212121</v>
      </c>
      <c r="BH74" s="32">
        <f t="shared" ref="BH74" si="1435">PRODUCT(AH74*100*1/AH80)</f>
        <v>6.0606060606060606</v>
      </c>
      <c r="BI74" s="32">
        <f t="shared" ref="BI74" si="1436">PRODUCT(AI74*100*1/AI80)</f>
        <v>0</v>
      </c>
      <c r="BJ74" s="32">
        <f t="shared" ref="BJ74" si="1437">PRODUCT(AJ74*100*1/AJ80)</f>
        <v>15.151515151515152</v>
      </c>
      <c r="BK74" s="32">
        <f t="shared" ref="BK74" si="1438">PRODUCT(AK74*100*1/AK80)</f>
        <v>0</v>
      </c>
      <c r="BL74" s="32">
        <f t="shared" ref="BL74" si="1439">PRODUCT(AL74*100*1/AL80)</f>
        <v>0</v>
      </c>
      <c r="BM74" s="32">
        <f t="shared" ref="BM74" si="1440">PRODUCT(AM74*100*1/AM80)</f>
        <v>0</v>
      </c>
      <c r="BN74" s="32">
        <f t="shared" ref="BN74" si="1441">PRODUCT(AN74*100*1/AN80)</f>
        <v>0</v>
      </c>
      <c r="BO74" s="32">
        <f t="shared" ref="BO74" si="1442">PRODUCT(AO74*100*1/AO80)</f>
        <v>0</v>
      </c>
      <c r="BP74" s="32">
        <f t="shared" ref="BP74" si="1443">PRODUCT(AP74*100*1/AP80)</f>
        <v>0</v>
      </c>
      <c r="BQ74" s="32">
        <f t="shared" ref="BQ74" si="1444">PRODUCT(AQ74*100*1/AQ80)</f>
        <v>0</v>
      </c>
      <c r="BR74" s="32">
        <f t="shared" ref="BR74" si="1445">PRODUCT(AR74*100*1/AR80)</f>
        <v>0</v>
      </c>
      <c r="BS74" s="32">
        <f t="shared" ref="BS74" si="1446">PRODUCT(AS74*100*1/AS80)</f>
        <v>0</v>
      </c>
      <c r="BT74" s="32">
        <f t="shared" ref="BT74" si="1447">PRODUCT(AT74*100*1/AT80)</f>
        <v>0</v>
      </c>
      <c r="BU74" s="49"/>
      <c r="BV74" s="49">
        <v>16</v>
      </c>
      <c r="BW74" s="32">
        <f t="shared" ref="BW74" si="1448">AW64+AW65+AW66+AW67+AW68+AW69+AW70+AW71+AW72+AW73+AW74</f>
        <v>100</v>
      </c>
      <c r="BX74" s="32">
        <f t="shared" ref="BX74" si="1449">AX64+AX65+AX66+AX67+AX68+AX69+AX70+AX71+AX72+AX73+AX74</f>
        <v>100</v>
      </c>
      <c r="BY74" s="29">
        <f t="shared" ref="BY74" si="1450">AY64+AY65+AY66+AY67+AY68+AY69+AY70+AY71+AY72+AY73+AY74</f>
        <v>100</v>
      </c>
      <c r="BZ74" s="29">
        <f t="shared" ref="BZ74" si="1451">AZ64+AZ65+AZ66+AZ67+AZ68+AZ69+AZ70+AZ71+AZ72+AZ73+AZ74</f>
        <v>90.909090909090921</v>
      </c>
      <c r="CA74" s="29">
        <f t="shared" ref="CA74" si="1452">BA64+BA65+BA66+BA67+BA68+BA69+BA70+BA71+BA72+BA73+BA74</f>
        <v>100</v>
      </c>
      <c r="CB74" s="29">
        <f t="shared" ref="CB74" si="1453">BB64+BB65+BB66+BB67+BB68+BB69+BB70+BB71+BB72+BB73+BB74</f>
        <v>81.818181818181827</v>
      </c>
      <c r="CC74" s="29">
        <f t="shared" ref="CC74" si="1454">BC64+BC65+BC66+BC67+BC68+BC69+BC70+BC71+BC72+BC73+BC74</f>
        <v>96.969696969696983</v>
      </c>
      <c r="CD74" s="29">
        <f t="shared" ref="CD74" si="1455">BD64+BD65+BD66+BD67+BD68+BD69+BD70+BD71+BD72+BD73+BD74</f>
        <v>100</v>
      </c>
      <c r="CE74" s="31">
        <f t="shared" ref="CE74" si="1456">BE64+BE65+BE66+BE67+BE68+BE69+BE70+BE71+BE72+BE73+BE74</f>
        <v>96.969696969696969</v>
      </c>
      <c r="CF74" s="32">
        <f t="shared" ref="CF74" si="1457">BF64+BF65+BF66+BF67+BF68+BF69+BF70+BF71+BF72+BF73+BF74</f>
        <v>100.00000000000001</v>
      </c>
      <c r="CG74" s="30">
        <f t="shared" ref="CG74" si="1458">BG64+BG65+BG66+BG67+BG68+BG69+BG70+BG71+BG72+BG73+BG74</f>
        <v>15.151515151515152</v>
      </c>
      <c r="CH74" s="32">
        <f t="shared" ref="CH74" si="1459">BH64+BH65+BH66+BH67+BH68+BH69+BH70+BH71+BH72+BH73+BH74</f>
        <v>100.00000000000001</v>
      </c>
      <c r="CI74" s="32">
        <f t="shared" ref="CI74" si="1460">BI64+BI65+BI66+BI67+BI68+BI69+BI70+BI71+BI72+BI73+BI74</f>
        <v>100</v>
      </c>
      <c r="CJ74" s="32">
        <f t="shared" ref="CJ74" si="1461">BJ64+BJ65+BJ66+BJ67+BJ68+BJ69+BJ70+BJ71+BJ72+BJ73+BJ74</f>
        <v>100</v>
      </c>
      <c r="CK74" s="32">
        <f t="shared" ref="CK74" si="1462">BK64+BK65+BK66+BK67+BK68+BK69+BK70+BK71+BK72+BK73+BK74</f>
        <v>100.00000000000001</v>
      </c>
      <c r="CL74" s="32">
        <f t="shared" ref="CL74" si="1463">BL64+BL65+BL66+BL67+BL68+BL69+BL70+BL71+BL72+BL73+BL74</f>
        <v>100.00000000000001</v>
      </c>
      <c r="CM74" s="32">
        <f t="shared" ref="CM74" si="1464">BM64+BM65+BM66+BM67+BM68+BM69+BM70+BM71+BM72+BM73+BM74</f>
        <v>100</v>
      </c>
      <c r="CN74" s="32">
        <f t="shared" ref="CN74" si="1465">BN64+BN65+BN66+BN67+BN68+BN69+BN70+BN71+BN72+BN73+BN74</f>
        <v>100</v>
      </c>
      <c r="CO74" s="32">
        <f t="shared" ref="CO74" si="1466">BO64+BO65+BO66+BO67+BO68+BO69+BO70+BO71+BO72+BO73+BO74</f>
        <v>30.303030303030305</v>
      </c>
      <c r="CP74" s="32">
        <f t="shared" ref="CP74" si="1467">BP64+BP65+BP66+BP67+BP68+BP69+BP70+BP71+BP72+BP73+BP74</f>
        <v>100</v>
      </c>
      <c r="CQ74" s="32">
        <f t="shared" ref="CQ74" si="1468">BQ64+BQ65+BQ66+BQ67+BQ68+BQ69+BQ70+BQ71+BQ72+BQ73+BQ74</f>
        <v>100</v>
      </c>
      <c r="CR74" s="32">
        <f t="shared" ref="CR74" si="1469">BR64+BR65+BR66+BR67+BR68+BR69+BR70+BR71+BR72+BR73+BR74</f>
        <v>100</v>
      </c>
      <c r="CS74" s="32">
        <f t="shared" ref="CS74" si="1470">BS64+BS65+BS66+BS67+BS68+BS69+BS70+BS71+BS72+BS73+BS74</f>
        <v>96.969696969696969</v>
      </c>
      <c r="CT74" s="32">
        <f t="shared" ref="CT74" si="1471">BT64+BT65+BT66+BT67+BT68+BT69+BT70+BT71+BT72+BT73+BT74</f>
        <v>100</v>
      </c>
      <c r="CW74" s="9"/>
      <c r="CX74" s="9"/>
      <c r="CY74" s="9"/>
      <c r="CZ74" s="9"/>
      <c r="DA74" s="9"/>
      <c r="DB74" s="9"/>
      <c r="DC74" s="9"/>
      <c r="DD74" s="9"/>
      <c r="DE74" s="9"/>
      <c r="DF74" s="9"/>
      <c r="DG74" s="9"/>
      <c r="DH74" s="9"/>
      <c r="DI74" s="9"/>
      <c r="DJ74" s="9"/>
      <c r="DK74" s="9"/>
      <c r="DL74" s="9"/>
      <c r="DM74" s="9"/>
      <c r="DN74" s="9"/>
      <c r="DO74" s="9"/>
      <c r="DP74" s="9"/>
      <c r="DQ74" s="9"/>
      <c r="DR74" s="9"/>
      <c r="DS74" s="9"/>
      <c r="DT74" s="9"/>
      <c r="DU74" s="9"/>
    </row>
    <row r="75" spans="2:126" x14ac:dyDescent="0.25">
      <c r="B75" s="49" t="s">
        <v>17</v>
      </c>
      <c r="C75" s="2">
        <v>0</v>
      </c>
      <c r="D75" s="2">
        <v>0</v>
      </c>
      <c r="E75" s="2">
        <v>8</v>
      </c>
      <c r="F75" s="2">
        <v>0</v>
      </c>
      <c r="G75" s="2">
        <v>8</v>
      </c>
      <c r="H75" s="2">
        <v>4</v>
      </c>
      <c r="I75" s="2">
        <v>0</v>
      </c>
      <c r="J75" s="2">
        <v>3</v>
      </c>
      <c r="K75" s="4">
        <v>6</v>
      </c>
      <c r="L75" s="3">
        <v>2</v>
      </c>
      <c r="M75" s="3">
        <v>2</v>
      </c>
      <c r="N75" s="3">
        <v>0</v>
      </c>
      <c r="O75" s="3">
        <v>0</v>
      </c>
      <c r="P75" s="3">
        <v>0</v>
      </c>
      <c r="Q75" s="3">
        <v>0</v>
      </c>
      <c r="R75" s="3">
        <v>0</v>
      </c>
      <c r="S75" s="49">
        <v>33</v>
      </c>
      <c r="V75" s="49">
        <v>32</v>
      </c>
      <c r="W75" s="3">
        <f>N64</f>
        <v>0</v>
      </c>
      <c r="X75" s="3">
        <f>N65</f>
        <v>0</v>
      </c>
      <c r="Y75" s="49">
        <f>N66</f>
        <v>0</v>
      </c>
      <c r="Z75" s="49">
        <f>N67</f>
        <v>2</v>
      </c>
      <c r="AA75" s="49">
        <f>N68</f>
        <v>0</v>
      </c>
      <c r="AB75" s="49">
        <f>N69</f>
        <v>0</v>
      </c>
      <c r="AC75" s="49">
        <f>N70</f>
        <v>1</v>
      </c>
      <c r="AD75" s="49">
        <f>N71</f>
        <v>0</v>
      </c>
      <c r="AE75" s="3">
        <f>N72</f>
        <v>0</v>
      </c>
      <c r="AF75" s="3">
        <f>N73</f>
        <v>0</v>
      </c>
      <c r="AG75" s="2">
        <f>N74</f>
        <v>10</v>
      </c>
      <c r="AH75" s="3">
        <f>N75</f>
        <v>0</v>
      </c>
      <c r="AI75" s="3">
        <f>N76</f>
        <v>0</v>
      </c>
      <c r="AJ75" s="3">
        <f>N77</f>
        <v>0</v>
      </c>
      <c r="AK75" s="3">
        <f>N78</f>
        <v>0</v>
      </c>
      <c r="AL75" s="3">
        <f>N79</f>
        <v>0</v>
      </c>
      <c r="AM75" s="3">
        <f>N80</f>
        <v>0</v>
      </c>
      <c r="AN75" s="3">
        <f>N81</f>
        <v>0</v>
      </c>
      <c r="AO75" s="3">
        <f>N82</f>
        <v>23</v>
      </c>
      <c r="AP75" s="3">
        <f>N83</f>
        <v>0</v>
      </c>
      <c r="AQ75" s="3">
        <f>N84</f>
        <v>0</v>
      </c>
      <c r="AR75" s="3">
        <f>N85</f>
        <v>0</v>
      </c>
      <c r="AS75" s="3">
        <f>N86</f>
        <v>1</v>
      </c>
      <c r="AT75" s="3">
        <f>N87</f>
        <v>0</v>
      </c>
      <c r="AU75" s="7"/>
      <c r="AV75" s="49">
        <v>32</v>
      </c>
      <c r="AW75" s="32">
        <f t="shared" ref="AW75" si="1472">PRODUCT(W75*100*1/W80)</f>
        <v>0</v>
      </c>
      <c r="AX75" s="32">
        <f t="shared" ref="AX75" si="1473">PRODUCT(X75*100*1/X80)</f>
        <v>0</v>
      </c>
      <c r="AY75" s="29">
        <f t="shared" ref="AY75" si="1474">PRODUCT(Y75*100*1/Y80)</f>
        <v>0</v>
      </c>
      <c r="AZ75" s="29">
        <f t="shared" ref="AZ75" si="1475">PRODUCT(Z75*100*1/Z80)</f>
        <v>6.0606060606060606</v>
      </c>
      <c r="BA75" s="29">
        <f t="shared" ref="BA75" si="1476">PRODUCT(AA75*100*1/AA80)</f>
        <v>0</v>
      </c>
      <c r="BB75" s="29">
        <f t="shared" ref="BB75" si="1477">PRODUCT(AB75*100*1/AB80)</f>
        <v>0</v>
      </c>
      <c r="BC75" s="29">
        <f t="shared" ref="BC75" si="1478">PRODUCT(AC75*100*1/AC80)</f>
        <v>3.0303030303030303</v>
      </c>
      <c r="BD75" s="29">
        <f t="shared" ref="BD75" si="1479">PRODUCT(AD75*100*1/AD80)</f>
        <v>0</v>
      </c>
      <c r="BE75" s="32">
        <f t="shared" ref="BE75" si="1480">PRODUCT(AE75*100*1/AE80)</f>
        <v>0</v>
      </c>
      <c r="BF75" s="32">
        <f t="shared" ref="BF75" si="1481">PRODUCT(AF75*100*1/AF80)</f>
        <v>0</v>
      </c>
      <c r="BG75" s="30">
        <f t="shared" ref="BG75" si="1482">PRODUCT(AG75*100*1/AG80)</f>
        <v>30.303030303030305</v>
      </c>
      <c r="BH75" s="32">
        <f t="shared" ref="BH75" si="1483">PRODUCT(AH75*100*1/AH80)</f>
        <v>0</v>
      </c>
      <c r="BI75" s="32">
        <f t="shared" ref="BI75" si="1484">PRODUCT(AI75*100*1/AI80)</f>
        <v>0</v>
      </c>
      <c r="BJ75" s="32">
        <f t="shared" ref="BJ75" si="1485">PRODUCT(AJ75*100*1/AJ80)</f>
        <v>0</v>
      </c>
      <c r="BK75" s="32">
        <f t="shared" ref="BK75" si="1486">PRODUCT(AK75*100*1/AK80)</f>
        <v>0</v>
      </c>
      <c r="BL75" s="32">
        <f t="shared" ref="BL75" si="1487">PRODUCT(AL75*100*1/AL80)</f>
        <v>0</v>
      </c>
      <c r="BM75" s="32">
        <f t="shared" ref="BM75" si="1488">PRODUCT(AM75*100*1/AM80)</f>
        <v>0</v>
      </c>
      <c r="BN75" s="32">
        <f t="shared" ref="BN75" si="1489">PRODUCT(AN75*100*1/AN80)</f>
        <v>0</v>
      </c>
      <c r="BO75" s="32">
        <f t="shared" ref="BO75" si="1490">PRODUCT(AO75*100*1/AO80)</f>
        <v>69.696969696969703</v>
      </c>
      <c r="BP75" s="32">
        <f t="shared" ref="BP75" si="1491">PRODUCT(AP75*100*1/AP80)</f>
        <v>0</v>
      </c>
      <c r="BQ75" s="32">
        <f t="shared" ref="BQ75" si="1492">PRODUCT(AQ75*100*1/AQ80)</f>
        <v>0</v>
      </c>
      <c r="BR75" s="32">
        <f t="shared" ref="BR75" si="1493">PRODUCT(AR75*100*1/AR80)</f>
        <v>0</v>
      </c>
      <c r="BS75" s="32">
        <f t="shared" ref="BS75" si="1494">PRODUCT(AS75*100*1/AS80)</f>
        <v>3.0303030303030303</v>
      </c>
      <c r="BT75" s="32">
        <f t="shared" ref="BT75" si="1495">PRODUCT(AT75*100*1/AT80)</f>
        <v>0</v>
      </c>
      <c r="BU75" s="49"/>
      <c r="BV75" s="49">
        <v>32</v>
      </c>
      <c r="BW75" s="32">
        <f t="shared" ref="BW75" si="1496">AW64+AW65+AW66+AW67+AW68+AW69+AW70+AW71+AW72+AW73+AW74+AW75</f>
        <v>100</v>
      </c>
      <c r="BX75" s="32">
        <f t="shared" ref="BX75" si="1497">AX64+AX65+AX66+AX67+AX68+AX69+AX70+AX71+AX72+AX73+AX74+AX75</f>
        <v>100</v>
      </c>
      <c r="BY75" s="29">
        <f t="shared" ref="BY75" si="1498">AY64+AY65+AY66+AY67+AY68+AY69+AY70+AY71+AY72+AY73+AY74+AY75</f>
        <v>100</v>
      </c>
      <c r="BZ75" s="29">
        <f t="shared" ref="BZ75" si="1499">AZ64+AZ65+AZ66+AZ67+AZ68+AZ69+AZ70+AZ71+AZ72+AZ73+AZ74+AZ75</f>
        <v>96.969696969696983</v>
      </c>
      <c r="CA75" s="29">
        <f t="shared" ref="CA75" si="1500">BA64+BA65+BA66+BA67+BA68+BA69+BA70+BA71+BA72+BA73+BA74+BA75</f>
        <v>100</v>
      </c>
      <c r="CB75" s="29">
        <f t="shared" ref="CB75" si="1501">BB64+BB65+BB66+BB67+BB68+BB69+BB70+BB71+BB72+BB73+BB74+BB75</f>
        <v>81.818181818181827</v>
      </c>
      <c r="CC75" s="29">
        <f t="shared" ref="CC75" si="1502">BC64+BC65+BC66+BC67+BC68+BC69+BC70+BC71+BC72+BC73+BC74+BC75</f>
        <v>100.00000000000001</v>
      </c>
      <c r="CD75" s="29">
        <f t="shared" ref="CD75" si="1503">BD64+BD65+BD66+BD67+BD68+BD69+BD70+BD71+BD72+BD73+BD74+BD75</f>
        <v>100</v>
      </c>
      <c r="CE75" s="32">
        <f t="shared" ref="CE75" si="1504">BE64+BE65+BE66+BE67+BE68+BE69+BE70+BE71+BE72+BE73+BE74+BE75</f>
        <v>96.969696969696969</v>
      </c>
      <c r="CF75" s="32">
        <f t="shared" ref="CF75" si="1505">BF64+BF65+BF66+BF67+BF68+BF69+BF70+BF71+BF72+BF73+BF74+BF75</f>
        <v>100.00000000000001</v>
      </c>
      <c r="CG75" s="30">
        <f t="shared" ref="CG75" si="1506">BG64+BG65+BG66+BG67+BG68+BG69+BG70+BG71+BG72+BG73+BG74+BG75</f>
        <v>45.454545454545453</v>
      </c>
      <c r="CH75" s="32">
        <f t="shared" ref="CH75" si="1507">BH64+BH65+BH66+BH67+BH68+BH69+BH70+BH71+BH72+BH73+BH74+BH75</f>
        <v>100.00000000000001</v>
      </c>
      <c r="CI75" s="32">
        <f t="shared" ref="CI75" si="1508">BI64+BI65+BI66+BI67+BI68+BI69+BI70+BI71+BI72+BI73+BI74+BI75</f>
        <v>100</v>
      </c>
      <c r="CJ75" s="32">
        <f t="shared" ref="CJ75" si="1509">BJ64+BJ65+BJ66+BJ67+BJ68+BJ69+BJ70+BJ71+BJ72+BJ73+BJ74+BJ75</f>
        <v>100</v>
      </c>
      <c r="CK75" s="32">
        <f t="shared" ref="CK75" si="1510">BK64+BK65+BK66+BK67+BK68+BK69+BK70+BK71+BK72+BK73+BK74+BK75</f>
        <v>100.00000000000001</v>
      </c>
      <c r="CL75" s="32">
        <f t="shared" ref="CL75" si="1511">BL64+BL65+BL66+BL67+BL68+BL69+BL70+BL71+BL72+BL73+BL74+BL75</f>
        <v>100.00000000000001</v>
      </c>
      <c r="CM75" s="32">
        <f t="shared" ref="CM75" si="1512">BM64+BM65+BM66+BM67+BM68+BM69+BM70+BM71+BM72+BM73+BM74+BM75</f>
        <v>100</v>
      </c>
      <c r="CN75" s="32">
        <f t="shared" ref="CN75" si="1513">BN64+BN65+BN66+BN67+BN68+BN69+BN70+BN71+BN72+BN73+BN74+BN75</f>
        <v>100</v>
      </c>
      <c r="CO75" s="32">
        <f t="shared" ref="CO75" si="1514">BO64+BO65+BO66+BO67+BO68+BO69+BO70+BO71+BO72+BO73+BO74+BO75</f>
        <v>100</v>
      </c>
      <c r="CP75" s="32">
        <f t="shared" ref="CP75" si="1515">BP64+BP65+BP66+BP67+BP68+BP69+BP70+BP71+BP72+BP73+BP74+BP75</f>
        <v>100</v>
      </c>
      <c r="CQ75" s="32">
        <f t="shared" ref="CQ75" si="1516">BQ64+BQ65+BQ66+BQ67+BQ68+BQ69+BQ70+BQ71+BQ72+BQ73+BQ74+BQ75</f>
        <v>100</v>
      </c>
      <c r="CR75" s="32">
        <f t="shared" ref="CR75" si="1517">BR64+BR65+BR66+BR67+BR68+BR69+BR70+BR71+BR72+BR73+BR74+BR75</f>
        <v>100</v>
      </c>
      <c r="CS75" s="32">
        <f t="shared" ref="CS75" si="1518">BS64+BS65+BS66+BS67+BS68+BS69+BS70+BS71+BS72+BS73+BS74+BS75</f>
        <v>100</v>
      </c>
      <c r="CT75" s="32">
        <f t="shared" ref="CT75" si="1519">BT64+BT65+BT66+BT67+BT68+BT69+BT70+BT71+BT72+BT73+BT74+BT75</f>
        <v>100</v>
      </c>
      <c r="CW75" s="9"/>
      <c r="CX75" s="9"/>
      <c r="CY75" s="9"/>
      <c r="CZ75" s="9"/>
      <c r="DA75" s="9"/>
      <c r="DB75" s="9"/>
      <c r="DC75" s="9"/>
      <c r="DD75" s="9"/>
      <c r="DE75" s="9"/>
      <c r="DF75" s="9"/>
      <c r="DG75" s="9"/>
      <c r="DH75" s="9"/>
      <c r="DI75" s="9"/>
      <c r="DJ75" s="9"/>
      <c r="DK75" s="9"/>
      <c r="DL75" s="9"/>
      <c r="DM75" s="9"/>
      <c r="DN75" s="9"/>
      <c r="DO75" s="9"/>
      <c r="DP75" s="9"/>
      <c r="DQ75" s="9"/>
      <c r="DR75" s="9"/>
      <c r="DS75" s="9"/>
      <c r="DT75" s="9"/>
      <c r="DU75" s="9"/>
    </row>
    <row r="76" spans="2:126" x14ac:dyDescent="0.25">
      <c r="B76" s="49" t="s">
        <v>18</v>
      </c>
      <c r="C76" s="2">
        <v>0</v>
      </c>
      <c r="D76" s="2">
        <v>1</v>
      </c>
      <c r="E76" s="2">
        <v>2</v>
      </c>
      <c r="F76" s="2">
        <v>15</v>
      </c>
      <c r="G76" s="2">
        <v>5</v>
      </c>
      <c r="H76" s="2">
        <v>1</v>
      </c>
      <c r="I76" s="2">
        <v>1</v>
      </c>
      <c r="J76" s="3">
        <v>0</v>
      </c>
      <c r="K76" s="3">
        <v>1</v>
      </c>
      <c r="L76" s="3">
        <v>7</v>
      </c>
      <c r="M76" s="3">
        <v>0</v>
      </c>
      <c r="N76" s="3">
        <v>0</v>
      </c>
      <c r="O76" s="3">
        <v>0</v>
      </c>
      <c r="P76" s="3">
        <v>0</v>
      </c>
      <c r="Q76" s="3">
        <v>0</v>
      </c>
      <c r="R76" s="3">
        <v>0</v>
      </c>
      <c r="S76" s="49">
        <v>33</v>
      </c>
      <c r="V76" s="49">
        <v>64</v>
      </c>
      <c r="W76" s="3">
        <f>O64</f>
        <v>0</v>
      </c>
      <c r="X76" s="3">
        <f>O65</f>
        <v>0</v>
      </c>
      <c r="Y76" s="49">
        <f>O66</f>
        <v>0</v>
      </c>
      <c r="Z76" s="49">
        <f>O67</f>
        <v>0</v>
      </c>
      <c r="AA76" s="49">
        <f>O68</f>
        <v>0</v>
      </c>
      <c r="AB76" s="49">
        <f>O69</f>
        <v>6</v>
      </c>
      <c r="AC76" s="49">
        <f>O70</f>
        <v>0</v>
      </c>
      <c r="AD76" s="49">
        <f>O71</f>
        <v>0</v>
      </c>
      <c r="AE76" s="3">
        <f>O72</f>
        <v>0</v>
      </c>
      <c r="AF76" s="3">
        <f>O73</f>
        <v>0</v>
      </c>
      <c r="AG76" s="3">
        <f>O74</f>
        <v>13</v>
      </c>
      <c r="AH76" s="3">
        <f>O75</f>
        <v>0</v>
      </c>
      <c r="AI76" s="3">
        <f>O76</f>
        <v>0</v>
      </c>
      <c r="AJ76" s="3">
        <f>O77</f>
        <v>0</v>
      </c>
      <c r="AK76" s="3">
        <f>O78</f>
        <v>0</v>
      </c>
      <c r="AL76" s="3">
        <f>O79</f>
        <v>0</v>
      </c>
      <c r="AM76" s="3">
        <f>O80</f>
        <v>0</v>
      </c>
      <c r="AN76" s="3">
        <f>O81</f>
        <v>0</v>
      </c>
      <c r="AO76" s="3">
        <f>O82</f>
        <v>0</v>
      </c>
      <c r="AP76" s="3">
        <f>O83</f>
        <v>0</v>
      </c>
      <c r="AQ76" s="3">
        <f>O84</f>
        <v>0</v>
      </c>
      <c r="AR76" s="3">
        <f>O85</f>
        <v>0</v>
      </c>
      <c r="AS76" s="3">
        <f>O86</f>
        <v>0</v>
      </c>
      <c r="AT76" s="3">
        <f>O87</f>
        <v>0</v>
      </c>
      <c r="AU76" s="7"/>
      <c r="AV76" s="49">
        <v>64</v>
      </c>
      <c r="AW76" s="32">
        <f t="shared" ref="AW76" si="1520">PRODUCT(W76*100*1/W80)</f>
        <v>0</v>
      </c>
      <c r="AX76" s="32">
        <f t="shared" ref="AX76" si="1521">PRODUCT(X76*100*1/X80)</f>
        <v>0</v>
      </c>
      <c r="AY76" s="29">
        <f t="shared" ref="AY76" si="1522">PRODUCT(Y76*100*1/Y80)</f>
        <v>0</v>
      </c>
      <c r="AZ76" s="29">
        <f t="shared" ref="AZ76" si="1523">PRODUCT(Z76*100*1/Z80)</f>
        <v>0</v>
      </c>
      <c r="BA76" s="29">
        <f t="shared" ref="BA76" si="1524">PRODUCT(AA76*100*1/AA80)</f>
        <v>0</v>
      </c>
      <c r="BB76" s="29">
        <f t="shared" ref="BB76" si="1525">PRODUCT(AB76*100*1/AB80)</f>
        <v>18.181818181818183</v>
      </c>
      <c r="BC76" s="29">
        <f t="shared" ref="BC76" si="1526">PRODUCT(AC76*100*1/AC80)</f>
        <v>0</v>
      </c>
      <c r="BD76" s="29">
        <f t="shared" ref="BD76" si="1527">PRODUCT(AD76*100*1/AD80)</f>
        <v>0</v>
      </c>
      <c r="BE76" s="32">
        <f t="shared" ref="BE76" si="1528">PRODUCT(AE76*100*1/AE80)</f>
        <v>0</v>
      </c>
      <c r="BF76" s="32">
        <f t="shared" ref="BF76" si="1529">PRODUCT(AF76*100*1/AF80)</f>
        <v>0</v>
      </c>
      <c r="BG76" s="32">
        <f t="shared" ref="BG76" si="1530">PRODUCT(AG76*100*1/AG80)</f>
        <v>39.393939393939391</v>
      </c>
      <c r="BH76" s="32">
        <f t="shared" ref="BH76" si="1531">PRODUCT(AH76*100*1/AH80)</f>
        <v>0</v>
      </c>
      <c r="BI76" s="32">
        <f t="shared" ref="BI76" si="1532">PRODUCT(AI76*100*1/AI80)</f>
        <v>0</v>
      </c>
      <c r="BJ76" s="32">
        <f t="shared" ref="BJ76" si="1533">PRODUCT(AJ76*100*1/AJ80)</f>
        <v>0</v>
      </c>
      <c r="BK76" s="32">
        <f t="shared" ref="BK76" si="1534">PRODUCT(AK76*100*1/AK80)</f>
        <v>0</v>
      </c>
      <c r="BL76" s="32">
        <f t="shared" ref="BL76" si="1535">PRODUCT(AL76*100*1/AL80)</f>
        <v>0</v>
      </c>
      <c r="BM76" s="32">
        <f t="shared" ref="BM76" si="1536">PRODUCT(AM76*100*1/AM80)</f>
        <v>0</v>
      </c>
      <c r="BN76" s="32">
        <f t="shared" ref="BN76" si="1537">PRODUCT(AN76*100*1/AN80)</f>
        <v>0</v>
      </c>
      <c r="BO76" s="32">
        <f t="shared" ref="BO76" si="1538">PRODUCT(AO76*100*1/AO80)</f>
        <v>0</v>
      </c>
      <c r="BP76" s="32">
        <f t="shared" ref="BP76" si="1539">PRODUCT(AP76*100*1/AP80)</f>
        <v>0</v>
      </c>
      <c r="BQ76" s="32">
        <f t="shared" ref="BQ76" si="1540">PRODUCT(AQ76*100*1/AQ80)</f>
        <v>0</v>
      </c>
      <c r="BR76" s="32">
        <f t="shared" ref="BR76" si="1541">PRODUCT(AR76*100*1/AR80)</f>
        <v>0</v>
      </c>
      <c r="BS76" s="32">
        <f t="shared" ref="BS76" si="1542">PRODUCT(AS76*100*1/AS80)</f>
        <v>0</v>
      </c>
      <c r="BT76" s="32">
        <f t="shared" ref="BT76" si="1543">PRODUCT(AT76*100*1/AT80)</f>
        <v>0</v>
      </c>
      <c r="BU76" s="49"/>
      <c r="BV76" s="49">
        <v>64</v>
      </c>
      <c r="BW76" s="32">
        <f t="shared" ref="BW76" si="1544">AW64+AW65+AW66+AW67+AW68+AW69+AW70+AW71+AW72+AW73+AW74+AW75+AW76</f>
        <v>100</v>
      </c>
      <c r="BX76" s="32">
        <f t="shared" ref="BX76" si="1545">AX64+AX65+AX66+AX67+AX68+AX69+AX70+AX71+AX72+AX73+AX74+AX75+AX76</f>
        <v>100</v>
      </c>
      <c r="BY76" s="29">
        <f t="shared" ref="BY76" si="1546">AY64+AY65+AY66+AY67+AY68+AY69+AY70+AY71+AY72+AY73+AY74+AY75+AY76</f>
        <v>100</v>
      </c>
      <c r="BZ76" s="29">
        <f t="shared" ref="BZ76" si="1547">AZ64+AZ65+AZ66+AZ67+AZ68+AZ69+AZ70+AZ71+AZ72+AZ73+AZ74+AZ75+AZ76</f>
        <v>96.969696969696983</v>
      </c>
      <c r="CA76" s="29">
        <f t="shared" ref="CA76" si="1548">BA64+BA65+BA66+BA67+BA68+BA69+BA70+BA71+BA72+BA73+BA74+BA75+BA76</f>
        <v>100</v>
      </c>
      <c r="CB76" s="29">
        <f t="shared" ref="CB76" si="1549">BB64+BB65+BB66+BB67+BB68+BB69+BB70+BB71+BB72+BB73+BB74+BB75+BB76</f>
        <v>100.00000000000001</v>
      </c>
      <c r="CC76" s="29">
        <f t="shared" ref="CC76" si="1550">BC64+BC65+BC66+BC67+BC68+BC69+BC70+BC71+BC72+BC73+BC74+BC75+BC76</f>
        <v>100.00000000000001</v>
      </c>
      <c r="CD76" s="29">
        <f t="shared" ref="CD76" si="1551">BD64+BD65+BD66+BD67+BD68+BD69+BD70+BD71+BD72+BD73+BD74+BD75+BD76</f>
        <v>100</v>
      </c>
      <c r="CE76" s="32">
        <f t="shared" ref="CE76" si="1552">BE64+BE65+BE66+BE67+BE68+BE69+BE70+BE71+BE72+BE73+BE74+BE75+BE76</f>
        <v>96.969696969696969</v>
      </c>
      <c r="CF76" s="32">
        <f t="shared" ref="CF76" si="1553">BF64+BF65+BF66+BF67+BF68+BF69+BF70+BF71+BF72+BF73+BF74+BF75+BF76</f>
        <v>100.00000000000001</v>
      </c>
      <c r="CG76" s="32">
        <f t="shared" ref="CG76" si="1554">BG64+BG65+BG66+BG67+BG68+BG69+BG70+BG71+BG72+BG73+BG74+BG75+BG76</f>
        <v>84.848484848484844</v>
      </c>
      <c r="CH76" s="32">
        <f t="shared" ref="CH76" si="1555">BH64+BH65+BH66+BH67+BH68+BH69+BH70+BH71+BH72+BH73+BH74+BH75+BH76</f>
        <v>100.00000000000001</v>
      </c>
      <c r="CI76" s="32">
        <f t="shared" ref="CI76" si="1556">BI64+BI65+BI66+BI67+BI68+BI69+BI70+BI71+BI72+BI73+BI74+BI75+BI76</f>
        <v>100</v>
      </c>
      <c r="CJ76" s="32">
        <f t="shared" ref="CJ76" si="1557">BJ64+BJ65+BJ66+BJ67+BJ68+BJ69+BJ70+BJ71+BJ72+BJ73+BJ74+BJ75+BJ76</f>
        <v>100</v>
      </c>
      <c r="CK76" s="32">
        <f t="shared" ref="CK76" si="1558">BK64+BK65+BK66+BK67+BK68+BK69+BK70+BK71+BK72+BK73+BK74+BK75+BK76</f>
        <v>100.00000000000001</v>
      </c>
      <c r="CL76" s="32">
        <f t="shared" ref="CL76" si="1559">BL64+BL65+BL66+BL67+BL68+BL69+BL70+BL71+BL72+BL73+BL74+BL75+BL76</f>
        <v>100.00000000000001</v>
      </c>
      <c r="CM76" s="32">
        <f t="shared" ref="CM76" si="1560">BM64+BM65+BM66+BM67+BM68+BM69+BM70+BM71+BM72+BM73+BM74+BM75+BM76</f>
        <v>100</v>
      </c>
      <c r="CN76" s="32">
        <f t="shared" ref="CN76" si="1561">BN64+BN65+BN66+BN67+BN68+BN69+BN70+BN71+BN72+BN73+BN74+BN75+BN76</f>
        <v>100</v>
      </c>
      <c r="CO76" s="32">
        <f t="shared" ref="CO76" si="1562">BO64+BO65+BO66+BO67+BO68+BO69+BO70+BO71+BO72+BO73+BO74+BO75+BO76</f>
        <v>100</v>
      </c>
      <c r="CP76" s="32">
        <f t="shared" ref="CP76" si="1563">BP64+BP65+BP66+BP67+BP68+BP69+BP70+BP71+BP72+BP73+BP74+BP75+BP76</f>
        <v>100</v>
      </c>
      <c r="CQ76" s="32">
        <f t="shared" ref="CQ76" si="1564">BQ64+BQ65+BQ66+BQ67+BQ68+BQ69+BQ70+BQ71+BQ72+BQ73+BQ74+BQ75+BQ76</f>
        <v>100</v>
      </c>
      <c r="CR76" s="32">
        <f t="shared" ref="CR76" si="1565">BR64+BR65+BR66+BR67+BR68+BR69+BR70+BR71+BR72+BR73+BR74+BR75+BR76</f>
        <v>100</v>
      </c>
      <c r="CS76" s="32">
        <f t="shared" ref="CS76" si="1566">BS64+BS65+BS66+BS67+BS68+BS69+BS70+BS71+BS72+BS73+BS74+BS75+BS76</f>
        <v>100</v>
      </c>
      <c r="CT76" s="32">
        <f t="shared" ref="CT76" si="1567">BT64+BT65+BT66+BT67+BT68+BT69+BT70+BT71+BT72+BT73+BT74+BT75+BT76</f>
        <v>100</v>
      </c>
      <c r="CW76" s="9"/>
      <c r="CX76" s="9"/>
      <c r="CY76" s="9"/>
      <c r="CZ76" s="9"/>
      <c r="DA76" s="9"/>
      <c r="DB76" s="9"/>
      <c r="DC76" s="9"/>
      <c r="DD76" s="9"/>
      <c r="DE76" s="9"/>
      <c r="DF76" s="9"/>
      <c r="DG76" s="9"/>
      <c r="DH76" s="9"/>
      <c r="DI76" s="9"/>
      <c r="DJ76" s="9"/>
      <c r="DK76" s="9"/>
      <c r="DL76" s="9"/>
      <c r="DM76" s="9"/>
      <c r="DN76" s="9"/>
      <c r="DO76" s="9"/>
      <c r="DP76" s="9"/>
      <c r="DQ76" s="9"/>
      <c r="DR76" s="9"/>
      <c r="DS76" s="9"/>
      <c r="DT76" s="9"/>
      <c r="DU76" s="9"/>
    </row>
    <row r="77" spans="2:126" x14ac:dyDescent="0.25">
      <c r="B77" s="49" t="s">
        <v>19</v>
      </c>
      <c r="C77" s="2">
        <v>0</v>
      </c>
      <c r="D77" s="2">
        <v>1</v>
      </c>
      <c r="E77" s="2">
        <v>0</v>
      </c>
      <c r="F77" s="2">
        <v>9</v>
      </c>
      <c r="G77" s="2">
        <v>13</v>
      </c>
      <c r="H77" s="2">
        <v>1</v>
      </c>
      <c r="I77" s="2">
        <v>1</v>
      </c>
      <c r="J77" s="3">
        <v>0</v>
      </c>
      <c r="K77" s="3">
        <v>1</v>
      </c>
      <c r="L77" s="3">
        <v>2</v>
      </c>
      <c r="M77" s="3">
        <v>5</v>
      </c>
      <c r="N77" s="3">
        <v>0</v>
      </c>
      <c r="O77" s="3">
        <v>0</v>
      </c>
      <c r="P77" s="3">
        <v>0</v>
      </c>
      <c r="Q77" s="3">
        <v>0</v>
      </c>
      <c r="R77" s="3">
        <v>0</v>
      </c>
      <c r="S77" s="49">
        <v>33</v>
      </c>
      <c r="V77" s="49">
        <v>128</v>
      </c>
      <c r="W77" s="3">
        <f>P64</f>
        <v>0</v>
      </c>
      <c r="X77" s="3">
        <f>P65</f>
        <v>0</v>
      </c>
      <c r="Y77" s="49">
        <f>P66</f>
        <v>0</v>
      </c>
      <c r="Z77" s="49">
        <f>P67</f>
        <v>1</v>
      </c>
      <c r="AA77" s="49">
        <f>P68</f>
        <v>0</v>
      </c>
      <c r="AB77" s="49">
        <f>P69</f>
        <v>0</v>
      </c>
      <c r="AC77" s="49">
        <f>P70</f>
        <v>0</v>
      </c>
      <c r="AD77" s="49">
        <f>P71</f>
        <v>0</v>
      </c>
      <c r="AE77" s="3">
        <f>P72</f>
        <v>1</v>
      </c>
      <c r="AF77" s="3">
        <f>P73</f>
        <v>0</v>
      </c>
      <c r="AG77" s="3">
        <f>P74</f>
        <v>5</v>
      </c>
      <c r="AH77" s="3">
        <f>P75</f>
        <v>0</v>
      </c>
      <c r="AI77" s="3">
        <f>P76</f>
        <v>0</v>
      </c>
      <c r="AJ77" s="3">
        <f>P77</f>
        <v>0</v>
      </c>
      <c r="AK77" s="3">
        <f>P78</f>
        <v>0</v>
      </c>
      <c r="AL77" s="3">
        <f>P79</f>
        <v>0</v>
      </c>
      <c r="AM77" s="3">
        <f>P80</f>
        <v>0</v>
      </c>
      <c r="AN77" s="3">
        <f>P81</f>
        <v>0</v>
      </c>
      <c r="AO77" s="3">
        <f>P82</f>
        <v>0</v>
      </c>
      <c r="AP77" s="3">
        <f>P83</f>
        <v>0</v>
      </c>
      <c r="AQ77" s="3">
        <f>P84</f>
        <v>0</v>
      </c>
      <c r="AR77" s="3">
        <f>P85</f>
        <v>0</v>
      </c>
      <c r="AS77" s="3">
        <f>P86</f>
        <v>0</v>
      </c>
      <c r="AT77" s="3">
        <f>P87</f>
        <v>0</v>
      </c>
      <c r="AU77" s="7"/>
      <c r="AV77" s="49">
        <v>128</v>
      </c>
      <c r="AW77" s="32">
        <f t="shared" ref="AW77" si="1568">PRODUCT(W77*100*1/W80)</f>
        <v>0</v>
      </c>
      <c r="AX77" s="32">
        <f t="shared" ref="AX77" si="1569">PRODUCT(X77*100*1/X80)</f>
        <v>0</v>
      </c>
      <c r="AY77" s="29">
        <f t="shared" ref="AY77" si="1570">PRODUCT(Y77*100*1/Y80)</f>
        <v>0</v>
      </c>
      <c r="AZ77" s="29">
        <f t="shared" ref="AZ77" si="1571">PRODUCT(Z77*100*1/Z80)</f>
        <v>3.0303030303030303</v>
      </c>
      <c r="BA77" s="29">
        <f t="shared" ref="BA77" si="1572">PRODUCT(AA77*100*1/AA80)</f>
        <v>0</v>
      </c>
      <c r="BB77" s="29">
        <f t="shared" ref="BB77" si="1573">PRODUCT(AB77*100*1/AB80)</f>
        <v>0</v>
      </c>
      <c r="BC77" s="29">
        <f t="shared" ref="BC77" si="1574">PRODUCT(AC77*100*1/AC80)</f>
        <v>0</v>
      </c>
      <c r="BD77" s="29">
        <f t="shared" ref="BD77" si="1575">PRODUCT(AD77*100*1/AD80)</f>
        <v>0</v>
      </c>
      <c r="BE77" s="32">
        <f t="shared" ref="BE77" si="1576">PRODUCT(AE77*100*1/AE80)</f>
        <v>3.0303030303030303</v>
      </c>
      <c r="BF77" s="32">
        <f t="shared" ref="BF77" si="1577">PRODUCT(AF77*100*1/AF80)</f>
        <v>0</v>
      </c>
      <c r="BG77" s="32">
        <f t="shared" ref="BG77" si="1578">PRODUCT(AG77*100*1/AG80)</f>
        <v>15.151515151515152</v>
      </c>
      <c r="BH77" s="32">
        <f t="shared" ref="BH77" si="1579">PRODUCT(AH77*100*1/AH80)</f>
        <v>0</v>
      </c>
      <c r="BI77" s="32">
        <f t="shared" ref="BI77" si="1580">PRODUCT(AI77*100*1/AI80)</f>
        <v>0</v>
      </c>
      <c r="BJ77" s="32">
        <f t="shared" ref="BJ77" si="1581">PRODUCT(AJ77*100*1/AJ80)</f>
        <v>0</v>
      </c>
      <c r="BK77" s="32">
        <f t="shared" ref="BK77" si="1582">PRODUCT(AK77*100*1/AK80)</f>
        <v>0</v>
      </c>
      <c r="BL77" s="32">
        <f t="shared" ref="BL77" si="1583">PRODUCT(AL77*100*1/AL80)</f>
        <v>0</v>
      </c>
      <c r="BM77" s="32">
        <f t="shared" ref="BM77" si="1584">PRODUCT(AM77*100*1/AM80)</f>
        <v>0</v>
      </c>
      <c r="BN77" s="32">
        <f t="shared" ref="BN77" si="1585">PRODUCT(AN77*100*1/AN80)</f>
        <v>0</v>
      </c>
      <c r="BO77" s="32">
        <f t="shared" ref="BO77" si="1586">PRODUCT(AO77*100*1/AO80)</f>
        <v>0</v>
      </c>
      <c r="BP77" s="32">
        <f t="shared" ref="BP77" si="1587">PRODUCT(AP77*100*1/AP80)</f>
        <v>0</v>
      </c>
      <c r="BQ77" s="32">
        <f t="shared" ref="BQ77" si="1588">PRODUCT(AQ77*100*1/AQ80)</f>
        <v>0</v>
      </c>
      <c r="BR77" s="32">
        <f t="shared" ref="BR77" si="1589">PRODUCT(AR77*100*1/AR80)</f>
        <v>0</v>
      </c>
      <c r="BS77" s="32">
        <f t="shared" ref="BS77" si="1590">PRODUCT(AS77*100*1/AS80)</f>
        <v>0</v>
      </c>
      <c r="BT77" s="32">
        <f t="shared" ref="BT77" si="1591">PRODUCT(AT77*100*1/AT80)</f>
        <v>0</v>
      </c>
      <c r="BU77" s="49"/>
      <c r="BV77" s="49">
        <v>128</v>
      </c>
      <c r="BW77" s="32">
        <f t="shared" ref="BW77" si="1592">AW64+AW65+AW66+AW67+AW68+AW69+AW70+AW71+AW72+AW73+AW74+AW75+AW76+AW77</f>
        <v>100</v>
      </c>
      <c r="BX77" s="32">
        <f t="shared" ref="BX77" si="1593">AX64+AX65+AX66+AX67+AX68+AX69+AX70+AX71+AX72+AX73+AX74+AX75+AX76+AX77</f>
        <v>100</v>
      </c>
      <c r="BY77" s="29">
        <f t="shared" ref="BY77" si="1594">AY64+AY65+AY66+AY67+AY68+AY69+AY70+AY71+AY72+AY73+AY74+AY75+AY76+AY77</f>
        <v>100</v>
      </c>
      <c r="BZ77" s="29">
        <f t="shared" ref="BZ77" si="1595">AZ64+AZ65+AZ66+AZ67+AZ68+AZ69+AZ70+AZ71+AZ72+AZ73+AZ74+AZ75+AZ76+AZ77</f>
        <v>100.00000000000001</v>
      </c>
      <c r="CA77" s="29">
        <f t="shared" ref="CA77" si="1596">BA64+BA65+BA66+BA67+BA68+BA69+BA70+BA71+BA72+BA73+BA74+BA75+BA76+BA77</f>
        <v>100</v>
      </c>
      <c r="CB77" s="29">
        <f t="shared" ref="CB77" si="1597">BB64+BB65+BB66+BB67+BB68+BB69+BB70+BB71+BB72+BB73+BB74+BB75+BB76+BB77</f>
        <v>100.00000000000001</v>
      </c>
      <c r="CC77" s="29">
        <f t="shared" ref="CC77" si="1598">BC64+BC65+BC66+BC67+BC68+BC69+BC70+BC71+BC72+BC73+BC74+BC75+BC76+BC77</f>
        <v>100.00000000000001</v>
      </c>
      <c r="CD77" s="29">
        <f t="shared" ref="CD77" si="1599">BD64+BD65+BD66+BD67+BD68+BD69+BD70+BD71+BD72+BD73+BD74+BD75+BD76+BD77</f>
        <v>100</v>
      </c>
      <c r="CE77" s="32">
        <f t="shared" ref="CE77" si="1600">BE64+BE65+BE66+BE67+BE68+BE69+BE70+BE71+BE72+BE73+BE74+BE75+BE76+BE77</f>
        <v>100</v>
      </c>
      <c r="CF77" s="32">
        <f t="shared" ref="CF77" si="1601">BF64+BF65+BF66+BF67+BF68+BF69+BF70+BF71+BF72+BF73+BF74+BF75+BF76+BF77</f>
        <v>100.00000000000001</v>
      </c>
      <c r="CG77" s="32">
        <f t="shared" ref="CG77" si="1602">BG64+BG65+BG66+BG67+BG68+BG69+BG70+BG71+BG72+BG73+BG74+BG75+BG76+BG77</f>
        <v>100</v>
      </c>
      <c r="CH77" s="32">
        <f t="shared" ref="CH77" si="1603">BH64+BH65+BH66+BH67+BH68+BH69+BH70+BH71+BH72+BH73+BH74+BH75+BH76+BH77</f>
        <v>100.00000000000001</v>
      </c>
      <c r="CI77" s="32">
        <f t="shared" ref="CI77" si="1604">BI64+BI65+BI66+BI67+BI68+BI69+BI70+BI71+BI72+BI73+BI74+BI75+BI76+BI77</f>
        <v>100</v>
      </c>
      <c r="CJ77" s="32">
        <f t="shared" ref="CJ77" si="1605">BJ64+BJ65+BJ66+BJ67+BJ68+BJ69+BJ70+BJ71+BJ72+BJ73+BJ74+BJ75+BJ76+BJ77</f>
        <v>100</v>
      </c>
      <c r="CK77" s="32">
        <f t="shared" ref="CK77" si="1606">BK64+BK65+BK66+BK67+BK68+BK69+BK70+BK71+BK72+BK73+BK74+BK75+BK76+BK77</f>
        <v>100.00000000000001</v>
      </c>
      <c r="CL77" s="32">
        <f t="shared" ref="CL77" si="1607">BL64+BL65+BL66+BL67+BL68+BL69+BL70+BL71+BL72+BL73+BL74+BL75+BL76+BL77</f>
        <v>100.00000000000001</v>
      </c>
      <c r="CM77" s="32">
        <f t="shared" ref="CM77" si="1608">BM64+BM65+BM66+BM67+BM68+BM69+BM70+BM71+BM72+BM73+BM74+BM75+BM76+BM77</f>
        <v>100</v>
      </c>
      <c r="CN77" s="32">
        <f t="shared" ref="CN77" si="1609">BN64+BN65+BN66+BN67+BN68+BN69+BN70+BN71+BN72+BN73+BN74+BN75+BN76+BN77</f>
        <v>100</v>
      </c>
      <c r="CO77" s="32">
        <f t="shared" ref="CO77" si="1610">BO64+BO65+BO66+BO67+BO68+BO69+BO70+BO71+BO72+BO73+BO74+BO75+BO76+BO77</f>
        <v>100</v>
      </c>
      <c r="CP77" s="32">
        <f t="shared" ref="CP77" si="1611">BP64+BP65+BP66+BP67+BP68+BP69+BP70+BP71+BP72+BP73+BP74+BP75+BP76+BP77</f>
        <v>100</v>
      </c>
      <c r="CQ77" s="32">
        <f t="shared" ref="CQ77" si="1612">BQ64+BQ65+BQ66+BQ67+BQ68+BQ69+BQ70+BQ71+BQ72+BQ73+BQ74+BQ75+BQ76+BQ77</f>
        <v>100</v>
      </c>
      <c r="CR77" s="32">
        <f t="shared" ref="CR77" si="1613">BR64+BR65+BR66+BR67+BR68+BR69+BR70+BR71+BR72+BR73+BR74+BR75+BR76+BR77</f>
        <v>100</v>
      </c>
      <c r="CS77" s="32">
        <f t="shared" ref="CS77" si="1614">BS64+BS65+BS66+BS67+BS68+BS69+BS70+BS71+BS72+BS73+BS74+BS75+BS76+BS77</f>
        <v>100</v>
      </c>
      <c r="CT77" s="32">
        <f t="shared" ref="CT77" si="1615">BT64+BT65+BT66+BT67+BT68+BT69+BT70+BT71+BT72+BT73+BT74+BT75+BT76+BT77</f>
        <v>100</v>
      </c>
      <c r="CW77" s="9"/>
      <c r="CX77" s="9"/>
      <c r="CY77" s="9"/>
      <c r="CZ77" s="9"/>
      <c r="DA77" s="9"/>
      <c r="DB77" s="9"/>
      <c r="DC77" s="9"/>
      <c r="DD77" s="9"/>
      <c r="DE77" s="9"/>
      <c r="DF77" s="9"/>
      <c r="DG77" s="9"/>
      <c r="DH77" s="9"/>
      <c r="DI77" s="9"/>
      <c r="DJ77" s="9"/>
      <c r="DK77" s="9"/>
      <c r="DL77" s="9"/>
      <c r="DM77" s="9"/>
      <c r="DN77" s="9"/>
      <c r="DO77" s="9"/>
      <c r="DP77" s="9"/>
      <c r="DQ77" s="9"/>
      <c r="DR77" s="9"/>
      <c r="DS77" s="9"/>
      <c r="DT77" s="9"/>
      <c r="DU77" s="9"/>
    </row>
    <row r="78" spans="2:126" x14ac:dyDescent="0.25">
      <c r="B78" s="49" t="s">
        <v>20</v>
      </c>
      <c r="C78" s="2">
        <v>0</v>
      </c>
      <c r="D78" s="2">
        <v>1</v>
      </c>
      <c r="E78" s="2">
        <v>12</v>
      </c>
      <c r="F78" s="2">
        <v>11</v>
      </c>
      <c r="G78" s="2">
        <v>1</v>
      </c>
      <c r="H78" s="3">
        <v>0</v>
      </c>
      <c r="I78" s="3">
        <v>1</v>
      </c>
      <c r="J78" s="3">
        <v>3</v>
      </c>
      <c r="K78" s="3">
        <v>1</v>
      </c>
      <c r="L78" s="3">
        <v>3</v>
      </c>
      <c r="M78" s="3">
        <v>0</v>
      </c>
      <c r="N78" s="3">
        <v>0</v>
      </c>
      <c r="O78" s="3">
        <v>0</v>
      </c>
      <c r="P78" s="3">
        <v>0</v>
      </c>
      <c r="Q78" s="3">
        <v>0</v>
      </c>
      <c r="R78" s="3">
        <v>0</v>
      </c>
      <c r="S78" s="49">
        <v>33</v>
      </c>
      <c r="V78" s="49">
        <v>256</v>
      </c>
      <c r="W78" s="3">
        <f>Q64</f>
        <v>0</v>
      </c>
      <c r="X78" s="3">
        <f>Q65</f>
        <v>0</v>
      </c>
      <c r="Y78" s="49">
        <f>Q66</f>
        <v>0</v>
      </c>
      <c r="Z78" s="49">
        <f>Q67</f>
        <v>0</v>
      </c>
      <c r="AA78" s="49">
        <f>Q68</f>
        <v>0</v>
      </c>
      <c r="AB78" s="49">
        <f>Q69</f>
        <v>0</v>
      </c>
      <c r="AC78" s="49">
        <f>Q70</f>
        <v>0</v>
      </c>
      <c r="AD78" s="49">
        <f>Q71</f>
        <v>0</v>
      </c>
      <c r="AE78" s="3">
        <f>Q72</f>
        <v>0</v>
      </c>
      <c r="AF78" s="3">
        <f>Q73</f>
        <v>0</v>
      </c>
      <c r="AG78" s="3">
        <f>Q74</f>
        <v>0</v>
      </c>
      <c r="AH78" s="3">
        <f>Q75</f>
        <v>0</v>
      </c>
      <c r="AI78" s="3">
        <f>Q76</f>
        <v>0</v>
      </c>
      <c r="AJ78" s="3">
        <f>Q77</f>
        <v>0</v>
      </c>
      <c r="AK78" s="3">
        <f>Q78</f>
        <v>0</v>
      </c>
      <c r="AL78" s="3">
        <f>Q79</f>
        <v>0</v>
      </c>
      <c r="AM78" s="3">
        <f>Q80</f>
        <v>0</v>
      </c>
      <c r="AN78" s="3">
        <f>Q81</f>
        <v>0</v>
      </c>
      <c r="AO78" s="3">
        <f>Q82</f>
        <v>0</v>
      </c>
      <c r="AP78" s="3">
        <f>Q83</f>
        <v>0</v>
      </c>
      <c r="AQ78" s="3">
        <f>Q84</f>
        <v>0</v>
      </c>
      <c r="AR78" s="3">
        <f>Q85</f>
        <v>0</v>
      </c>
      <c r="AS78" s="3">
        <f>Q86</f>
        <v>0</v>
      </c>
      <c r="AT78" s="3">
        <f>Q87</f>
        <v>0</v>
      </c>
      <c r="AU78" s="7"/>
      <c r="AV78" s="49">
        <v>256</v>
      </c>
      <c r="AW78" s="32">
        <f t="shared" ref="AW78" si="1616">PRODUCT(W78*100*1/W80)</f>
        <v>0</v>
      </c>
      <c r="AX78" s="32">
        <f t="shared" ref="AX78" si="1617">PRODUCT(X78*100*1/X80)</f>
        <v>0</v>
      </c>
      <c r="AY78" s="29">
        <f t="shared" ref="AY78" si="1618">PRODUCT(Y78*100*1/Y80)</f>
        <v>0</v>
      </c>
      <c r="AZ78" s="29">
        <f t="shared" ref="AZ78" si="1619">PRODUCT(Z78*100*1/Z80)</f>
        <v>0</v>
      </c>
      <c r="BA78" s="29">
        <f t="shared" ref="BA78" si="1620">PRODUCT(AA78*100*1/AA80)</f>
        <v>0</v>
      </c>
      <c r="BB78" s="29">
        <f t="shared" ref="BB78" si="1621">PRODUCT(AB78*100*1/AB80)</f>
        <v>0</v>
      </c>
      <c r="BC78" s="29">
        <f t="shared" ref="BC78" si="1622">PRODUCT(AC78*100*1/AC80)</f>
        <v>0</v>
      </c>
      <c r="BD78" s="29">
        <f t="shared" ref="BD78" si="1623">PRODUCT(AD78*100*1/AD80)</f>
        <v>0</v>
      </c>
      <c r="BE78" s="32">
        <f t="shared" ref="BE78" si="1624">PRODUCT(AE78*100*1/AE80)</f>
        <v>0</v>
      </c>
      <c r="BF78" s="32">
        <f t="shared" ref="BF78" si="1625">PRODUCT(AF78*100*1/AF80)</f>
        <v>0</v>
      </c>
      <c r="BG78" s="32">
        <f t="shared" ref="BG78" si="1626">PRODUCT(AG78*100*1/AG80)</f>
        <v>0</v>
      </c>
      <c r="BH78" s="32">
        <f t="shared" ref="BH78" si="1627">PRODUCT(AH78*100*1/AH80)</f>
        <v>0</v>
      </c>
      <c r="BI78" s="32">
        <f t="shared" ref="BI78" si="1628">PRODUCT(AI78*100*1/AI80)</f>
        <v>0</v>
      </c>
      <c r="BJ78" s="32">
        <f t="shared" ref="BJ78" si="1629">PRODUCT(AJ78*100*1/AJ80)</f>
        <v>0</v>
      </c>
      <c r="BK78" s="32">
        <f t="shared" ref="BK78" si="1630">PRODUCT(AK78*100*1/AK80)</f>
        <v>0</v>
      </c>
      <c r="BL78" s="32">
        <f t="shared" ref="BL78" si="1631">PRODUCT(AL78*100*1/AL80)</f>
        <v>0</v>
      </c>
      <c r="BM78" s="32">
        <f t="shared" ref="BM78" si="1632">PRODUCT(AM78*100*1/AM80)</f>
        <v>0</v>
      </c>
      <c r="BN78" s="32">
        <f t="shared" ref="BN78" si="1633">PRODUCT(AN78*100*1/AN80)</f>
        <v>0</v>
      </c>
      <c r="BO78" s="32">
        <f t="shared" ref="BO78" si="1634">PRODUCT(AO78*100*1/AO80)</f>
        <v>0</v>
      </c>
      <c r="BP78" s="32">
        <f t="shared" ref="BP78" si="1635">PRODUCT(AP78*100*1/AP80)</f>
        <v>0</v>
      </c>
      <c r="BQ78" s="32">
        <f t="shared" ref="BQ78" si="1636">PRODUCT(AQ78*100*1/AQ80)</f>
        <v>0</v>
      </c>
      <c r="BR78" s="32">
        <f t="shared" ref="BR78" si="1637">PRODUCT(AR78*100*1/AR80)</f>
        <v>0</v>
      </c>
      <c r="BS78" s="32">
        <f t="shared" ref="BS78" si="1638">PRODUCT(AS78*100*1/AS80)</f>
        <v>0</v>
      </c>
      <c r="BT78" s="32">
        <f t="shared" ref="BT78" si="1639">PRODUCT(AT78*100*1/AT80)</f>
        <v>0</v>
      </c>
      <c r="BU78" s="49"/>
      <c r="BV78" s="49">
        <v>256</v>
      </c>
      <c r="BW78" s="32">
        <f t="shared" ref="BW78" si="1640">AW64+AW65+AW66+AW67+AW68+AW69+AW70+AW71+AW72+AW73+AW74+AW75+AW76+AW77+AW78</f>
        <v>100</v>
      </c>
      <c r="BX78" s="32">
        <f t="shared" ref="BX78" si="1641">AX64+AX65+AX66+AX67+AX68+AX69+AX70+AX71+AX72+AX73+AX74+AX75+AX76+AX77+AX78</f>
        <v>100</v>
      </c>
      <c r="BY78" s="29">
        <f t="shared" ref="BY78" si="1642">AY64+AY65+AY66+AY67+AY68+AY69+AY70+AY71+AY72+AY73+AY74+AY75+AY76+AY77+AY78</f>
        <v>100</v>
      </c>
      <c r="BZ78" s="29">
        <f t="shared" ref="BZ78" si="1643">AZ64+AZ65+AZ66+AZ67+AZ68+AZ69+AZ70+AZ71+AZ72+AZ73+AZ74+AZ75+AZ76+AZ77+AZ78</f>
        <v>100.00000000000001</v>
      </c>
      <c r="CA78" s="29">
        <f t="shared" ref="CA78" si="1644">BA64+BA65+BA66+BA67+BA68+BA69+BA70+BA71+BA72+BA73+BA74+BA75+BA76+BA77+BA78</f>
        <v>100</v>
      </c>
      <c r="CB78" s="29">
        <f t="shared" ref="CB78" si="1645">BB64+BB65+BB66+BB67+BB68+BB69+BB70+BB71+BB72+BB73+BB74+BB75+BB76+BB77+BB78</f>
        <v>100.00000000000001</v>
      </c>
      <c r="CC78" s="29">
        <f t="shared" ref="CC78" si="1646">BC64+BC65+BC66+BC67+BC68+BC69+BC70+BC71+BC72+BC73+BC74+BC75+BC76+BC77+BC78</f>
        <v>100.00000000000001</v>
      </c>
      <c r="CD78" s="29">
        <f t="shared" ref="CD78" si="1647">BD64+BD65+BD66+BD67+BD68+BD69+BD70+BD71+BD72+BD73+BD74+BD75+BD76+BD77+BD78</f>
        <v>100</v>
      </c>
      <c r="CE78" s="32">
        <f t="shared" ref="CE78" si="1648">BE64+BE65+BE66+BE67+BE68+BE69+BE70+BE71+BE72+BE73+BE74+BE75+BE76+BE77+BE78</f>
        <v>100</v>
      </c>
      <c r="CF78" s="32">
        <f t="shared" ref="CF78" si="1649">BF64+BF65+BF66+BF67+BF68+BF69+BF70+BF71+BF72+BF73+BF74+BF75+BF76+BF77+BF78</f>
        <v>100.00000000000001</v>
      </c>
      <c r="CG78" s="32">
        <f t="shared" ref="CG78" si="1650">BG64+BG65+BG66+BG67+BG68+BG69+BG70+BG71+BG72+BG73+BG74+BG75+BG76+BG77+BG78</f>
        <v>100</v>
      </c>
      <c r="CH78" s="32">
        <f t="shared" ref="CH78" si="1651">BH64+BH65+BH66+BH67+BH68+BH69+BH70+BH71+BH72+BH73+BH74+BH75+BH76+BH77+BH78</f>
        <v>100.00000000000001</v>
      </c>
      <c r="CI78" s="32">
        <f t="shared" ref="CI78" si="1652">BI64+BI65+BI66+BI67+BI68+BI69+BI70+BI71+BI72+BI73+BI74+BI75+BI76+BI77+BI78</f>
        <v>100</v>
      </c>
      <c r="CJ78" s="32">
        <f t="shared" ref="CJ78" si="1653">BJ64+BJ65+BJ66+BJ67+BJ68+BJ69+BJ70+BJ71+BJ72+BJ73+BJ74+BJ75+BJ76+BJ77+BJ78</f>
        <v>100</v>
      </c>
      <c r="CK78" s="32">
        <f t="shared" ref="CK78" si="1654">BK64+BK65+BK66+BK67+BK68+BK69+BK70+BK71+BK72+BK73+BK74+BK75+BK76+BK77+BK78</f>
        <v>100.00000000000001</v>
      </c>
      <c r="CL78" s="32">
        <f t="shared" ref="CL78" si="1655">BL64+BL65+BL66+BL67+BL68+BL69+BL70+BL71+BL72+BL73+BL74+BL75+BL76+BL77+BL78</f>
        <v>100.00000000000001</v>
      </c>
      <c r="CM78" s="32">
        <f t="shared" ref="CM78" si="1656">BM64+BM65+BM66+BM67+BM68+BM69+BM70+BM71+BM72+BM73+BM74+BM75+BM76+BM77+BM78</f>
        <v>100</v>
      </c>
      <c r="CN78" s="32">
        <f t="shared" ref="CN78" si="1657">BN64+BN65+BN66+BN67+BN68+BN69+BN70+BN71+BN72+BN73+BN74+BN75+BN76+BN77+BN78</f>
        <v>100</v>
      </c>
      <c r="CO78" s="32">
        <f t="shared" ref="CO78" si="1658">BO64+BO65+BO66+BO67+BO68+BO69+BO70+BO71+BO72+BO73+BO74+BO75+BO76+BO77+BO78</f>
        <v>100</v>
      </c>
      <c r="CP78" s="32">
        <f t="shared" ref="CP78" si="1659">BP64+BP65+BP66+BP67+BP68+BP69+BP70+BP71+BP72+BP73+BP74+BP75+BP76+BP77+BP78</f>
        <v>100</v>
      </c>
      <c r="CQ78" s="32">
        <f t="shared" ref="CQ78" si="1660">BQ64+BQ65+BQ66+BQ67+BQ68+BQ69+BQ70+BQ71+BQ72+BQ73+BQ74+BQ75+BQ76+BQ77+BQ78</f>
        <v>100</v>
      </c>
      <c r="CR78" s="32">
        <f t="shared" ref="CR78" si="1661">BR64+BR65+BR66+BR67+BR68+BR69+BR70+BR71+BR72+BR73+BR74+BR75+BR76+BR77+BR78</f>
        <v>100</v>
      </c>
      <c r="CS78" s="32">
        <f t="shared" ref="CS78" si="1662">BS64+BS65+BS66+BS67+BS68+BS69+BS70+BS71+BS72+BS73+BS74+BS75+BS76+BS77+BS78</f>
        <v>100</v>
      </c>
      <c r="CT78" s="32">
        <f t="shared" ref="CT78" si="1663">BT64+BT65+BT66+BT67+BT68+BT69+BT70+BT71+BT72+BT73+BT74+BT75+BT76+BT77+BT78</f>
        <v>100</v>
      </c>
      <c r="CW78" s="9"/>
      <c r="CX78" s="9"/>
      <c r="CY78" s="9"/>
      <c r="CZ78" s="9"/>
      <c r="DA78" s="9"/>
      <c r="DB78" s="9"/>
      <c r="DC78" s="9"/>
      <c r="DD78" s="9"/>
      <c r="DE78" s="9"/>
      <c r="DF78" s="9"/>
      <c r="DG78" s="9"/>
      <c r="DH78" s="9"/>
      <c r="DI78" s="9"/>
      <c r="DJ78" s="9"/>
      <c r="DK78" s="9"/>
      <c r="DL78" s="9"/>
      <c r="DM78" s="9"/>
      <c r="DN78" s="9"/>
      <c r="DO78" s="9"/>
      <c r="DP78" s="9"/>
      <c r="DQ78" s="9"/>
      <c r="DR78" s="9"/>
      <c r="DS78" s="9"/>
      <c r="DT78" s="9"/>
      <c r="DU78" s="9"/>
    </row>
    <row r="79" spans="2:126" x14ac:dyDescent="0.25">
      <c r="B79" s="49" t="s">
        <v>21</v>
      </c>
      <c r="C79" s="2">
        <v>0</v>
      </c>
      <c r="D79" s="2">
        <v>0</v>
      </c>
      <c r="E79" s="2">
        <v>16</v>
      </c>
      <c r="F79" s="2">
        <v>0</v>
      </c>
      <c r="G79" s="2">
        <v>2</v>
      </c>
      <c r="H79" s="2">
        <v>3</v>
      </c>
      <c r="I79" s="2">
        <v>4</v>
      </c>
      <c r="J79" s="4">
        <v>1</v>
      </c>
      <c r="K79" s="3">
        <v>4</v>
      </c>
      <c r="L79" s="3">
        <v>3</v>
      </c>
      <c r="M79" s="3">
        <v>0</v>
      </c>
      <c r="N79" s="3">
        <v>0</v>
      </c>
      <c r="O79" s="3">
        <v>0</v>
      </c>
      <c r="P79" s="3">
        <v>0</v>
      </c>
      <c r="Q79" s="3">
        <v>0</v>
      </c>
      <c r="R79" s="3">
        <v>0</v>
      </c>
      <c r="S79" s="49">
        <v>33</v>
      </c>
      <c r="V79" s="49">
        <v>512</v>
      </c>
      <c r="W79" s="3">
        <f>R64</f>
        <v>0</v>
      </c>
      <c r="X79" s="3">
        <f>R65</f>
        <v>0</v>
      </c>
      <c r="Y79" s="49">
        <f>R66</f>
        <v>0</v>
      </c>
      <c r="Z79" s="49">
        <f>R67</f>
        <v>0</v>
      </c>
      <c r="AA79" s="49">
        <f>R68</f>
        <v>0</v>
      </c>
      <c r="AB79" s="49">
        <f>R69</f>
        <v>0</v>
      </c>
      <c r="AC79" s="49">
        <f>R70</f>
        <v>0</v>
      </c>
      <c r="AD79" s="49">
        <f>R71</f>
        <v>0</v>
      </c>
      <c r="AE79" s="3">
        <f>R72</f>
        <v>0</v>
      </c>
      <c r="AF79" s="3">
        <f>R73</f>
        <v>0</v>
      </c>
      <c r="AG79" s="3">
        <f>R74</f>
        <v>0</v>
      </c>
      <c r="AH79" s="3">
        <f>R75</f>
        <v>0</v>
      </c>
      <c r="AI79" s="3">
        <f>R76</f>
        <v>0</v>
      </c>
      <c r="AJ79" s="3">
        <f>R77</f>
        <v>0</v>
      </c>
      <c r="AK79" s="3">
        <f>R78</f>
        <v>0</v>
      </c>
      <c r="AL79" s="3">
        <f>R79</f>
        <v>0</v>
      </c>
      <c r="AM79" s="3">
        <f>R80</f>
        <v>0</v>
      </c>
      <c r="AN79" s="3">
        <f>R81</f>
        <v>0</v>
      </c>
      <c r="AO79" s="3">
        <f>R82</f>
        <v>0</v>
      </c>
      <c r="AP79" s="3">
        <f>R83</f>
        <v>0</v>
      </c>
      <c r="AQ79" s="3">
        <f>R84</f>
        <v>0</v>
      </c>
      <c r="AR79" s="3">
        <f>R85</f>
        <v>0</v>
      </c>
      <c r="AS79" s="3">
        <f>R86</f>
        <v>0</v>
      </c>
      <c r="AT79" s="3">
        <f>R87</f>
        <v>0</v>
      </c>
      <c r="AU79" s="7"/>
      <c r="AV79" s="49">
        <v>512</v>
      </c>
      <c r="AW79" s="32">
        <f t="shared" ref="AW79" si="1664">PRODUCT(W79*100*1/W80)</f>
        <v>0</v>
      </c>
      <c r="AX79" s="32">
        <f t="shared" ref="AX79" si="1665">PRODUCT(X79*100*1/X80)</f>
        <v>0</v>
      </c>
      <c r="AY79" s="29">
        <f t="shared" ref="AY79" si="1666">PRODUCT(Y79*100*1/Y80)</f>
        <v>0</v>
      </c>
      <c r="AZ79" s="29">
        <f t="shared" ref="AZ79" si="1667">PRODUCT(Z79*100*1/Z80)</f>
        <v>0</v>
      </c>
      <c r="BA79" s="29">
        <f t="shared" ref="BA79" si="1668">PRODUCT(AA79*100*1/AA80)</f>
        <v>0</v>
      </c>
      <c r="BB79" s="29">
        <f t="shared" ref="BB79" si="1669">PRODUCT(AB79*100*1/AB80)</f>
        <v>0</v>
      </c>
      <c r="BC79" s="29">
        <f t="shared" ref="BC79" si="1670">PRODUCT(AC79*100*1/AC80)</f>
        <v>0</v>
      </c>
      <c r="BD79" s="29">
        <f t="shared" ref="BD79" si="1671">PRODUCT(AD79*100*1/AD80)</f>
        <v>0</v>
      </c>
      <c r="BE79" s="32">
        <f t="shared" ref="BE79" si="1672">PRODUCT(AE79*100*1/AE80)</f>
        <v>0</v>
      </c>
      <c r="BF79" s="32">
        <f t="shared" ref="BF79" si="1673">PRODUCT(AF79*100*1/AF80)</f>
        <v>0</v>
      </c>
      <c r="BG79" s="32">
        <f t="shared" ref="BG79" si="1674">PRODUCT(AG79*100*1/AG80)</f>
        <v>0</v>
      </c>
      <c r="BH79" s="32">
        <f t="shared" ref="BH79" si="1675">PRODUCT(AH79*100*1/AH80)</f>
        <v>0</v>
      </c>
      <c r="BI79" s="32">
        <f t="shared" ref="BI79" si="1676">PRODUCT(AI79*100*1/AI80)</f>
        <v>0</v>
      </c>
      <c r="BJ79" s="32">
        <f t="shared" ref="BJ79" si="1677">PRODUCT(AJ79*100*1/AJ80)</f>
        <v>0</v>
      </c>
      <c r="BK79" s="32">
        <f t="shared" ref="BK79" si="1678">PRODUCT(AK79*100*1/AK80)</f>
        <v>0</v>
      </c>
      <c r="BL79" s="32">
        <f t="shared" ref="BL79" si="1679">PRODUCT(AL79*100*1/AL80)</f>
        <v>0</v>
      </c>
      <c r="BM79" s="32">
        <f t="shared" ref="BM79" si="1680">PRODUCT(AM79*100*1/AM80)</f>
        <v>0</v>
      </c>
      <c r="BN79" s="32">
        <f t="shared" ref="BN79" si="1681">PRODUCT(AN79*100*1/AN80)</f>
        <v>0</v>
      </c>
      <c r="BO79" s="32">
        <f t="shared" ref="BO79" si="1682">PRODUCT(AO79*100*1/AO80)</f>
        <v>0</v>
      </c>
      <c r="BP79" s="32">
        <f t="shared" ref="BP79" si="1683">PRODUCT(AP79*100*1/AP80)</f>
        <v>0</v>
      </c>
      <c r="BQ79" s="32">
        <f t="shared" ref="BQ79" si="1684">PRODUCT(AQ79*100*1/AQ80)</f>
        <v>0</v>
      </c>
      <c r="BR79" s="32">
        <f t="shared" ref="BR79" si="1685">PRODUCT(AR79*100*1/AR80)</f>
        <v>0</v>
      </c>
      <c r="BS79" s="32">
        <f t="shared" ref="BS79" si="1686">PRODUCT(AS79*100*1/AS80)</f>
        <v>0</v>
      </c>
      <c r="BT79" s="32">
        <f t="shared" ref="BT79" si="1687">PRODUCT(AT79*100*1/AT80)</f>
        <v>0</v>
      </c>
      <c r="BU79" s="49"/>
      <c r="BV79" s="49">
        <v>512</v>
      </c>
      <c r="BW79" s="32">
        <f t="shared" ref="BW79" si="1688">AW64+AW65+AW66+AW67+AW68+AW69+AW70+AW71+AW72+AW73+AW74+AW75+AW76+AW77+AW78+AW79</f>
        <v>100</v>
      </c>
      <c r="BX79" s="32">
        <f t="shared" ref="BX79" si="1689">AX64+AX65+AX66+AX67+AX68+AX69+AX70+AX71+AX72+AX73+AX74+AX75+AX76+AX77+AX78+AX79</f>
        <v>100</v>
      </c>
      <c r="BY79" s="29">
        <f t="shared" ref="BY79" si="1690">AY64+AY65+AY66+AY67+AY68+AY69+AY70+AY71+AY72+AY73+AY74+AY75+AY76+AY77+AY78+AY79</f>
        <v>100</v>
      </c>
      <c r="BZ79" s="29">
        <f t="shared" ref="BZ79" si="1691">AZ64+AZ65+AZ66+AZ67+AZ68+AZ69+AZ70+AZ71+AZ72+AZ73+AZ74+AZ75+AZ76+AZ77+AZ78+AZ79</f>
        <v>100.00000000000001</v>
      </c>
      <c r="CA79" s="29">
        <f t="shared" ref="CA79" si="1692">BA64+BA65+BA66+BA67+BA68+BA69+BA70+BA71+BA72+BA73+BA74+BA75+BA76+BA77+BA78+BA79</f>
        <v>100</v>
      </c>
      <c r="CB79" s="29">
        <f t="shared" ref="CB79" si="1693">BB64+BB65+BB66+BB67+BB68+BB69+BB70+BB71+BB72+BB73+BB74+BB75+BB76+BB77+BB78+BB79</f>
        <v>100.00000000000001</v>
      </c>
      <c r="CC79" s="29">
        <f t="shared" ref="CC79" si="1694">BC64+BC65+BC66+BC67+BC68+BC69+BC70+BC71+BC72+BC73+BC74+BC75+BC76+BC77+BC78+BC79</f>
        <v>100.00000000000001</v>
      </c>
      <c r="CD79" s="29">
        <f t="shared" ref="CD79" si="1695">BD64+BD65+BD66+BD67+BD68+BD69+BD70+BD71+BD72+BD73+BD74+BD75+BD76+BD77+BD78+BD79</f>
        <v>100</v>
      </c>
      <c r="CE79" s="32">
        <f t="shared" ref="CE79" si="1696">BE64+BE65+BE66+BE67+BE68+BE69+BE70+BE71+BE72+BE73+BE74+BE75+BE76+BE77+BE78+BE79</f>
        <v>100</v>
      </c>
      <c r="CF79" s="32">
        <f t="shared" ref="CF79" si="1697">BF64+BF65+BF66+BF67+BF68+BF69+BF70+BF71+BF72+BF73+BF74+BF75+BF76+BF77+BF78+BF79</f>
        <v>100.00000000000001</v>
      </c>
      <c r="CG79" s="32">
        <f t="shared" ref="CG79" si="1698">BG64+BG65+BG66+BG67+BG68+BG69+BG70+BG71+BG72+BG73+BG74+BG75+BG76+BG77+BG78+BG79</f>
        <v>100</v>
      </c>
      <c r="CH79" s="32">
        <f t="shared" ref="CH79" si="1699">BH64+BH65+BH66+BH67+BH68+BH69+BH70+BH71+BH72+BH73+BH74+BH75+BH76+BH77+BH78+BH79</f>
        <v>100.00000000000001</v>
      </c>
      <c r="CI79" s="32">
        <f t="shared" ref="CI79" si="1700">BI64+BI65+BI66+BI67+BI68+BI69+BI70+BI71+BI72+BI73+BI74+BI75+BI76+BI77+BI78+BI79</f>
        <v>100</v>
      </c>
      <c r="CJ79" s="32">
        <f t="shared" ref="CJ79" si="1701">BJ64+BJ65+BJ66+BJ67+BJ68+BJ69+BJ70+BJ71+BJ72+BJ73+BJ74+BJ75+BJ76+BJ77+BJ78+BJ79</f>
        <v>100</v>
      </c>
      <c r="CK79" s="32">
        <f t="shared" ref="CK79" si="1702">BK64+BK65+BK66+BK67+BK68+BK69+BK70+BK71+BK72+BK73+BK74+BK75+BK76+BK77+BK78+BK79</f>
        <v>100.00000000000001</v>
      </c>
      <c r="CL79" s="32">
        <f t="shared" ref="CL79" si="1703">BL64+BL65+BL66+BL67+BL68+BL69+BL70+BL71+BL72+BL73+BL74+BL75+BL76+BL77+BL78+BL79</f>
        <v>100.00000000000001</v>
      </c>
      <c r="CM79" s="32">
        <f t="shared" ref="CM79" si="1704">BM64+BM65+BM66+BM67+BM68+BM69+BM70+BM71+BM72+BM73+BM74+BM75+BM76+BM77+BM78+BM79</f>
        <v>100</v>
      </c>
      <c r="CN79" s="32">
        <f t="shared" ref="CN79" si="1705">BN64+BN65+BN66+BN67+BN68+BN69+BN70+BN71+BN72+BN73+BN74+BN75+BN76+BN77+BN78+BN79</f>
        <v>100</v>
      </c>
      <c r="CO79" s="32">
        <f t="shared" ref="CO79" si="1706">BO64+BO65+BO66+BO67+BO68+BO69+BO70+BO71+BO72+BO73+BO74+BO75+BO76+BO77+BO78+BO79</f>
        <v>100</v>
      </c>
      <c r="CP79" s="32">
        <f t="shared" ref="CP79" si="1707">BP64+BP65+BP66+BP67+BP68+BP69+BP70+BP71+BP72+BP73+BP74+BP75+BP76+BP77+BP78+BP79</f>
        <v>100</v>
      </c>
      <c r="CQ79" s="32">
        <f t="shared" ref="CQ79" si="1708">BQ64+BQ65+BQ66+BQ67+BQ68+BQ69+BQ70+BQ71+BQ72+BQ73+BQ74+BQ75+BQ76+BQ77+BQ78+BQ79</f>
        <v>100</v>
      </c>
      <c r="CR79" s="32">
        <f t="shared" ref="CR79" si="1709">BR64+BR65+BR66+BR67+BR68+BR69+BR70+BR71+BR72+BR73+BR74+BR75+BR76+BR77+BR78+BR79</f>
        <v>100</v>
      </c>
      <c r="CS79" s="32">
        <f t="shared" ref="CS79" si="1710">BS64+BS65+BS66+BS67+BS68+BS69+BS70+BS71+BS72+BS73+BS74+BS75+BS76+BS77+BS78+BS79</f>
        <v>100</v>
      </c>
      <c r="CT79" s="32">
        <f t="shared" ref="CT79" si="1711">BT64+BT65+BT66+BT67+BT68+BT69+BT70+BT71+BT72+BT73+BT74+BT75+BT76+BT77+BT78+BT79</f>
        <v>100</v>
      </c>
      <c r="CW79" s="9"/>
      <c r="CX79" s="9"/>
      <c r="CY79" s="9"/>
      <c r="CZ79" s="9"/>
      <c r="DA79" s="9"/>
      <c r="DB79" s="9"/>
      <c r="DC79" s="9"/>
      <c r="DD79" s="9"/>
      <c r="DE79" s="9"/>
      <c r="DF79" s="9"/>
      <c r="DG79" s="9"/>
      <c r="DH79" s="9"/>
      <c r="DI79" s="9"/>
      <c r="DJ79" s="9"/>
      <c r="DK79" s="9"/>
      <c r="DL79" s="9"/>
      <c r="DM79" s="9"/>
      <c r="DN79" s="9"/>
      <c r="DO79" s="9"/>
      <c r="DP79" s="9"/>
      <c r="DQ79" s="9"/>
      <c r="DR79" s="9"/>
      <c r="DS79" s="9"/>
      <c r="DT79" s="9"/>
      <c r="DU79" s="9"/>
    </row>
    <row r="80" spans="2:126" x14ac:dyDescent="0.25">
      <c r="B80" s="49" t="s">
        <v>31</v>
      </c>
      <c r="C80" s="2">
        <v>0</v>
      </c>
      <c r="D80" s="2">
        <v>31</v>
      </c>
      <c r="E80" s="2">
        <v>0</v>
      </c>
      <c r="F80" s="4">
        <v>0</v>
      </c>
      <c r="G80" s="4">
        <v>0</v>
      </c>
      <c r="H80" s="4">
        <v>1</v>
      </c>
      <c r="I80" s="3">
        <v>1</v>
      </c>
      <c r="J80" s="3">
        <v>0</v>
      </c>
      <c r="K80" s="3">
        <v>0</v>
      </c>
      <c r="L80" s="3">
        <v>0</v>
      </c>
      <c r="M80" s="3">
        <v>0</v>
      </c>
      <c r="N80" s="3">
        <v>0</v>
      </c>
      <c r="O80" s="3">
        <v>0</v>
      </c>
      <c r="P80" s="3">
        <v>0</v>
      </c>
      <c r="Q80" s="3">
        <v>0</v>
      </c>
      <c r="R80" s="3">
        <v>0</v>
      </c>
      <c r="S80" s="49">
        <v>33</v>
      </c>
      <c r="V80" s="49" t="s">
        <v>1</v>
      </c>
      <c r="W80" s="49">
        <f>S64</f>
        <v>33</v>
      </c>
      <c r="X80" s="49">
        <f>S65</f>
        <v>33</v>
      </c>
      <c r="Y80" s="49">
        <f>S66</f>
        <v>33</v>
      </c>
      <c r="Z80" s="49">
        <f>S67</f>
        <v>33</v>
      </c>
      <c r="AA80" s="49">
        <f>S68</f>
        <v>33</v>
      </c>
      <c r="AB80" s="49">
        <f>S69</f>
        <v>33</v>
      </c>
      <c r="AC80" s="49">
        <f>S70</f>
        <v>33</v>
      </c>
      <c r="AD80" s="49">
        <f>S71</f>
        <v>33</v>
      </c>
      <c r="AE80" s="49">
        <f>S72</f>
        <v>33</v>
      </c>
      <c r="AF80" s="49">
        <f>S73</f>
        <v>33</v>
      </c>
      <c r="AG80" s="49">
        <f>S74</f>
        <v>33</v>
      </c>
      <c r="AH80" s="49">
        <f>S75</f>
        <v>33</v>
      </c>
      <c r="AI80" s="49">
        <f>S76</f>
        <v>33</v>
      </c>
      <c r="AJ80" s="49">
        <f>S77</f>
        <v>33</v>
      </c>
      <c r="AK80" s="49">
        <f>S78</f>
        <v>33</v>
      </c>
      <c r="AL80" s="49">
        <f>S79</f>
        <v>33</v>
      </c>
      <c r="AM80" s="49">
        <f>S80</f>
        <v>33</v>
      </c>
      <c r="AN80" s="49">
        <f>S81</f>
        <v>33</v>
      </c>
      <c r="AO80" s="49">
        <f>S82</f>
        <v>33</v>
      </c>
      <c r="AP80" s="49">
        <f>S83</f>
        <v>33</v>
      </c>
      <c r="AQ80" s="49">
        <f>S84</f>
        <v>33</v>
      </c>
      <c r="AR80" s="49">
        <f>S85</f>
        <v>33</v>
      </c>
      <c r="AS80" s="49">
        <f>S86</f>
        <v>33</v>
      </c>
      <c r="AT80" s="49">
        <f>S87</f>
        <v>33</v>
      </c>
      <c r="AV80" s="49" t="s">
        <v>1</v>
      </c>
      <c r="AW80" s="29">
        <f t="shared" ref="AW80:BT80" si="1712">SUM(AW64:AW79)</f>
        <v>100</v>
      </c>
      <c r="AX80" s="29">
        <f t="shared" si="1712"/>
        <v>100</v>
      </c>
      <c r="AY80" s="29">
        <f t="shared" si="1712"/>
        <v>100</v>
      </c>
      <c r="AZ80" s="29">
        <f t="shared" si="1712"/>
        <v>100.00000000000001</v>
      </c>
      <c r="BA80" s="29">
        <f t="shared" si="1712"/>
        <v>100</v>
      </c>
      <c r="BB80" s="29">
        <f t="shared" si="1712"/>
        <v>100.00000000000001</v>
      </c>
      <c r="BC80" s="29">
        <f t="shared" si="1712"/>
        <v>100.00000000000001</v>
      </c>
      <c r="BD80" s="29">
        <f t="shared" si="1712"/>
        <v>100</v>
      </c>
      <c r="BE80" s="29">
        <f t="shared" si="1712"/>
        <v>100</v>
      </c>
      <c r="BF80" s="29">
        <f t="shared" si="1712"/>
        <v>100.00000000000001</v>
      </c>
      <c r="BG80" s="29">
        <f t="shared" si="1712"/>
        <v>100</v>
      </c>
      <c r="BH80" s="29">
        <f t="shared" si="1712"/>
        <v>100.00000000000001</v>
      </c>
      <c r="BI80" s="29">
        <f t="shared" si="1712"/>
        <v>100</v>
      </c>
      <c r="BJ80" s="29">
        <f t="shared" si="1712"/>
        <v>100</v>
      </c>
      <c r="BK80" s="29">
        <f t="shared" si="1712"/>
        <v>100.00000000000001</v>
      </c>
      <c r="BL80" s="29">
        <f t="shared" si="1712"/>
        <v>100.00000000000001</v>
      </c>
      <c r="BM80" s="29">
        <f t="shared" si="1712"/>
        <v>100</v>
      </c>
      <c r="BN80" s="29">
        <f t="shared" si="1712"/>
        <v>100</v>
      </c>
      <c r="BO80" s="29">
        <f t="shared" si="1712"/>
        <v>100</v>
      </c>
      <c r="BP80" s="29">
        <f t="shared" si="1712"/>
        <v>100</v>
      </c>
      <c r="BQ80" s="29">
        <f t="shared" si="1712"/>
        <v>100</v>
      </c>
      <c r="BR80" s="29">
        <f t="shared" si="1712"/>
        <v>100</v>
      </c>
      <c r="BS80" s="29">
        <f t="shared" si="1712"/>
        <v>100</v>
      </c>
      <c r="BT80" s="29">
        <f t="shared" si="1712"/>
        <v>100</v>
      </c>
      <c r="BU80" s="49"/>
      <c r="BV80" s="49"/>
      <c r="CQ80" s="29"/>
      <c r="CR80" s="29"/>
      <c r="CS80" s="29"/>
      <c r="CW80" s="9"/>
      <c r="CX80" s="9"/>
      <c r="CY80" s="9"/>
      <c r="CZ80" s="9"/>
      <c r="DA80" s="9"/>
      <c r="DB80" s="9"/>
      <c r="DC80" s="9"/>
      <c r="DD80" s="9"/>
      <c r="DE80" s="9"/>
      <c r="DF80" s="9"/>
      <c r="DG80" s="9"/>
      <c r="DH80" s="9"/>
      <c r="DI80" s="9"/>
      <c r="DJ80" s="9"/>
      <c r="DK80" s="9"/>
      <c r="DL80" s="9"/>
      <c r="DM80" s="9"/>
      <c r="DN80" s="9"/>
      <c r="DO80" s="9"/>
      <c r="DP80" s="9"/>
      <c r="DQ80" s="9"/>
      <c r="DR80" s="9"/>
      <c r="DS80" s="9"/>
      <c r="DT80" s="9"/>
      <c r="DU80" s="9"/>
    </row>
    <row r="81" spans="2:122" x14ac:dyDescent="0.25">
      <c r="B81" s="49" t="s">
        <v>32</v>
      </c>
      <c r="C81" s="2">
        <v>0</v>
      </c>
      <c r="D81" s="2">
        <v>0</v>
      </c>
      <c r="E81" s="2">
        <v>0</v>
      </c>
      <c r="F81" s="2">
        <v>1</v>
      </c>
      <c r="G81" s="2">
        <v>14</v>
      </c>
      <c r="H81" s="2">
        <v>17</v>
      </c>
      <c r="I81" s="2">
        <v>1</v>
      </c>
      <c r="J81" s="3">
        <v>0</v>
      </c>
      <c r="K81" s="3">
        <v>0</v>
      </c>
      <c r="L81" s="3">
        <v>0</v>
      </c>
      <c r="M81" s="3">
        <v>0</v>
      </c>
      <c r="N81" s="3">
        <v>0</v>
      </c>
      <c r="O81" s="3">
        <v>0</v>
      </c>
      <c r="P81" s="3">
        <v>0</v>
      </c>
      <c r="Q81" s="3">
        <v>0</v>
      </c>
      <c r="R81" s="3">
        <v>0</v>
      </c>
      <c r="S81" s="49">
        <v>33</v>
      </c>
      <c r="CT81" s="9"/>
      <c r="CU81" s="9"/>
      <c r="CV81" s="9"/>
      <c r="CW81" s="9"/>
      <c r="CX81" s="9"/>
      <c r="CY81" s="9"/>
      <c r="CZ81" s="9"/>
      <c r="DA81" s="9"/>
      <c r="DB81" s="9"/>
      <c r="DC81" s="9"/>
      <c r="DD81" s="9"/>
      <c r="DE81" s="9"/>
      <c r="DF81" s="9"/>
      <c r="DG81" s="9"/>
      <c r="DH81" s="9"/>
      <c r="DI81" s="9"/>
      <c r="DJ81" s="9"/>
      <c r="DK81" s="9"/>
      <c r="DL81" s="9"/>
      <c r="DM81" s="9"/>
      <c r="DN81" s="9"/>
      <c r="DO81" s="9"/>
      <c r="DP81" s="9"/>
      <c r="DQ81" s="9"/>
      <c r="DR81" s="9"/>
    </row>
    <row r="82" spans="2:122" x14ac:dyDescent="0.25">
      <c r="B82" s="49" t="s">
        <v>33</v>
      </c>
      <c r="C82" s="2">
        <v>0</v>
      </c>
      <c r="D82" s="2">
        <v>0</v>
      </c>
      <c r="E82" s="2">
        <v>1</v>
      </c>
      <c r="F82" s="2">
        <v>0</v>
      </c>
      <c r="G82" s="2">
        <v>6</v>
      </c>
      <c r="H82" s="2">
        <v>2</v>
      </c>
      <c r="I82" s="2">
        <v>0</v>
      </c>
      <c r="J82" s="4">
        <v>0</v>
      </c>
      <c r="K82" s="3">
        <v>0</v>
      </c>
      <c r="L82" s="3">
        <v>1</v>
      </c>
      <c r="M82" s="3">
        <v>0</v>
      </c>
      <c r="N82" s="3">
        <v>23</v>
      </c>
      <c r="O82" s="3">
        <v>0</v>
      </c>
      <c r="P82" s="3">
        <v>0</v>
      </c>
      <c r="Q82" s="3">
        <v>0</v>
      </c>
      <c r="R82" s="3">
        <v>0</v>
      </c>
      <c r="S82" s="49">
        <v>33</v>
      </c>
      <c r="CT82" s="9"/>
      <c r="CU82" s="9"/>
      <c r="CV82" s="9"/>
      <c r="CW82" s="9"/>
      <c r="CX82" s="9"/>
      <c r="CY82" s="9"/>
      <c r="CZ82" s="9"/>
      <c r="DA82" s="9"/>
      <c r="DB82" s="9"/>
      <c r="DC82" s="9"/>
      <c r="DD82" s="9"/>
      <c r="DE82" s="9"/>
      <c r="DF82" s="9"/>
      <c r="DG82" s="9"/>
      <c r="DH82" s="9"/>
      <c r="DI82" s="9"/>
      <c r="DJ82" s="9"/>
      <c r="DK82" s="9"/>
      <c r="DL82" s="9"/>
      <c r="DM82" s="9"/>
      <c r="DN82" s="9"/>
      <c r="DO82" s="9"/>
      <c r="DP82" s="9"/>
      <c r="DQ82" s="9"/>
      <c r="DR82" s="9"/>
    </row>
    <row r="83" spans="2:122" x14ac:dyDescent="0.25">
      <c r="B83" s="49" t="s">
        <v>24</v>
      </c>
      <c r="C83" s="2">
        <v>0</v>
      </c>
      <c r="D83" s="2">
        <v>1</v>
      </c>
      <c r="E83" s="2">
        <v>13</v>
      </c>
      <c r="F83" s="2">
        <v>8</v>
      </c>
      <c r="G83" s="2">
        <v>4</v>
      </c>
      <c r="H83" s="4">
        <v>0</v>
      </c>
      <c r="I83" s="3">
        <v>0</v>
      </c>
      <c r="J83" s="3">
        <v>1</v>
      </c>
      <c r="K83" s="3">
        <v>0</v>
      </c>
      <c r="L83" s="3">
        <v>6</v>
      </c>
      <c r="M83" s="3">
        <v>0</v>
      </c>
      <c r="N83" s="3">
        <v>0</v>
      </c>
      <c r="O83" s="3">
        <v>0</v>
      </c>
      <c r="P83" s="3">
        <v>0</v>
      </c>
      <c r="Q83" s="3">
        <v>0</v>
      </c>
      <c r="R83" s="3">
        <v>0</v>
      </c>
      <c r="S83" s="49">
        <v>33</v>
      </c>
      <c r="CT83" s="9"/>
      <c r="CU83" s="9"/>
      <c r="CV83" s="9"/>
      <c r="CW83" s="9"/>
      <c r="CX83" s="9"/>
      <c r="CY83" s="9"/>
      <c r="CZ83" s="9"/>
      <c r="DA83" s="9"/>
      <c r="DB83" s="9"/>
      <c r="DC83" s="9"/>
      <c r="DD83" s="9"/>
      <c r="DE83" s="9"/>
      <c r="DF83" s="9"/>
      <c r="DG83" s="9"/>
      <c r="DH83" s="9"/>
      <c r="DI83" s="9"/>
      <c r="DJ83" s="9"/>
      <c r="DK83" s="9"/>
      <c r="DL83" s="9"/>
      <c r="DM83" s="9"/>
      <c r="DN83" s="9"/>
      <c r="DO83" s="9"/>
      <c r="DP83" s="9"/>
      <c r="DQ83" s="9"/>
      <c r="DR83" s="9"/>
    </row>
    <row r="84" spans="2:122" x14ac:dyDescent="0.25">
      <c r="B84" s="49" t="s">
        <v>34</v>
      </c>
      <c r="C84" s="2">
        <v>0</v>
      </c>
      <c r="D84" s="2">
        <v>0</v>
      </c>
      <c r="E84" s="2">
        <v>0</v>
      </c>
      <c r="F84" s="2">
        <v>0</v>
      </c>
      <c r="G84" s="2">
        <v>0</v>
      </c>
      <c r="H84" s="2">
        <v>5</v>
      </c>
      <c r="I84" s="2">
        <v>20</v>
      </c>
      <c r="J84" s="2">
        <v>8</v>
      </c>
      <c r="K84" s="2">
        <v>0</v>
      </c>
      <c r="L84" s="3">
        <v>0</v>
      </c>
      <c r="M84" s="3">
        <v>0</v>
      </c>
      <c r="N84" s="3">
        <v>0</v>
      </c>
      <c r="O84" s="3">
        <v>0</v>
      </c>
      <c r="P84" s="3">
        <v>0</v>
      </c>
      <c r="Q84" s="3">
        <v>0</v>
      </c>
      <c r="R84" s="3">
        <v>0</v>
      </c>
      <c r="S84" s="49">
        <v>33</v>
      </c>
      <c r="CT84" s="9"/>
      <c r="CU84" s="9"/>
      <c r="CV84" s="9"/>
      <c r="CW84" s="9"/>
      <c r="CX84" s="9"/>
      <c r="CY84" s="9"/>
      <c r="CZ84" s="9"/>
      <c r="DA84" s="9"/>
      <c r="DB84" s="9"/>
      <c r="DC84" s="9"/>
      <c r="DD84" s="9"/>
      <c r="DE84" s="9"/>
      <c r="DF84" s="9"/>
      <c r="DG84" s="9"/>
      <c r="DH84" s="9"/>
      <c r="DI84" s="9"/>
      <c r="DJ84" s="9"/>
      <c r="DK84" s="9"/>
      <c r="DL84" s="9"/>
      <c r="DM84" s="9"/>
      <c r="DN84" s="9"/>
      <c r="DO84" s="9"/>
      <c r="DP84" s="9"/>
      <c r="DQ84" s="9"/>
      <c r="DR84" s="9"/>
    </row>
    <row r="85" spans="2:122" x14ac:dyDescent="0.25">
      <c r="B85" s="49" t="s">
        <v>35</v>
      </c>
      <c r="C85" s="2">
        <v>0</v>
      </c>
      <c r="D85" s="2">
        <v>0</v>
      </c>
      <c r="E85" s="2">
        <v>1</v>
      </c>
      <c r="F85" s="2">
        <v>0</v>
      </c>
      <c r="G85" s="2">
        <v>2</v>
      </c>
      <c r="H85" s="2">
        <v>16</v>
      </c>
      <c r="I85" s="2">
        <v>13</v>
      </c>
      <c r="J85" s="2">
        <v>1</v>
      </c>
      <c r="K85" s="2">
        <v>0</v>
      </c>
      <c r="L85" s="3">
        <v>0</v>
      </c>
      <c r="M85" s="3">
        <v>0</v>
      </c>
      <c r="N85" s="3">
        <v>0</v>
      </c>
      <c r="O85" s="3">
        <v>0</v>
      </c>
      <c r="P85" s="3">
        <v>0</v>
      </c>
      <c r="Q85" s="3">
        <v>0</v>
      </c>
      <c r="R85" s="3">
        <v>0</v>
      </c>
      <c r="S85" s="49">
        <v>33</v>
      </c>
      <c r="CT85" s="9"/>
      <c r="CU85" s="9"/>
      <c r="CV85" s="9"/>
      <c r="CW85" s="9"/>
      <c r="CX85" s="9"/>
      <c r="CY85" s="9"/>
      <c r="CZ85" s="9"/>
      <c r="DA85" s="9"/>
      <c r="DB85" s="9"/>
      <c r="DC85" s="9"/>
      <c r="DD85" s="9"/>
      <c r="DE85" s="9"/>
      <c r="DF85" s="9"/>
      <c r="DG85" s="9"/>
      <c r="DH85" s="9"/>
      <c r="DI85" s="9"/>
      <c r="DJ85" s="9"/>
      <c r="DK85" s="9"/>
      <c r="DL85" s="9"/>
      <c r="DM85" s="9"/>
      <c r="DN85" s="9"/>
      <c r="DO85" s="9"/>
      <c r="DP85" s="9"/>
      <c r="DQ85" s="9"/>
      <c r="DR85" s="9"/>
    </row>
    <row r="86" spans="2:122" x14ac:dyDescent="0.25">
      <c r="B86" s="49" t="s">
        <v>36</v>
      </c>
      <c r="C86" s="2">
        <v>0</v>
      </c>
      <c r="D86" s="2">
        <v>0</v>
      </c>
      <c r="E86" s="2">
        <v>0</v>
      </c>
      <c r="F86" s="2">
        <v>20</v>
      </c>
      <c r="G86" s="2">
        <v>0</v>
      </c>
      <c r="H86" s="2">
        <v>9</v>
      </c>
      <c r="I86" s="2">
        <v>0</v>
      </c>
      <c r="J86" s="2">
        <v>2</v>
      </c>
      <c r="K86" s="2">
        <v>1</v>
      </c>
      <c r="L86" s="3">
        <v>0</v>
      </c>
      <c r="M86" s="3">
        <v>0</v>
      </c>
      <c r="N86" s="3">
        <v>1</v>
      </c>
      <c r="O86" s="3">
        <v>0</v>
      </c>
      <c r="P86" s="3">
        <v>0</v>
      </c>
      <c r="Q86" s="3">
        <v>0</v>
      </c>
      <c r="R86" s="3">
        <v>0</v>
      </c>
      <c r="S86" s="49">
        <v>33</v>
      </c>
      <c r="CT86" s="9"/>
      <c r="CU86" s="9"/>
      <c r="CV86" s="9"/>
      <c r="CW86" s="9"/>
      <c r="CX86" s="9"/>
      <c r="CY86" s="9"/>
      <c r="CZ86" s="9"/>
      <c r="DA86" s="9"/>
      <c r="DB86" s="9"/>
      <c r="DC86" s="9"/>
      <c r="DD86" s="9"/>
      <c r="DE86" s="9"/>
      <c r="DF86" s="9"/>
      <c r="DG86" s="9"/>
      <c r="DH86" s="9"/>
      <c r="DI86" s="9"/>
      <c r="DJ86" s="9"/>
      <c r="DK86" s="9"/>
      <c r="DL86" s="9"/>
      <c r="DM86" s="9"/>
      <c r="DN86" s="9"/>
      <c r="DO86" s="9"/>
      <c r="DP86" s="9"/>
      <c r="DQ86" s="9"/>
      <c r="DR86" s="9"/>
    </row>
    <row r="87" spans="2:122" x14ac:dyDescent="0.25">
      <c r="B87" s="49" t="s">
        <v>22</v>
      </c>
      <c r="C87" s="2">
        <v>0</v>
      </c>
      <c r="D87" s="2">
        <v>25</v>
      </c>
      <c r="E87" s="2">
        <v>0</v>
      </c>
      <c r="F87" s="2">
        <v>7</v>
      </c>
      <c r="G87" s="2">
        <v>1</v>
      </c>
      <c r="H87" s="2">
        <v>0</v>
      </c>
      <c r="I87" s="3">
        <v>0</v>
      </c>
      <c r="J87" s="3">
        <v>0</v>
      </c>
      <c r="K87" s="3">
        <v>0</v>
      </c>
      <c r="L87" s="3">
        <v>0</v>
      </c>
      <c r="M87" s="3">
        <v>0</v>
      </c>
      <c r="N87" s="3">
        <v>0</v>
      </c>
      <c r="O87" s="3">
        <v>0</v>
      </c>
      <c r="P87" s="3">
        <v>0</v>
      </c>
      <c r="Q87" s="3">
        <v>0</v>
      </c>
      <c r="R87" s="3">
        <v>0</v>
      </c>
      <c r="S87" s="49">
        <v>33</v>
      </c>
      <c r="CT87" s="9"/>
      <c r="CU87" s="9"/>
      <c r="CV87" s="9"/>
      <c r="CW87" s="9"/>
      <c r="CX87" s="9"/>
      <c r="CY87" s="9"/>
      <c r="CZ87" s="9"/>
      <c r="DA87" s="9"/>
      <c r="DB87" s="9"/>
      <c r="DC87" s="9"/>
      <c r="DD87" s="9"/>
      <c r="DE87" s="9"/>
      <c r="DF87" s="9"/>
      <c r="DG87" s="9"/>
      <c r="DH87" s="9"/>
      <c r="DI87" s="9"/>
      <c r="DJ87" s="9"/>
      <c r="DK87" s="9"/>
      <c r="DL87" s="9"/>
      <c r="DM87" s="9"/>
      <c r="DN87" s="9"/>
      <c r="DO87" s="9"/>
      <c r="DP87" s="9"/>
      <c r="DQ87" s="9"/>
      <c r="DR87" s="9"/>
    </row>
    <row r="88" spans="2:122" x14ac:dyDescent="0.25">
      <c r="CT88" s="9"/>
      <c r="CU88" s="9"/>
      <c r="CV88" s="9"/>
      <c r="CW88" s="9"/>
      <c r="CX88" s="9"/>
      <c r="CY88" s="9"/>
      <c r="CZ88" s="9"/>
      <c r="DA88" s="9"/>
      <c r="DB88" s="9"/>
      <c r="DC88" s="9"/>
      <c r="DD88" s="9"/>
      <c r="DE88" s="9"/>
      <c r="DF88" s="9"/>
      <c r="DG88" s="9"/>
      <c r="DH88" s="9"/>
      <c r="DI88" s="9"/>
      <c r="DJ88" s="9"/>
      <c r="DK88" s="9"/>
      <c r="DL88" s="9"/>
      <c r="DM88" s="9"/>
      <c r="DN88" s="9"/>
      <c r="DO88" s="9"/>
      <c r="DP88" s="9"/>
      <c r="DQ88" s="9"/>
      <c r="DR88" s="9"/>
    </row>
    <row r="89" spans="2:122" x14ac:dyDescent="0.25">
      <c r="CT89" s="9"/>
      <c r="CU89" s="9"/>
      <c r="CV89" s="9"/>
      <c r="CW89" s="9"/>
      <c r="CX89" s="9"/>
      <c r="CY89" s="9"/>
      <c r="CZ89" s="9"/>
      <c r="DA89" s="9"/>
      <c r="DB89" s="9"/>
      <c r="DC89" s="9"/>
      <c r="DD89" s="9"/>
      <c r="DE89" s="9"/>
      <c r="DF89" s="9"/>
      <c r="DG89" s="9"/>
      <c r="DH89" s="9"/>
      <c r="DI89" s="9"/>
      <c r="DJ89" s="9"/>
      <c r="DK89" s="9"/>
      <c r="DL89" s="9"/>
      <c r="DM89" s="9"/>
      <c r="DN89" s="9"/>
      <c r="DO89" s="9"/>
      <c r="DP89" s="9"/>
      <c r="DQ89" s="9"/>
      <c r="DR89" s="9"/>
    </row>
    <row r="90" spans="2:122" x14ac:dyDescent="0.25">
      <c r="CT90" s="9"/>
      <c r="CU90" s="9"/>
      <c r="CV90" s="9"/>
      <c r="CW90" s="9"/>
      <c r="CX90" s="9"/>
      <c r="CY90" s="9"/>
      <c r="CZ90" s="9"/>
      <c r="DA90" s="9"/>
      <c r="DB90" s="9"/>
      <c r="DC90" s="9"/>
      <c r="DD90" s="9"/>
      <c r="DE90" s="9"/>
      <c r="DF90" s="9"/>
      <c r="DG90" s="9"/>
      <c r="DH90" s="9"/>
      <c r="DI90" s="9"/>
      <c r="DJ90" s="9"/>
      <c r="DK90" s="9"/>
      <c r="DL90" s="9"/>
      <c r="DM90" s="9"/>
      <c r="DN90" s="9"/>
      <c r="DO90" s="9"/>
      <c r="DP90" s="9"/>
      <c r="DQ90" s="9"/>
      <c r="DR90" s="9"/>
    </row>
    <row r="91" spans="2:122" x14ac:dyDescent="0.25">
      <c r="CT91" s="9"/>
      <c r="CU91" s="9"/>
      <c r="CV91" s="9"/>
      <c r="CW91" s="9"/>
      <c r="CX91" s="9"/>
      <c r="CY91" s="9"/>
      <c r="CZ91" s="9"/>
      <c r="DA91" s="9"/>
      <c r="DB91" s="9"/>
      <c r="DC91" s="9"/>
      <c r="DD91" s="9"/>
      <c r="DE91" s="9"/>
      <c r="DF91" s="9"/>
      <c r="DG91" s="9"/>
      <c r="DH91" s="9"/>
      <c r="DI91" s="9"/>
      <c r="DJ91" s="9"/>
      <c r="DK91" s="9"/>
      <c r="DL91" s="9"/>
      <c r="DM91" s="9"/>
      <c r="DN91" s="9"/>
      <c r="DO91" s="9"/>
      <c r="DP91" s="9"/>
      <c r="DQ91" s="9"/>
      <c r="DR91" s="9"/>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22" zoomScale="75" zoomScaleNormal="75" workbookViewId="0">
      <selection activeCell="C41" sqref="C41:S64"/>
    </sheetView>
  </sheetViews>
  <sheetFormatPr baseColWidth="10" defaultRowHeight="15" x14ac:dyDescent="0.25"/>
  <cols>
    <col min="1" max="2" width="11.42578125" style="49"/>
    <col min="3" max="18" width="8.28515625" style="49" customWidth="1"/>
    <col min="19" max="22" width="11.42578125" style="49"/>
    <col min="23" max="44" width="8.28515625" style="49" customWidth="1"/>
    <col min="45" max="46" width="8.85546875" style="49" customWidth="1"/>
    <col min="47" max="48" width="11.42578125" style="49"/>
    <col min="49" max="72" width="8.28515625" style="49" customWidth="1"/>
    <col min="73" max="74" width="11.42578125" style="49"/>
    <col min="75" max="97" width="8.28515625" style="29" customWidth="1"/>
    <col min="98" max="98" width="8.28515625" style="49" customWidth="1"/>
    <col min="99" max="100" width="8.28515625" style="39" customWidth="1"/>
    <col min="101" max="101" width="2.7109375" style="49" bestFit="1" customWidth="1"/>
    <col min="102" max="124" width="9.7109375" style="49" customWidth="1"/>
    <col min="125" max="16384" width="11.42578125" style="49"/>
  </cols>
  <sheetData>
    <row r="3" spans="1:126" x14ac:dyDescent="0.25">
      <c r="A3" s="49" t="s">
        <v>38</v>
      </c>
      <c r="W3" s="49" t="str">
        <f>A3</f>
        <v>Enterococcus faecalis</v>
      </c>
      <c r="AW3" s="49"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Penicillin G</v>
      </c>
      <c r="X4" s="49" t="str">
        <f>B6</f>
        <v>Oxacillin</v>
      </c>
      <c r="Y4" s="49" t="str">
        <f>B7</f>
        <v>Ampicillin/ Sulbactam</v>
      </c>
      <c r="Z4" s="49" t="str">
        <f>B8</f>
        <v>Piperacillin/ Tazobactam</v>
      </c>
      <c r="AA4" s="49" t="str">
        <f>B9</f>
        <v>Cefotaxim</v>
      </c>
      <c r="AB4" s="49" t="str">
        <f>B10</f>
        <v>Cefuroxim</v>
      </c>
      <c r="AC4" s="49" t="str">
        <f>B11</f>
        <v>Imipenem</v>
      </c>
      <c r="AD4" s="49" t="str">
        <f>B12</f>
        <v>Meropenem</v>
      </c>
      <c r="AE4" s="49" t="str">
        <f>B13</f>
        <v>Amikacin</v>
      </c>
      <c r="AF4" s="49" t="str">
        <f>B14</f>
        <v>Gentamicin</v>
      </c>
      <c r="AG4" s="49" t="str">
        <f>B15</f>
        <v>Fosfomycin</v>
      </c>
      <c r="AH4" s="49" t="str">
        <f>B16</f>
        <v>Cotrimoxazol</v>
      </c>
      <c r="AI4" s="49" t="str">
        <f>B17</f>
        <v>Ciprofloxacin</v>
      </c>
      <c r="AJ4" s="49" t="str">
        <f>B18</f>
        <v>Levofloxacin</v>
      </c>
      <c r="AK4" s="49" t="str">
        <f>B19</f>
        <v>Moxifloxacin</v>
      </c>
      <c r="AL4" s="49" t="str">
        <f>B20</f>
        <v>Doxycyclin</v>
      </c>
      <c r="AM4" s="49" t="str">
        <f>B21</f>
        <v>Rifampicin</v>
      </c>
      <c r="AN4" s="49" t="str">
        <f>B22</f>
        <v>Daptomycin</v>
      </c>
      <c r="AO4" s="49" t="str">
        <f>B23</f>
        <v>Roxythromycin</v>
      </c>
      <c r="AP4" s="49" t="str">
        <f>B24</f>
        <v>Clindamycin</v>
      </c>
      <c r="AQ4" s="49" t="str">
        <f>B25</f>
        <v>Linezolid</v>
      </c>
      <c r="AR4" s="49" t="str">
        <f>B26</f>
        <v>Vancomycin</v>
      </c>
      <c r="AS4" s="49" t="s">
        <v>36</v>
      </c>
      <c r="AT4" s="49" t="s">
        <v>22</v>
      </c>
      <c r="AW4" s="49" t="str">
        <f t="shared" ref="AW4:BS4" si="0">W4</f>
        <v>Penicillin G</v>
      </c>
      <c r="AX4" s="49" t="str">
        <f t="shared" si="0"/>
        <v>Oxacillin</v>
      </c>
      <c r="AY4" s="49" t="str">
        <f t="shared" si="0"/>
        <v>Ampicillin/ Sulbactam</v>
      </c>
      <c r="AZ4" s="49" t="str">
        <f t="shared" si="0"/>
        <v>Piperacillin/ Tazobactam</v>
      </c>
      <c r="BA4" s="49" t="str">
        <f t="shared" si="0"/>
        <v>Cefotaxim</v>
      </c>
      <c r="BB4" s="49" t="str">
        <f t="shared" si="0"/>
        <v>Cefuroxim</v>
      </c>
      <c r="BC4" s="49" t="str">
        <f t="shared" si="0"/>
        <v>Imipenem</v>
      </c>
      <c r="BD4" s="49" t="str">
        <f t="shared" si="0"/>
        <v>Meropenem</v>
      </c>
      <c r="BE4" s="49" t="str">
        <f t="shared" si="0"/>
        <v>Amikacin</v>
      </c>
      <c r="BF4" s="49" t="str">
        <f t="shared" si="0"/>
        <v>Gentamicin</v>
      </c>
      <c r="BG4" s="49" t="str">
        <f t="shared" si="0"/>
        <v>Fosfomycin</v>
      </c>
      <c r="BH4" s="49" t="str">
        <f t="shared" si="0"/>
        <v>Cotrimoxazol</v>
      </c>
      <c r="BI4" s="49" t="str">
        <f t="shared" si="0"/>
        <v>Ciprofloxacin</v>
      </c>
      <c r="BJ4" s="49" t="str">
        <f t="shared" si="0"/>
        <v>Levofloxacin</v>
      </c>
      <c r="BK4" s="49" t="str">
        <f t="shared" si="0"/>
        <v>Moxifloxacin</v>
      </c>
      <c r="BL4" s="49" t="str">
        <f t="shared" si="0"/>
        <v>Doxycyclin</v>
      </c>
      <c r="BM4" s="49" t="str">
        <f t="shared" si="0"/>
        <v>Rifampicin</v>
      </c>
      <c r="BN4" s="49" t="str">
        <f t="shared" si="0"/>
        <v>Daptomycin</v>
      </c>
      <c r="BO4" s="49" t="str">
        <f t="shared" si="0"/>
        <v>Roxythromycin</v>
      </c>
      <c r="BP4" s="49" t="str">
        <f t="shared" si="0"/>
        <v>Clindamycin</v>
      </c>
      <c r="BQ4" s="49" t="str">
        <f t="shared" si="0"/>
        <v>Linezolid</v>
      </c>
      <c r="BR4" s="49" t="str">
        <f t="shared" si="0"/>
        <v>Vancomycin</v>
      </c>
      <c r="BS4" s="49" t="str">
        <f t="shared" si="0"/>
        <v>Teicoplanin</v>
      </c>
      <c r="BT4" s="49"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9" t="s">
        <v>22</v>
      </c>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86</v>
      </c>
      <c r="DV4" s="9"/>
    </row>
    <row r="5" spans="1:126" ht="18.75" x14ac:dyDescent="0.25">
      <c r="B5" s="49" t="s">
        <v>29</v>
      </c>
      <c r="C5" s="49">
        <v>0</v>
      </c>
      <c r="D5" s="49">
        <v>0</v>
      </c>
      <c r="E5" s="49">
        <v>0</v>
      </c>
      <c r="F5" s="49">
        <v>0</v>
      </c>
      <c r="G5" s="49">
        <v>0</v>
      </c>
      <c r="H5" s="49">
        <v>0</v>
      </c>
      <c r="I5" s="49">
        <v>3</v>
      </c>
      <c r="J5" s="49">
        <v>62</v>
      </c>
      <c r="K5" s="49">
        <v>14</v>
      </c>
      <c r="L5" s="49">
        <v>9</v>
      </c>
      <c r="M5" s="49">
        <v>0</v>
      </c>
      <c r="N5" s="49">
        <v>0</v>
      </c>
      <c r="O5" s="49">
        <v>0</v>
      </c>
      <c r="P5" s="49">
        <v>0</v>
      </c>
      <c r="Q5" s="49">
        <v>0</v>
      </c>
      <c r="R5" s="49">
        <v>0</v>
      </c>
      <c r="S5" s="27">
        <v>88</v>
      </c>
      <c r="V5" s="49">
        <v>1.5625E-2</v>
      </c>
      <c r="W5" s="6">
        <f>C5</f>
        <v>0</v>
      </c>
      <c r="X5" s="49">
        <f>C6</f>
        <v>0</v>
      </c>
      <c r="Y5" s="2">
        <f>C7</f>
        <v>0</v>
      </c>
      <c r="Z5" s="49">
        <f>C8</f>
        <v>0</v>
      </c>
      <c r="AA5" s="49">
        <f>C9</f>
        <v>0</v>
      </c>
      <c r="AB5" s="49">
        <f>C10</f>
        <v>0</v>
      </c>
      <c r="AC5" s="4">
        <f>C11</f>
        <v>0</v>
      </c>
      <c r="AD5" s="49">
        <f>C12</f>
        <v>0</v>
      </c>
      <c r="AE5" s="49">
        <f>C13</f>
        <v>0</v>
      </c>
      <c r="AF5" s="49">
        <f>C14</f>
        <v>0</v>
      </c>
      <c r="AG5" s="49">
        <f>C15</f>
        <v>0</v>
      </c>
      <c r="AH5" s="49">
        <f>C16</f>
        <v>0</v>
      </c>
      <c r="AI5" s="49">
        <f>C17</f>
        <v>0</v>
      </c>
      <c r="AJ5" s="49">
        <f>C18</f>
        <v>0</v>
      </c>
      <c r="AK5" s="49">
        <f>C19</f>
        <v>0</v>
      </c>
      <c r="AL5" s="49">
        <f>C20</f>
        <v>0</v>
      </c>
      <c r="AM5" s="49">
        <f>C21</f>
        <v>0</v>
      </c>
      <c r="AN5" s="49">
        <f>C22</f>
        <v>0</v>
      </c>
      <c r="AO5" s="49">
        <f>C23</f>
        <v>0</v>
      </c>
      <c r="AP5" s="49">
        <f>C24</f>
        <v>0</v>
      </c>
      <c r="AQ5" s="2">
        <f>C25</f>
        <v>0</v>
      </c>
      <c r="AR5" s="2">
        <f>C26</f>
        <v>0</v>
      </c>
      <c r="AS5" s="2">
        <f>C27</f>
        <v>0</v>
      </c>
      <c r="AT5" s="2">
        <f>C28</f>
        <v>0</v>
      </c>
      <c r="AU5" s="5"/>
      <c r="AV5" s="49">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9">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9">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9">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46</v>
      </c>
      <c r="CX5" s="25">
        <f t="shared" ref="CX5:DU5" si="4">W21</f>
        <v>88</v>
      </c>
      <c r="CY5" s="25">
        <f t="shared" si="4"/>
        <v>88</v>
      </c>
      <c r="CZ5" s="25">
        <f t="shared" si="4"/>
        <v>88</v>
      </c>
      <c r="DA5" s="25">
        <f t="shared" si="4"/>
        <v>88</v>
      </c>
      <c r="DB5" s="25">
        <f t="shared" si="4"/>
        <v>88</v>
      </c>
      <c r="DC5" s="25">
        <f t="shared" si="4"/>
        <v>88</v>
      </c>
      <c r="DD5" s="25">
        <f t="shared" si="4"/>
        <v>89</v>
      </c>
      <c r="DE5" s="26">
        <f t="shared" si="4"/>
        <v>88</v>
      </c>
      <c r="DF5" s="26">
        <f t="shared" si="4"/>
        <v>88</v>
      </c>
      <c r="DG5" s="26">
        <f t="shared" si="4"/>
        <v>89</v>
      </c>
      <c r="DH5" s="26">
        <f t="shared" si="4"/>
        <v>88</v>
      </c>
      <c r="DI5" s="26">
        <f t="shared" si="4"/>
        <v>87</v>
      </c>
      <c r="DJ5" s="26">
        <f t="shared" si="4"/>
        <v>88</v>
      </c>
      <c r="DK5" s="26">
        <f t="shared" si="4"/>
        <v>88</v>
      </c>
      <c r="DL5" s="26">
        <f t="shared" si="4"/>
        <v>88</v>
      </c>
      <c r="DM5" s="26">
        <f t="shared" si="4"/>
        <v>88</v>
      </c>
      <c r="DN5" s="26">
        <f t="shared" si="4"/>
        <v>88</v>
      </c>
      <c r="DO5" s="26">
        <f t="shared" si="4"/>
        <v>89</v>
      </c>
      <c r="DP5" s="26">
        <f t="shared" si="4"/>
        <v>88</v>
      </c>
      <c r="DQ5" s="26">
        <f t="shared" si="4"/>
        <v>88</v>
      </c>
      <c r="DR5" s="26">
        <f t="shared" si="4"/>
        <v>89</v>
      </c>
      <c r="DS5" s="26">
        <f t="shared" si="4"/>
        <v>89</v>
      </c>
      <c r="DT5" s="26">
        <f t="shared" si="4"/>
        <v>89</v>
      </c>
      <c r="DU5" s="26">
        <f t="shared" si="4"/>
        <v>88</v>
      </c>
    </row>
    <row r="6" spans="1:126" ht="18.75" x14ac:dyDescent="0.25">
      <c r="B6" s="49" t="s">
        <v>30</v>
      </c>
      <c r="C6" s="49">
        <v>0</v>
      </c>
      <c r="D6" s="49">
        <v>0</v>
      </c>
      <c r="E6" s="49">
        <v>0</v>
      </c>
      <c r="F6" s="49">
        <v>0</v>
      </c>
      <c r="G6" s="49">
        <v>0</v>
      </c>
      <c r="H6" s="49">
        <v>0</v>
      </c>
      <c r="I6" s="49">
        <v>0</v>
      </c>
      <c r="J6" s="49">
        <v>0</v>
      </c>
      <c r="K6" s="49">
        <v>0</v>
      </c>
      <c r="L6" s="49">
        <v>5</v>
      </c>
      <c r="M6" s="49">
        <v>83</v>
      </c>
      <c r="N6" s="49">
        <v>0</v>
      </c>
      <c r="O6" s="49">
        <v>0</v>
      </c>
      <c r="P6" s="49">
        <v>0</v>
      </c>
      <c r="Q6" s="49">
        <v>0</v>
      </c>
      <c r="R6" s="49">
        <v>0</v>
      </c>
      <c r="S6" s="49">
        <v>88</v>
      </c>
      <c r="V6" s="49">
        <v>3.125E-2</v>
      </c>
      <c r="W6" s="6">
        <f>D5</f>
        <v>0</v>
      </c>
      <c r="X6" s="49">
        <f>D6</f>
        <v>0</v>
      </c>
      <c r="Y6" s="2">
        <f>D7</f>
        <v>0</v>
      </c>
      <c r="Z6" s="49">
        <f>D8</f>
        <v>0</v>
      </c>
      <c r="AA6" s="49">
        <f>D9</f>
        <v>0</v>
      </c>
      <c r="AB6" s="49">
        <f>D10</f>
        <v>0</v>
      </c>
      <c r="AC6" s="4">
        <f>D11</f>
        <v>0</v>
      </c>
      <c r="AD6" s="49">
        <f>D12</f>
        <v>0</v>
      </c>
      <c r="AE6" s="49">
        <f>D13</f>
        <v>0</v>
      </c>
      <c r="AF6" s="49">
        <f>D14</f>
        <v>0</v>
      </c>
      <c r="AG6" s="49">
        <f>D15</f>
        <v>0</v>
      </c>
      <c r="AH6" s="49">
        <f>D16</f>
        <v>0</v>
      </c>
      <c r="AI6" s="49">
        <f>D17</f>
        <v>0</v>
      </c>
      <c r="AJ6" s="49">
        <f>D18</f>
        <v>0</v>
      </c>
      <c r="AK6" s="49">
        <f>D19</f>
        <v>0</v>
      </c>
      <c r="AL6" s="49">
        <f>D20</f>
        <v>0</v>
      </c>
      <c r="AM6" s="49">
        <f>D21</f>
        <v>0</v>
      </c>
      <c r="AN6" s="49">
        <f>D22</f>
        <v>0</v>
      </c>
      <c r="AO6" s="49">
        <f>D23</f>
        <v>0</v>
      </c>
      <c r="AP6" s="49">
        <f>D24</f>
        <v>0</v>
      </c>
      <c r="AQ6" s="2">
        <f>D25</f>
        <v>0</v>
      </c>
      <c r="AR6" s="2">
        <f>D26</f>
        <v>0</v>
      </c>
      <c r="AS6" s="2">
        <f>D27</f>
        <v>0</v>
      </c>
      <c r="AT6" s="2">
        <f>D28</f>
        <v>48</v>
      </c>
      <c r="AU6" s="5"/>
      <c r="AV6" s="49">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9">
        <f t="shared" si="5"/>
        <v>0</v>
      </c>
      <c r="BI6" s="29">
        <f t="shared" si="5"/>
        <v>0</v>
      </c>
      <c r="BJ6" s="29">
        <f t="shared" si="5"/>
        <v>0</v>
      </c>
      <c r="BK6" s="29">
        <f t="shared" si="5"/>
        <v>0</v>
      </c>
      <c r="BL6" s="29">
        <f t="shared" si="5"/>
        <v>0</v>
      </c>
      <c r="BM6" s="29">
        <f t="shared" si="5"/>
        <v>0</v>
      </c>
      <c r="BN6" s="29">
        <f t="shared" si="5"/>
        <v>0</v>
      </c>
      <c r="BO6" s="29">
        <f t="shared" si="5"/>
        <v>0</v>
      </c>
      <c r="BP6" s="29">
        <f t="shared" si="5"/>
        <v>0</v>
      </c>
      <c r="BQ6" s="30">
        <f t="shared" si="5"/>
        <v>0</v>
      </c>
      <c r="BR6" s="30">
        <f t="shared" si="5"/>
        <v>0</v>
      </c>
      <c r="BS6" s="30">
        <f t="shared" si="5"/>
        <v>0</v>
      </c>
      <c r="BT6" s="30">
        <f t="shared" si="5"/>
        <v>54.545454545454547</v>
      </c>
      <c r="BV6" s="49">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9">
        <f t="shared" si="6"/>
        <v>0</v>
      </c>
      <c r="CI6" s="29">
        <f t="shared" si="6"/>
        <v>0</v>
      </c>
      <c r="CJ6" s="29">
        <f t="shared" si="6"/>
        <v>0</v>
      </c>
      <c r="CK6" s="29">
        <f t="shared" si="6"/>
        <v>0</v>
      </c>
      <c r="CL6" s="29">
        <f t="shared" si="6"/>
        <v>0</v>
      </c>
      <c r="CM6" s="29">
        <f t="shared" si="6"/>
        <v>0</v>
      </c>
      <c r="CN6" s="29">
        <f t="shared" si="6"/>
        <v>0</v>
      </c>
      <c r="CO6" s="29">
        <f t="shared" si="6"/>
        <v>0</v>
      </c>
      <c r="CP6" s="29">
        <f t="shared" si="6"/>
        <v>0</v>
      </c>
      <c r="CQ6" s="30">
        <f t="shared" si="6"/>
        <v>0</v>
      </c>
      <c r="CR6" s="30">
        <f t="shared" si="6"/>
        <v>0</v>
      </c>
      <c r="CS6" s="30">
        <f t="shared" si="6"/>
        <v>0</v>
      </c>
      <c r="CT6" s="30">
        <f t="shared" si="6"/>
        <v>54.545454545454547</v>
      </c>
      <c r="CU6" s="34"/>
      <c r="CV6" s="34"/>
      <c r="CW6" s="24" t="s">
        <v>47</v>
      </c>
      <c r="CX6" s="17"/>
      <c r="CY6" s="17"/>
      <c r="CZ6" s="17">
        <f>BY13</f>
        <v>99.999999999999986</v>
      </c>
      <c r="DA6" s="17"/>
      <c r="DB6" s="17"/>
      <c r="DC6" s="17"/>
      <c r="DD6" s="17"/>
      <c r="DE6" s="16"/>
      <c r="DF6" s="16"/>
      <c r="DG6" s="16"/>
      <c r="DH6" s="16"/>
      <c r="DI6" s="16"/>
      <c r="DJ6" s="12"/>
      <c r="DK6" s="16"/>
      <c r="DL6" s="16"/>
      <c r="DM6" s="16"/>
      <c r="DN6" s="16"/>
      <c r="DO6" s="16"/>
      <c r="DP6" s="16"/>
      <c r="DQ6" s="16"/>
      <c r="DR6" s="16">
        <f>CQ13</f>
        <v>98.876404494382029</v>
      </c>
      <c r="DS6" s="16">
        <f>CR13</f>
        <v>100</v>
      </c>
      <c r="DT6" s="16">
        <f>CS12</f>
        <v>100</v>
      </c>
      <c r="DU6" s="16">
        <f>CT9</f>
        <v>100</v>
      </c>
    </row>
    <row r="7" spans="1:126" ht="18.75" x14ac:dyDescent="0.25">
      <c r="B7" s="49" t="s">
        <v>3</v>
      </c>
      <c r="C7" s="2">
        <v>0</v>
      </c>
      <c r="D7" s="2">
        <v>0</v>
      </c>
      <c r="E7" s="2">
        <v>0</v>
      </c>
      <c r="F7" s="2">
        <v>1</v>
      </c>
      <c r="G7" s="2">
        <v>0</v>
      </c>
      <c r="H7" s="2">
        <v>36</v>
      </c>
      <c r="I7" s="2">
        <v>43</v>
      </c>
      <c r="J7" s="2">
        <v>6</v>
      </c>
      <c r="K7" s="2">
        <v>2</v>
      </c>
      <c r="L7" s="4">
        <v>0</v>
      </c>
      <c r="M7" s="3">
        <v>0</v>
      </c>
      <c r="N7" s="3">
        <v>0</v>
      </c>
      <c r="O7" s="3">
        <v>0</v>
      </c>
      <c r="P7" s="3">
        <v>0</v>
      </c>
      <c r="Q7" s="3">
        <v>0</v>
      </c>
      <c r="R7" s="3">
        <v>0</v>
      </c>
      <c r="S7" s="49">
        <v>88</v>
      </c>
      <c r="V7" s="49">
        <v>6.25E-2</v>
      </c>
      <c r="W7" s="6">
        <f>E5</f>
        <v>0</v>
      </c>
      <c r="X7" s="49">
        <f>E6</f>
        <v>0</v>
      </c>
      <c r="Y7" s="2">
        <f>E7</f>
        <v>0</v>
      </c>
      <c r="Z7" s="49">
        <f>E8</f>
        <v>0</v>
      </c>
      <c r="AA7" s="49">
        <f>E9</f>
        <v>0</v>
      </c>
      <c r="AB7" s="49">
        <f>E10</f>
        <v>0</v>
      </c>
      <c r="AC7" s="4">
        <f>E11</f>
        <v>0</v>
      </c>
      <c r="AD7" s="49">
        <f>E12</f>
        <v>1</v>
      </c>
      <c r="AE7" s="49">
        <f>E13</f>
        <v>0</v>
      </c>
      <c r="AF7" s="49">
        <f>E14</f>
        <v>0</v>
      </c>
      <c r="AG7" s="49">
        <f>E15</f>
        <v>0</v>
      </c>
      <c r="AH7" s="49">
        <f>E16</f>
        <v>79</v>
      </c>
      <c r="AI7" s="49">
        <f>E17</f>
        <v>0</v>
      </c>
      <c r="AJ7" s="49">
        <f>E18</f>
        <v>0</v>
      </c>
      <c r="AK7" s="49">
        <f>E19</f>
        <v>0</v>
      </c>
      <c r="AL7" s="49">
        <f>E20</f>
        <v>5</v>
      </c>
      <c r="AM7" s="49">
        <f>E21</f>
        <v>0</v>
      </c>
      <c r="AN7" s="49">
        <f>E22</f>
        <v>0</v>
      </c>
      <c r="AO7" s="49">
        <f>E23</f>
        <v>0</v>
      </c>
      <c r="AP7" s="49">
        <f>E24</f>
        <v>0</v>
      </c>
      <c r="AQ7" s="2">
        <f>E25</f>
        <v>0</v>
      </c>
      <c r="AR7" s="2">
        <f>E26</f>
        <v>1</v>
      </c>
      <c r="AS7" s="2">
        <f>E27</f>
        <v>0</v>
      </c>
      <c r="AT7" s="2">
        <f>E28</f>
        <v>0</v>
      </c>
      <c r="AU7" s="5"/>
      <c r="AV7" s="49">
        <v>6.25E-2</v>
      </c>
      <c r="AW7" s="36">
        <f t="shared" ref="AW7:BT7" si="7">PRODUCT(W7*100*1/W21)</f>
        <v>0</v>
      </c>
      <c r="AX7" s="29">
        <f t="shared" si="7"/>
        <v>0</v>
      </c>
      <c r="AY7" s="30">
        <f t="shared" si="7"/>
        <v>0</v>
      </c>
      <c r="AZ7" s="29">
        <f t="shared" si="7"/>
        <v>0</v>
      </c>
      <c r="BA7" s="29">
        <f t="shared" si="7"/>
        <v>0</v>
      </c>
      <c r="BB7" s="29">
        <f t="shared" si="7"/>
        <v>0</v>
      </c>
      <c r="BC7" s="31">
        <f t="shared" si="7"/>
        <v>0</v>
      </c>
      <c r="BD7" s="29">
        <f t="shared" si="7"/>
        <v>1.1363636363636365</v>
      </c>
      <c r="BE7" s="29">
        <f t="shared" si="7"/>
        <v>0</v>
      </c>
      <c r="BF7" s="29">
        <f t="shared" si="7"/>
        <v>0</v>
      </c>
      <c r="BG7" s="29">
        <f t="shared" si="7"/>
        <v>0</v>
      </c>
      <c r="BH7" s="49">
        <f t="shared" si="7"/>
        <v>90.804597701149419</v>
      </c>
      <c r="BI7" s="29">
        <f t="shared" si="7"/>
        <v>0</v>
      </c>
      <c r="BJ7" s="29">
        <f t="shared" si="7"/>
        <v>0</v>
      </c>
      <c r="BK7" s="29">
        <f t="shared" si="7"/>
        <v>0</v>
      </c>
      <c r="BL7" s="29">
        <f t="shared" si="7"/>
        <v>5.6818181818181817</v>
      </c>
      <c r="BM7" s="29">
        <f t="shared" si="7"/>
        <v>0</v>
      </c>
      <c r="BN7" s="29">
        <f t="shared" si="7"/>
        <v>0</v>
      </c>
      <c r="BO7" s="29">
        <f t="shared" si="7"/>
        <v>0</v>
      </c>
      <c r="BP7" s="29">
        <f t="shared" si="7"/>
        <v>0</v>
      </c>
      <c r="BQ7" s="30">
        <f t="shared" si="7"/>
        <v>0</v>
      </c>
      <c r="BR7" s="30">
        <f t="shared" si="7"/>
        <v>1.1235955056179776</v>
      </c>
      <c r="BS7" s="30">
        <f t="shared" si="7"/>
        <v>0</v>
      </c>
      <c r="BT7" s="30">
        <f t="shared" si="7"/>
        <v>0</v>
      </c>
      <c r="BV7" s="49">
        <v>6.25E-2</v>
      </c>
      <c r="BW7" s="36">
        <f t="shared" ref="BW7:CT8" si="8">AW5+AW6+AW7</f>
        <v>0</v>
      </c>
      <c r="BX7" s="29">
        <f t="shared" si="8"/>
        <v>0</v>
      </c>
      <c r="BY7" s="30">
        <f t="shared" si="8"/>
        <v>0</v>
      </c>
      <c r="BZ7" s="29">
        <f t="shared" si="8"/>
        <v>0</v>
      </c>
      <c r="CA7" s="29">
        <f t="shared" si="8"/>
        <v>0</v>
      </c>
      <c r="CB7" s="29">
        <f t="shared" si="8"/>
        <v>0</v>
      </c>
      <c r="CC7" s="31">
        <f t="shared" si="8"/>
        <v>0</v>
      </c>
      <c r="CD7" s="29">
        <f t="shared" si="8"/>
        <v>1.1363636363636365</v>
      </c>
      <c r="CE7" s="29">
        <f t="shared" si="8"/>
        <v>0</v>
      </c>
      <c r="CF7" s="29">
        <f t="shared" si="8"/>
        <v>0</v>
      </c>
      <c r="CG7" s="29">
        <f t="shared" si="8"/>
        <v>0</v>
      </c>
      <c r="CH7" s="49">
        <f t="shared" si="8"/>
        <v>90.804597701149419</v>
      </c>
      <c r="CI7" s="29">
        <f t="shared" si="8"/>
        <v>0</v>
      </c>
      <c r="CJ7" s="29">
        <f t="shared" si="8"/>
        <v>0</v>
      </c>
      <c r="CK7" s="29">
        <f t="shared" si="8"/>
        <v>0</v>
      </c>
      <c r="CL7" s="29">
        <f t="shared" si="8"/>
        <v>5.6818181818181817</v>
      </c>
      <c r="CM7" s="29">
        <f t="shared" si="8"/>
        <v>0</v>
      </c>
      <c r="CN7" s="29">
        <f t="shared" si="8"/>
        <v>0</v>
      </c>
      <c r="CO7" s="29">
        <f t="shared" si="8"/>
        <v>0</v>
      </c>
      <c r="CP7" s="29">
        <f t="shared" si="8"/>
        <v>0</v>
      </c>
      <c r="CQ7" s="30">
        <f t="shared" si="8"/>
        <v>0</v>
      </c>
      <c r="CR7" s="30">
        <f t="shared" si="8"/>
        <v>1.1235955056179776</v>
      </c>
      <c r="CS7" s="30">
        <f t="shared" si="8"/>
        <v>0</v>
      </c>
      <c r="CT7" s="30">
        <f t="shared" si="8"/>
        <v>54.545454545454547</v>
      </c>
      <c r="CU7" s="34"/>
      <c r="CV7" s="34"/>
      <c r="CW7" s="24" t="s">
        <v>48</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ht="18.75" x14ac:dyDescent="0.25">
      <c r="B8" s="49" t="s">
        <v>5</v>
      </c>
      <c r="C8" s="49">
        <v>0</v>
      </c>
      <c r="D8" s="49">
        <v>0</v>
      </c>
      <c r="E8" s="49">
        <v>0</v>
      </c>
      <c r="F8" s="49">
        <v>0</v>
      </c>
      <c r="G8" s="49">
        <v>0</v>
      </c>
      <c r="H8" s="49">
        <v>0</v>
      </c>
      <c r="I8" s="49">
        <v>2</v>
      </c>
      <c r="J8" s="49">
        <v>37</v>
      </c>
      <c r="K8" s="49">
        <v>38</v>
      </c>
      <c r="L8" s="49">
        <v>8</v>
      </c>
      <c r="M8" s="49">
        <v>2</v>
      </c>
      <c r="N8" s="49">
        <v>1</v>
      </c>
      <c r="O8" s="49">
        <v>0</v>
      </c>
      <c r="P8" s="49">
        <v>0</v>
      </c>
      <c r="Q8" s="49">
        <v>0</v>
      </c>
      <c r="R8" s="49">
        <v>0</v>
      </c>
      <c r="S8" s="49">
        <v>88</v>
      </c>
      <c r="V8" s="49">
        <v>0.125</v>
      </c>
      <c r="W8" s="6">
        <f>F5</f>
        <v>0</v>
      </c>
      <c r="X8" s="49">
        <f>F6</f>
        <v>0</v>
      </c>
      <c r="Y8" s="2">
        <f>F7</f>
        <v>1</v>
      </c>
      <c r="Z8" s="49">
        <f>F8</f>
        <v>0</v>
      </c>
      <c r="AA8" s="49">
        <f>F9</f>
        <v>0</v>
      </c>
      <c r="AB8" s="49">
        <f>F10</f>
        <v>0</v>
      </c>
      <c r="AC8" s="4">
        <f>F11</f>
        <v>0</v>
      </c>
      <c r="AD8" s="49">
        <f>F12</f>
        <v>0</v>
      </c>
      <c r="AE8" s="49">
        <f>F13</f>
        <v>0</v>
      </c>
      <c r="AF8" s="49">
        <f>F14</f>
        <v>0</v>
      </c>
      <c r="AG8" s="49">
        <f>F15</f>
        <v>0</v>
      </c>
      <c r="AH8" s="49">
        <f>F16</f>
        <v>0</v>
      </c>
      <c r="AI8" s="49">
        <f>F17</f>
        <v>0</v>
      </c>
      <c r="AJ8" s="49">
        <f>F18</f>
        <v>0</v>
      </c>
      <c r="AK8" s="49">
        <f>F19</f>
        <v>3</v>
      </c>
      <c r="AL8" s="49">
        <f>F20</f>
        <v>0</v>
      </c>
      <c r="AM8" s="49">
        <f>F21</f>
        <v>0</v>
      </c>
      <c r="AN8" s="49">
        <f>F22</f>
        <v>0</v>
      </c>
      <c r="AO8" s="49">
        <f>F23</f>
        <v>0</v>
      </c>
      <c r="AP8" s="49">
        <f>F24</f>
        <v>0</v>
      </c>
      <c r="AQ8" s="2">
        <f>F25</f>
        <v>0</v>
      </c>
      <c r="AR8" s="2">
        <f>F25</f>
        <v>0</v>
      </c>
      <c r="AS8" s="2">
        <f>F27</f>
        <v>82</v>
      </c>
      <c r="AT8" s="2">
        <f>F28</f>
        <v>35</v>
      </c>
      <c r="AU8" s="5"/>
      <c r="AV8" s="49">
        <v>0.125</v>
      </c>
      <c r="AW8" s="36">
        <f t="shared" ref="AW8:BT8" si="9">PRODUCT(W8*100*1/W21)</f>
        <v>0</v>
      </c>
      <c r="AX8" s="29">
        <f t="shared" si="9"/>
        <v>0</v>
      </c>
      <c r="AY8" s="30">
        <f t="shared" si="9"/>
        <v>1.1363636363636365</v>
      </c>
      <c r="AZ8" s="29">
        <f t="shared" si="9"/>
        <v>0</v>
      </c>
      <c r="BA8" s="29">
        <f t="shared" si="9"/>
        <v>0</v>
      </c>
      <c r="BB8" s="29">
        <f t="shared" si="9"/>
        <v>0</v>
      </c>
      <c r="BC8" s="31">
        <f t="shared" si="9"/>
        <v>0</v>
      </c>
      <c r="BD8" s="29">
        <f t="shared" si="9"/>
        <v>0</v>
      </c>
      <c r="BE8" s="29">
        <f t="shared" si="9"/>
        <v>0</v>
      </c>
      <c r="BF8" s="29">
        <f t="shared" si="9"/>
        <v>0</v>
      </c>
      <c r="BG8" s="29">
        <f t="shared" si="9"/>
        <v>0</v>
      </c>
      <c r="BH8" s="49">
        <f t="shared" si="9"/>
        <v>0</v>
      </c>
      <c r="BI8" s="29">
        <f t="shared" si="9"/>
        <v>0</v>
      </c>
      <c r="BJ8" s="29">
        <f t="shared" si="9"/>
        <v>0</v>
      </c>
      <c r="BK8" s="29">
        <f t="shared" si="9"/>
        <v>3.4090909090909092</v>
      </c>
      <c r="BL8" s="29">
        <f t="shared" si="9"/>
        <v>0</v>
      </c>
      <c r="BM8" s="29">
        <f t="shared" si="9"/>
        <v>0</v>
      </c>
      <c r="BN8" s="29">
        <f t="shared" si="9"/>
        <v>0</v>
      </c>
      <c r="BO8" s="29">
        <f t="shared" si="9"/>
        <v>0</v>
      </c>
      <c r="BP8" s="29">
        <f t="shared" si="9"/>
        <v>0</v>
      </c>
      <c r="BQ8" s="30">
        <f t="shared" si="9"/>
        <v>0</v>
      </c>
      <c r="BR8" s="30">
        <f t="shared" si="9"/>
        <v>0</v>
      </c>
      <c r="BS8" s="30">
        <f t="shared" si="9"/>
        <v>92.134831460674164</v>
      </c>
      <c r="BT8" s="30">
        <f t="shared" si="9"/>
        <v>39.772727272727273</v>
      </c>
      <c r="BV8" s="49">
        <v>0.125</v>
      </c>
      <c r="BW8" s="36">
        <f t="shared" ref="BW8:CM8" si="10">AW5+AW6+AW7+AW8</f>
        <v>0</v>
      </c>
      <c r="BX8" s="29">
        <f t="shared" si="10"/>
        <v>0</v>
      </c>
      <c r="BY8" s="30">
        <f t="shared" si="10"/>
        <v>1.1363636363636365</v>
      </c>
      <c r="BZ8" s="29">
        <f t="shared" si="10"/>
        <v>0</v>
      </c>
      <c r="CA8" s="29">
        <f t="shared" si="10"/>
        <v>0</v>
      </c>
      <c r="CB8" s="29">
        <f t="shared" si="10"/>
        <v>0</v>
      </c>
      <c r="CC8" s="31">
        <f t="shared" si="10"/>
        <v>0</v>
      </c>
      <c r="CD8" s="29">
        <f t="shared" si="10"/>
        <v>1.1363636363636365</v>
      </c>
      <c r="CE8" s="29">
        <f t="shared" si="10"/>
        <v>0</v>
      </c>
      <c r="CF8" s="29">
        <f t="shared" si="10"/>
        <v>0</v>
      </c>
      <c r="CG8" s="29">
        <f t="shared" si="10"/>
        <v>0</v>
      </c>
      <c r="CH8" s="49">
        <f t="shared" si="10"/>
        <v>90.804597701149419</v>
      </c>
      <c r="CI8" s="29">
        <f t="shared" si="10"/>
        <v>0</v>
      </c>
      <c r="CJ8" s="29">
        <f t="shared" si="10"/>
        <v>0</v>
      </c>
      <c r="CK8" s="29">
        <f t="shared" si="10"/>
        <v>3.4090909090909092</v>
      </c>
      <c r="CL8" s="29">
        <f t="shared" si="10"/>
        <v>5.6818181818181817</v>
      </c>
      <c r="CM8" s="29">
        <f t="shared" si="10"/>
        <v>0</v>
      </c>
      <c r="CN8" s="29">
        <f t="shared" si="8"/>
        <v>0</v>
      </c>
      <c r="CO8" s="29">
        <f t="shared" ref="CO8:CT8" si="11">BO5+BO6+BO7+BO8</f>
        <v>0</v>
      </c>
      <c r="CP8" s="29">
        <f t="shared" si="11"/>
        <v>0</v>
      </c>
      <c r="CQ8" s="30">
        <f t="shared" si="11"/>
        <v>0</v>
      </c>
      <c r="CR8" s="30">
        <f t="shared" si="11"/>
        <v>1.1235955056179776</v>
      </c>
      <c r="CS8" s="30">
        <f t="shared" si="11"/>
        <v>92.134831460674164</v>
      </c>
      <c r="CT8" s="30">
        <f t="shared" si="11"/>
        <v>94.318181818181813</v>
      </c>
      <c r="CU8" s="34"/>
      <c r="CV8" s="34"/>
      <c r="CW8" s="24" t="s">
        <v>49</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1.1235955056179705</v>
      </c>
      <c r="DS8" s="16">
        <f>CR20-CR13</f>
        <v>0</v>
      </c>
      <c r="DT8" s="16">
        <f>CS20-CS12</f>
        <v>0</v>
      </c>
      <c r="DU8" s="16">
        <f>CT20-CT9</f>
        <v>0</v>
      </c>
    </row>
    <row r="9" spans="1:126" x14ac:dyDescent="0.25">
      <c r="B9" s="49" t="s">
        <v>7</v>
      </c>
      <c r="C9" s="49">
        <v>0</v>
      </c>
      <c r="D9" s="49">
        <v>0</v>
      </c>
      <c r="E9" s="49">
        <v>0</v>
      </c>
      <c r="F9" s="49">
        <v>0</v>
      </c>
      <c r="G9" s="49">
        <v>0</v>
      </c>
      <c r="H9" s="49">
        <v>0</v>
      </c>
      <c r="I9" s="49">
        <v>0</v>
      </c>
      <c r="J9" s="49">
        <v>0</v>
      </c>
      <c r="K9" s="49">
        <v>0</v>
      </c>
      <c r="L9" s="49">
        <v>0</v>
      </c>
      <c r="M9" s="49">
        <v>88</v>
      </c>
      <c r="N9" s="49">
        <v>0</v>
      </c>
      <c r="O9" s="49">
        <v>0</v>
      </c>
      <c r="P9" s="49">
        <v>0</v>
      </c>
      <c r="Q9" s="49">
        <v>0</v>
      </c>
      <c r="R9" s="49">
        <v>0</v>
      </c>
      <c r="S9" s="49">
        <v>88</v>
      </c>
      <c r="V9" s="49">
        <v>0.25</v>
      </c>
      <c r="W9" s="8">
        <f>G5</f>
        <v>0</v>
      </c>
      <c r="X9" s="49">
        <f>G6</f>
        <v>0</v>
      </c>
      <c r="Y9" s="2">
        <f>G7</f>
        <v>0</v>
      </c>
      <c r="Z9" s="49">
        <f>G8</f>
        <v>0</v>
      </c>
      <c r="AA9" s="49">
        <f>G9</f>
        <v>0</v>
      </c>
      <c r="AB9" s="49">
        <f>G10</f>
        <v>0</v>
      </c>
      <c r="AC9" s="4">
        <f>G11</f>
        <v>2</v>
      </c>
      <c r="AD9" s="49">
        <f>G12</f>
        <v>1</v>
      </c>
      <c r="AE9" s="49">
        <f>G13</f>
        <v>0</v>
      </c>
      <c r="AF9" s="49">
        <f>G14</f>
        <v>0</v>
      </c>
      <c r="AG9" s="49">
        <f>G15</f>
        <v>0</v>
      </c>
      <c r="AH9" s="49">
        <f>G16</f>
        <v>5</v>
      </c>
      <c r="AI9" s="49">
        <f>G17</f>
        <v>2</v>
      </c>
      <c r="AJ9" s="49">
        <f>G18</f>
        <v>2</v>
      </c>
      <c r="AK9" s="49">
        <f>G19</f>
        <v>42</v>
      </c>
      <c r="AL9" s="49">
        <f>G20</f>
        <v>20</v>
      </c>
      <c r="AM9" s="49">
        <f>G21</f>
        <v>1</v>
      </c>
      <c r="AN9" s="49">
        <f>G22</f>
        <v>0</v>
      </c>
      <c r="AO9" s="49">
        <f>G23</f>
        <v>0</v>
      </c>
      <c r="AP9" s="49">
        <f>G24</f>
        <v>0</v>
      </c>
      <c r="AQ9" s="2">
        <f>G25</f>
        <v>0</v>
      </c>
      <c r="AR9" s="2">
        <f>G26</f>
        <v>0</v>
      </c>
      <c r="AS9" s="2">
        <f>G27</f>
        <v>0</v>
      </c>
      <c r="AT9" s="2">
        <f>G28</f>
        <v>5</v>
      </c>
      <c r="AU9" s="5"/>
      <c r="AV9" s="49">
        <v>0.25</v>
      </c>
      <c r="AW9" s="37">
        <f t="shared" ref="AW9:BT9" si="12">PRODUCT(W9*100*1/W21)</f>
        <v>0</v>
      </c>
      <c r="AX9" s="29">
        <f t="shared" si="12"/>
        <v>0</v>
      </c>
      <c r="AY9" s="30">
        <f t="shared" si="12"/>
        <v>0</v>
      </c>
      <c r="AZ9" s="29">
        <f t="shared" si="12"/>
        <v>0</v>
      </c>
      <c r="BA9" s="29">
        <f t="shared" si="12"/>
        <v>0</v>
      </c>
      <c r="BB9" s="29">
        <f t="shared" si="12"/>
        <v>0</v>
      </c>
      <c r="BC9" s="31">
        <f t="shared" si="12"/>
        <v>2.2471910112359552</v>
      </c>
      <c r="BD9" s="29">
        <f t="shared" si="12"/>
        <v>1.1363636363636365</v>
      </c>
      <c r="BE9" s="29">
        <f t="shared" si="12"/>
        <v>0</v>
      </c>
      <c r="BF9" s="29">
        <f t="shared" si="12"/>
        <v>0</v>
      </c>
      <c r="BG9" s="29">
        <f t="shared" si="12"/>
        <v>0</v>
      </c>
      <c r="BH9" s="49">
        <f t="shared" si="12"/>
        <v>5.7471264367816088</v>
      </c>
      <c r="BI9" s="29">
        <f t="shared" si="12"/>
        <v>2.2727272727272729</v>
      </c>
      <c r="BJ9" s="29">
        <f t="shared" si="12"/>
        <v>2.2727272727272729</v>
      </c>
      <c r="BK9" s="29">
        <f t="shared" si="12"/>
        <v>47.727272727272727</v>
      </c>
      <c r="BL9" s="29">
        <f t="shared" si="12"/>
        <v>22.727272727272727</v>
      </c>
      <c r="BM9" s="29">
        <f t="shared" si="12"/>
        <v>1.1363636363636365</v>
      </c>
      <c r="BN9" s="29">
        <f t="shared" si="12"/>
        <v>0</v>
      </c>
      <c r="BO9" s="29">
        <f t="shared" si="12"/>
        <v>0</v>
      </c>
      <c r="BP9" s="29">
        <f t="shared" si="12"/>
        <v>0</v>
      </c>
      <c r="BQ9" s="30">
        <f t="shared" si="12"/>
        <v>0</v>
      </c>
      <c r="BR9" s="30">
        <f t="shared" si="12"/>
        <v>0</v>
      </c>
      <c r="BS9" s="30">
        <f t="shared" si="12"/>
        <v>0</v>
      </c>
      <c r="BT9" s="30">
        <f t="shared" si="12"/>
        <v>5.6818181818181817</v>
      </c>
      <c r="BV9" s="49">
        <v>0.25</v>
      </c>
      <c r="BW9" s="37">
        <f t="shared" ref="BW9:CT9" si="13">AW5+AW6+AW7+AW8+AW9</f>
        <v>0</v>
      </c>
      <c r="BX9" s="29">
        <f t="shared" si="13"/>
        <v>0</v>
      </c>
      <c r="BY9" s="30">
        <f t="shared" si="13"/>
        <v>1.1363636363636365</v>
      </c>
      <c r="BZ9" s="29">
        <f t="shared" si="13"/>
        <v>0</v>
      </c>
      <c r="CA9" s="29">
        <f t="shared" si="13"/>
        <v>0</v>
      </c>
      <c r="CB9" s="29">
        <f t="shared" si="13"/>
        <v>0</v>
      </c>
      <c r="CC9" s="31">
        <f t="shared" si="13"/>
        <v>2.2471910112359552</v>
      </c>
      <c r="CD9" s="29">
        <f t="shared" si="13"/>
        <v>2.2727272727272729</v>
      </c>
      <c r="CE9" s="29">
        <f t="shared" si="13"/>
        <v>0</v>
      </c>
      <c r="CF9" s="29">
        <f t="shared" si="13"/>
        <v>0</v>
      </c>
      <c r="CG9" s="29">
        <f t="shared" si="13"/>
        <v>0</v>
      </c>
      <c r="CH9" s="49">
        <f t="shared" si="13"/>
        <v>96.551724137931032</v>
      </c>
      <c r="CI9" s="29">
        <f t="shared" si="13"/>
        <v>2.2727272727272729</v>
      </c>
      <c r="CJ9" s="29">
        <f t="shared" si="13"/>
        <v>2.2727272727272729</v>
      </c>
      <c r="CK9" s="29">
        <f t="shared" si="13"/>
        <v>51.136363636363633</v>
      </c>
      <c r="CL9" s="29">
        <f t="shared" si="13"/>
        <v>28.409090909090907</v>
      </c>
      <c r="CM9" s="29">
        <f t="shared" si="13"/>
        <v>1.1363636363636365</v>
      </c>
      <c r="CN9" s="29">
        <f t="shared" si="13"/>
        <v>0</v>
      </c>
      <c r="CO9" s="29">
        <f t="shared" si="13"/>
        <v>0</v>
      </c>
      <c r="CP9" s="29">
        <f t="shared" si="13"/>
        <v>0</v>
      </c>
      <c r="CQ9" s="30">
        <f t="shared" si="13"/>
        <v>0</v>
      </c>
      <c r="CR9" s="30">
        <f t="shared" si="13"/>
        <v>1.1235955056179776</v>
      </c>
      <c r="CS9" s="30">
        <f t="shared" si="13"/>
        <v>92.134831460674164</v>
      </c>
      <c r="CT9" s="30">
        <f t="shared" si="13"/>
        <v>100</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9" t="s">
        <v>9</v>
      </c>
      <c r="C10" s="49">
        <v>0</v>
      </c>
      <c r="D10" s="49">
        <v>0</v>
      </c>
      <c r="E10" s="49">
        <v>0</v>
      </c>
      <c r="F10" s="49">
        <v>0</v>
      </c>
      <c r="G10" s="49">
        <v>0</v>
      </c>
      <c r="H10" s="49">
        <v>0</v>
      </c>
      <c r="I10" s="49">
        <v>0</v>
      </c>
      <c r="J10" s="49">
        <v>0</v>
      </c>
      <c r="K10" s="49">
        <v>0</v>
      </c>
      <c r="L10" s="49">
        <v>0</v>
      </c>
      <c r="M10" s="49">
        <v>0</v>
      </c>
      <c r="N10" s="49">
        <v>0</v>
      </c>
      <c r="O10" s="49">
        <v>88</v>
      </c>
      <c r="P10" s="49">
        <v>0</v>
      </c>
      <c r="Q10" s="49">
        <v>0</v>
      </c>
      <c r="R10" s="49">
        <v>0</v>
      </c>
      <c r="S10" s="49">
        <v>88</v>
      </c>
      <c r="V10" s="49">
        <v>0.5</v>
      </c>
      <c r="W10" s="8">
        <f>H5</f>
        <v>0</v>
      </c>
      <c r="X10" s="49">
        <f>H6</f>
        <v>0</v>
      </c>
      <c r="Y10" s="2">
        <f>H7</f>
        <v>36</v>
      </c>
      <c r="Z10" s="49">
        <f>H8</f>
        <v>0</v>
      </c>
      <c r="AA10" s="49">
        <f>H9</f>
        <v>0</v>
      </c>
      <c r="AB10" s="49">
        <f>H10</f>
        <v>0</v>
      </c>
      <c r="AC10" s="4">
        <f>H11</f>
        <v>20</v>
      </c>
      <c r="AD10" s="49">
        <f>H12</f>
        <v>1</v>
      </c>
      <c r="AE10" s="49">
        <f>H13</f>
        <v>0</v>
      </c>
      <c r="AF10" s="49">
        <f>H14</f>
        <v>0</v>
      </c>
      <c r="AG10" s="49">
        <f>H15</f>
        <v>0</v>
      </c>
      <c r="AH10" s="49">
        <f>H16</f>
        <v>1</v>
      </c>
      <c r="AI10" s="49">
        <f>H17</f>
        <v>13</v>
      </c>
      <c r="AJ10" s="49">
        <f>H18</f>
        <v>11</v>
      </c>
      <c r="AK10" s="49">
        <f>H19</f>
        <v>17</v>
      </c>
      <c r="AL10" s="49">
        <f>H20</f>
        <v>2</v>
      </c>
      <c r="AM10" s="49">
        <f>H21</f>
        <v>4</v>
      </c>
      <c r="AN10" s="49">
        <f>H22</f>
        <v>1</v>
      </c>
      <c r="AO10" s="49">
        <f>H23</f>
        <v>0</v>
      </c>
      <c r="AP10" s="49">
        <f>H24</f>
        <v>0</v>
      </c>
      <c r="AQ10" s="2">
        <f>H25</f>
        <v>0</v>
      </c>
      <c r="AR10" s="2">
        <f>H26</f>
        <v>4</v>
      </c>
      <c r="AS10" s="2">
        <f>H27</f>
        <v>6</v>
      </c>
      <c r="AT10" s="3">
        <f>H28</f>
        <v>0</v>
      </c>
      <c r="AU10" s="5"/>
      <c r="AV10" s="49">
        <v>0.5</v>
      </c>
      <c r="AW10" s="37">
        <f t="shared" ref="AW10:BT10" si="14">PRODUCT(W10*100*1/W21)</f>
        <v>0</v>
      </c>
      <c r="AX10" s="29">
        <f t="shared" si="14"/>
        <v>0</v>
      </c>
      <c r="AY10" s="30">
        <f t="shared" si="14"/>
        <v>40.909090909090907</v>
      </c>
      <c r="AZ10" s="29">
        <f t="shared" si="14"/>
        <v>0</v>
      </c>
      <c r="BA10" s="29">
        <f t="shared" si="14"/>
        <v>0</v>
      </c>
      <c r="BB10" s="29">
        <f t="shared" si="14"/>
        <v>0</v>
      </c>
      <c r="BC10" s="31">
        <f t="shared" si="14"/>
        <v>22.471910112359552</v>
      </c>
      <c r="BD10" s="29">
        <f t="shared" si="14"/>
        <v>1.1363636363636365</v>
      </c>
      <c r="BE10" s="29">
        <f t="shared" si="14"/>
        <v>0</v>
      </c>
      <c r="BF10" s="29">
        <f t="shared" si="14"/>
        <v>0</v>
      </c>
      <c r="BG10" s="29">
        <f t="shared" si="14"/>
        <v>0</v>
      </c>
      <c r="BH10" s="49">
        <f t="shared" si="14"/>
        <v>1.1494252873563218</v>
      </c>
      <c r="BI10" s="29">
        <f t="shared" si="14"/>
        <v>14.772727272727273</v>
      </c>
      <c r="BJ10" s="29">
        <f t="shared" si="14"/>
        <v>12.5</v>
      </c>
      <c r="BK10" s="29">
        <f t="shared" si="14"/>
        <v>19.318181818181817</v>
      </c>
      <c r="BL10" s="29">
        <f t="shared" si="14"/>
        <v>2.2727272727272729</v>
      </c>
      <c r="BM10" s="29">
        <f t="shared" si="14"/>
        <v>4.5454545454545459</v>
      </c>
      <c r="BN10" s="29">
        <f t="shared" si="14"/>
        <v>1.1235955056179776</v>
      </c>
      <c r="BO10" s="29">
        <f t="shared" si="14"/>
        <v>0</v>
      </c>
      <c r="BP10" s="29">
        <f t="shared" si="14"/>
        <v>0</v>
      </c>
      <c r="BQ10" s="30">
        <f t="shared" si="14"/>
        <v>0</v>
      </c>
      <c r="BR10" s="30">
        <f t="shared" si="14"/>
        <v>4.4943820224719104</v>
      </c>
      <c r="BS10" s="30">
        <f t="shared" si="14"/>
        <v>6.7415730337078648</v>
      </c>
      <c r="BT10" s="32">
        <f t="shared" si="14"/>
        <v>0</v>
      </c>
      <c r="BV10" s="49">
        <v>0.5</v>
      </c>
      <c r="BW10" s="37">
        <f t="shared" ref="BW10:CT10" si="15">AW5+AW6+AW7+AW8+AW9+AW10</f>
        <v>0</v>
      </c>
      <c r="BX10" s="29">
        <f t="shared" si="15"/>
        <v>0</v>
      </c>
      <c r="BY10" s="30">
        <f t="shared" si="15"/>
        <v>42.04545454545454</v>
      </c>
      <c r="BZ10" s="29">
        <f t="shared" si="15"/>
        <v>0</v>
      </c>
      <c r="CA10" s="29">
        <f t="shared" si="15"/>
        <v>0</v>
      </c>
      <c r="CB10" s="29">
        <f t="shared" si="15"/>
        <v>0</v>
      </c>
      <c r="CC10" s="31">
        <f t="shared" si="15"/>
        <v>24.719101123595507</v>
      </c>
      <c r="CD10" s="29">
        <f t="shared" si="15"/>
        <v>3.4090909090909092</v>
      </c>
      <c r="CE10" s="29">
        <f t="shared" si="15"/>
        <v>0</v>
      </c>
      <c r="CF10" s="29">
        <f t="shared" si="15"/>
        <v>0</v>
      </c>
      <c r="CG10" s="29">
        <f t="shared" si="15"/>
        <v>0</v>
      </c>
      <c r="CH10" s="49">
        <f t="shared" si="15"/>
        <v>97.701149425287355</v>
      </c>
      <c r="CI10" s="29">
        <f t="shared" si="15"/>
        <v>17.045454545454547</v>
      </c>
      <c r="CJ10" s="29">
        <f t="shared" si="15"/>
        <v>14.772727272727273</v>
      </c>
      <c r="CK10" s="29">
        <f t="shared" si="15"/>
        <v>70.454545454545453</v>
      </c>
      <c r="CL10" s="29">
        <f t="shared" si="15"/>
        <v>30.68181818181818</v>
      </c>
      <c r="CM10" s="29">
        <f t="shared" si="15"/>
        <v>5.6818181818181825</v>
      </c>
      <c r="CN10" s="29">
        <f t="shared" si="15"/>
        <v>1.1235955056179776</v>
      </c>
      <c r="CO10" s="29">
        <f t="shared" si="15"/>
        <v>0</v>
      </c>
      <c r="CP10" s="29">
        <f t="shared" si="15"/>
        <v>0</v>
      </c>
      <c r="CQ10" s="30">
        <f t="shared" si="15"/>
        <v>0</v>
      </c>
      <c r="CR10" s="30">
        <f t="shared" si="15"/>
        <v>5.617977528089888</v>
      </c>
      <c r="CS10" s="30">
        <f t="shared" si="15"/>
        <v>98.876404494382029</v>
      </c>
      <c r="CT10" s="32">
        <f t="shared" si="15"/>
        <v>100</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9" t="s">
        <v>10</v>
      </c>
      <c r="C11" s="4">
        <v>0</v>
      </c>
      <c r="D11" s="4">
        <v>0</v>
      </c>
      <c r="E11" s="4">
        <v>0</v>
      </c>
      <c r="F11" s="4">
        <v>0</v>
      </c>
      <c r="G11" s="4">
        <v>2</v>
      </c>
      <c r="H11" s="4">
        <v>20</v>
      </c>
      <c r="I11" s="4">
        <v>44</v>
      </c>
      <c r="J11" s="4">
        <v>18</v>
      </c>
      <c r="K11" s="4">
        <v>5</v>
      </c>
      <c r="L11" s="3">
        <v>0</v>
      </c>
      <c r="M11" s="3">
        <v>0</v>
      </c>
      <c r="N11" s="3">
        <v>0</v>
      </c>
      <c r="O11" s="3">
        <v>0</v>
      </c>
      <c r="P11" s="3">
        <v>0</v>
      </c>
      <c r="Q11" s="3">
        <v>0</v>
      </c>
      <c r="R11" s="3">
        <v>0</v>
      </c>
      <c r="S11" s="49">
        <v>89</v>
      </c>
      <c r="V11" s="49">
        <v>1</v>
      </c>
      <c r="W11" s="8">
        <f>I5</f>
        <v>3</v>
      </c>
      <c r="X11" s="49">
        <f>I6</f>
        <v>0</v>
      </c>
      <c r="Y11" s="2">
        <f>I7</f>
        <v>43</v>
      </c>
      <c r="Z11" s="49">
        <f>I8</f>
        <v>2</v>
      </c>
      <c r="AA11" s="49">
        <f>I9</f>
        <v>0</v>
      </c>
      <c r="AB11" s="49">
        <f>I10</f>
        <v>0</v>
      </c>
      <c r="AC11" s="4">
        <f>I11</f>
        <v>44</v>
      </c>
      <c r="AD11" s="49">
        <f>I12</f>
        <v>5</v>
      </c>
      <c r="AE11" s="49">
        <f>I13</f>
        <v>0</v>
      </c>
      <c r="AF11" s="49">
        <f>I14</f>
        <v>1</v>
      </c>
      <c r="AG11" s="49">
        <f>I15</f>
        <v>0</v>
      </c>
      <c r="AH11" s="49">
        <f>I16</f>
        <v>0</v>
      </c>
      <c r="AI11" s="49">
        <f>I17</f>
        <v>42</v>
      </c>
      <c r="AJ11" s="49">
        <f>I18</f>
        <v>45</v>
      </c>
      <c r="AK11" s="49">
        <f>I19</f>
        <v>0</v>
      </c>
      <c r="AL11" s="49">
        <f>I20</f>
        <v>0</v>
      </c>
      <c r="AM11" s="49">
        <f>I21</f>
        <v>26</v>
      </c>
      <c r="AN11" s="49">
        <f>I22</f>
        <v>18</v>
      </c>
      <c r="AO11" s="49">
        <f>I23</f>
        <v>3</v>
      </c>
      <c r="AP11" s="49">
        <f>I24</f>
        <v>1</v>
      </c>
      <c r="AQ11" s="2">
        <f>I25</f>
        <v>22</v>
      </c>
      <c r="AR11" s="2">
        <f>I26</f>
        <v>62</v>
      </c>
      <c r="AS11" s="2">
        <f>I27</f>
        <v>0</v>
      </c>
      <c r="AT11" s="3">
        <f>I28</f>
        <v>0</v>
      </c>
      <c r="AU11" s="5"/>
      <c r="AV11" s="49">
        <v>1</v>
      </c>
      <c r="AW11" s="37">
        <f t="shared" ref="AW11:BT11" si="16">PRODUCT(W11*100*1/W21)</f>
        <v>3.4090909090909092</v>
      </c>
      <c r="AX11" s="29">
        <f t="shared" si="16"/>
        <v>0</v>
      </c>
      <c r="AY11" s="30">
        <f t="shared" si="16"/>
        <v>48.863636363636367</v>
      </c>
      <c r="AZ11" s="29">
        <f t="shared" si="16"/>
        <v>2.2727272727272729</v>
      </c>
      <c r="BA11" s="29">
        <f t="shared" si="16"/>
        <v>0</v>
      </c>
      <c r="BB11" s="29">
        <f t="shared" si="16"/>
        <v>0</v>
      </c>
      <c r="BC11" s="31">
        <f t="shared" si="16"/>
        <v>49.438202247191015</v>
      </c>
      <c r="BD11" s="29">
        <f t="shared" si="16"/>
        <v>5.6818181818181817</v>
      </c>
      <c r="BE11" s="29">
        <f t="shared" si="16"/>
        <v>0</v>
      </c>
      <c r="BF11" s="29">
        <f t="shared" si="16"/>
        <v>1.1235955056179776</v>
      </c>
      <c r="BG11" s="29">
        <f t="shared" si="16"/>
        <v>0</v>
      </c>
      <c r="BH11" s="49">
        <f t="shared" si="16"/>
        <v>0</v>
      </c>
      <c r="BI11" s="29">
        <f t="shared" si="16"/>
        <v>47.727272727272727</v>
      </c>
      <c r="BJ11" s="29">
        <f t="shared" si="16"/>
        <v>51.136363636363633</v>
      </c>
      <c r="BK11" s="29">
        <f t="shared" si="16"/>
        <v>0</v>
      </c>
      <c r="BL11" s="29">
        <f t="shared" si="16"/>
        <v>0</v>
      </c>
      <c r="BM11" s="29">
        <f t="shared" si="16"/>
        <v>29.545454545454547</v>
      </c>
      <c r="BN11" s="29">
        <f t="shared" si="16"/>
        <v>20.224719101123597</v>
      </c>
      <c r="BO11" s="29">
        <f t="shared" si="16"/>
        <v>3.4090909090909092</v>
      </c>
      <c r="BP11" s="29">
        <f t="shared" si="16"/>
        <v>1.1363636363636365</v>
      </c>
      <c r="BQ11" s="30">
        <f t="shared" si="16"/>
        <v>24.719101123595507</v>
      </c>
      <c r="BR11" s="30">
        <f t="shared" si="16"/>
        <v>69.662921348314612</v>
      </c>
      <c r="BS11" s="30">
        <f t="shared" si="16"/>
        <v>0</v>
      </c>
      <c r="BT11" s="32">
        <f t="shared" si="16"/>
        <v>0</v>
      </c>
      <c r="BV11" s="49">
        <v>1</v>
      </c>
      <c r="BW11" s="37">
        <f t="shared" ref="BW11:CT11" si="17">AW5+AW6+AW7+AW8+AW9+AW10+AW11</f>
        <v>3.4090909090909092</v>
      </c>
      <c r="BX11" s="29">
        <f t="shared" si="17"/>
        <v>0</v>
      </c>
      <c r="BY11" s="30">
        <f t="shared" si="17"/>
        <v>90.909090909090907</v>
      </c>
      <c r="BZ11" s="29">
        <f t="shared" si="17"/>
        <v>2.2727272727272729</v>
      </c>
      <c r="CA11" s="29">
        <f t="shared" si="17"/>
        <v>0</v>
      </c>
      <c r="CB11" s="29">
        <f t="shared" si="17"/>
        <v>0</v>
      </c>
      <c r="CC11" s="31">
        <f t="shared" si="17"/>
        <v>74.157303370786522</v>
      </c>
      <c r="CD11" s="29">
        <f t="shared" si="17"/>
        <v>9.0909090909090899</v>
      </c>
      <c r="CE11" s="29">
        <f t="shared" si="17"/>
        <v>0</v>
      </c>
      <c r="CF11" s="29">
        <f t="shared" si="17"/>
        <v>1.1235955056179776</v>
      </c>
      <c r="CG11" s="29">
        <f t="shared" si="17"/>
        <v>0</v>
      </c>
      <c r="CH11" s="49">
        <f t="shared" si="17"/>
        <v>97.701149425287355</v>
      </c>
      <c r="CI11" s="29">
        <f t="shared" si="17"/>
        <v>64.77272727272728</v>
      </c>
      <c r="CJ11" s="29">
        <f t="shared" si="17"/>
        <v>65.909090909090907</v>
      </c>
      <c r="CK11" s="29">
        <f t="shared" si="17"/>
        <v>70.454545454545453</v>
      </c>
      <c r="CL11" s="29">
        <f t="shared" si="17"/>
        <v>30.68181818181818</v>
      </c>
      <c r="CM11" s="29">
        <f t="shared" si="17"/>
        <v>35.227272727272727</v>
      </c>
      <c r="CN11" s="29">
        <f t="shared" si="17"/>
        <v>21.348314606741575</v>
      </c>
      <c r="CO11" s="29">
        <f t="shared" si="17"/>
        <v>3.4090909090909092</v>
      </c>
      <c r="CP11" s="29">
        <f t="shared" si="17"/>
        <v>1.1363636363636365</v>
      </c>
      <c r="CQ11" s="30">
        <f t="shared" si="17"/>
        <v>24.719101123595507</v>
      </c>
      <c r="CR11" s="30">
        <f t="shared" si="17"/>
        <v>75.280898876404507</v>
      </c>
      <c r="CS11" s="30">
        <f t="shared" si="17"/>
        <v>98.876404494382029</v>
      </c>
      <c r="CT11" s="32">
        <f t="shared" si="17"/>
        <v>100</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9" t="s">
        <v>11</v>
      </c>
      <c r="C12" s="49">
        <v>0</v>
      </c>
      <c r="D12" s="49">
        <v>0</v>
      </c>
      <c r="E12" s="49">
        <v>1</v>
      </c>
      <c r="F12" s="49">
        <v>0</v>
      </c>
      <c r="G12" s="49">
        <v>1</v>
      </c>
      <c r="H12" s="49">
        <v>1</v>
      </c>
      <c r="I12" s="49">
        <v>5</v>
      </c>
      <c r="J12" s="49">
        <v>32</v>
      </c>
      <c r="K12" s="49">
        <v>37</v>
      </c>
      <c r="L12" s="49">
        <v>9</v>
      </c>
      <c r="M12" s="49">
        <v>2</v>
      </c>
      <c r="N12" s="49">
        <v>0</v>
      </c>
      <c r="O12" s="49">
        <v>0</v>
      </c>
      <c r="P12" s="49">
        <v>0</v>
      </c>
      <c r="Q12" s="49">
        <v>0</v>
      </c>
      <c r="R12" s="49">
        <v>0</v>
      </c>
      <c r="S12" s="49">
        <v>88</v>
      </c>
      <c r="V12" s="49">
        <v>2</v>
      </c>
      <c r="W12" s="8">
        <f>J5</f>
        <v>62</v>
      </c>
      <c r="X12" s="49">
        <f>J6</f>
        <v>0</v>
      </c>
      <c r="Y12" s="2">
        <f>J7</f>
        <v>6</v>
      </c>
      <c r="Z12" s="49">
        <f>J8</f>
        <v>37</v>
      </c>
      <c r="AA12" s="49">
        <f>J9</f>
        <v>0</v>
      </c>
      <c r="AB12" s="49">
        <f>J10</f>
        <v>0</v>
      </c>
      <c r="AC12" s="4">
        <f>J11</f>
        <v>18</v>
      </c>
      <c r="AD12" s="49">
        <f>J12</f>
        <v>32</v>
      </c>
      <c r="AE12" s="49">
        <f>J13</f>
        <v>0</v>
      </c>
      <c r="AF12" s="49">
        <f>J14</f>
        <v>3</v>
      </c>
      <c r="AG12" s="49">
        <f>J15</f>
        <v>0</v>
      </c>
      <c r="AH12" s="49">
        <f>J16</f>
        <v>0</v>
      </c>
      <c r="AI12" s="49">
        <f>J17</f>
        <v>4</v>
      </c>
      <c r="AJ12" s="49">
        <f>J18</f>
        <v>4</v>
      </c>
      <c r="AK12" s="49">
        <f>J19</f>
        <v>0</v>
      </c>
      <c r="AL12" s="49">
        <f>J20</f>
        <v>1</v>
      </c>
      <c r="AM12" s="49">
        <f>J21</f>
        <v>33</v>
      </c>
      <c r="AN12" s="49">
        <f>J22</f>
        <v>42</v>
      </c>
      <c r="AO12" s="49">
        <f>J23</f>
        <v>9</v>
      </c>
      <c r="AP12" s="49">
        <f>J24</f>
        <v>1</v>
      </c>
      <c r="AQ12" s="2">
        <f>J25</f>
        <v>65</v>
      </c>
      <c r="AR12" s="2">
        <f>J26</f>
        <v>21</v>
      </c>
      <c r="AS12" s="2">
        <f>J27</f>
        <v>1</v>
      </c>
      <c r="AT12" s="3">
        <f>J28</f>
        <v>0</v>
      </c>
      <c r="AU12" s="5"/>
      <c r="AV12" s="49">
        <v>2</v>
      </c>
      <c r="AW12" s="37">
        <f t="shared" ref="AW12:BT12" si="18">PRODUCT(W12*100*1/W21)</f>
        <v>70.454545454545453</v>
      </c>
      <c r="AX12" s="29">
        <f t="shared" si="18"/>
        <v>0</v>
      </c>
      <c r="AY12" s="30">
        <f t="shared" si="18"/>
        <v>6.8181818181818183</v>
      </c>
      <c r="AZ12" s="29">
        <f t="shared" si="18"/>
        <v>42.045454545454547</v>
      </c>
      <c r="BA12" s="29">
        <f t="shared" si="18"/>
        <v>0</v>
      </c>
      <c r="BB12" s="29">
        <f t="shared" si="18"/>
        <v>0</v>
      </c>
      <c r="BC12" s="31">
        <f t="shared" si="18"/>
        <v>20.224719101123597</v>
      </c>
      <c r="BD12" s="29">
        <f t="shared" si="18"/>
        <v>36.363636363636367</v>
      </c>
      <c r="BE12" s="29">
        <f t="shared" si="18"/>
        <v>0</v>
      </c>
      <c r="BF12" s="29">
        <f t="shared" si="18"/>
        <v>3.3707865168539324</v>
      </c>
      <c r="BG12" s="29">
        <f t="shared" si="18"/>
        <v>0</v>
      </c>
      <c r="BH12" s="49">
        <f t="shared" si="18"/>
        <v>0</v>
      </c>
      <c r="BI12" s="29">
        <f t="shared" si="18"/>
        <v>4.5454545454545459</v>
      </c>
      <c r="BJ12" s="29">
        <f t="shared" si="18"/>
        <v>4.5454545454545459</v>
      </c>
      <c r="BK12" s="29">
        <f t="shared" si="18"/>
        <v>0</v>
      </c>
      <c r="BL12" s="29">
        <f t="shared" si="18"/>
        <v>1.1363636363636365</v>
      </c>
      <c r="BM12" s="29">
        <f t="shared" si="18"/>
        <v>37.5</v>
      </c>
      <c r="BN12" s="29">
        <f t="shared" si="18"/>
        <v>47.19101123595506</v>
      </c>
      <c r="BO12" s="29">
        <f t="shared" si="18"/>
        <v>10.227272727272727</v>
      </c>
      <c r="BP12" s="29">
        <f t="shared" si="18"/>
        <v>1.1363636363636365</v>
      </c>
      <c r="BQ12" s="30">
        <f t="shared" si="18"/>
        <v>73.033707865168537</v>
      </c>
      <c r="BR12" s="30">
        <f t="shared" si="18"/>
        <v>23.59550561797753</v>
      </c>
      <c r="BS12" s="30">
        <f t="shared" si="18"/>
        <v>1.1235955056179776</v>
      </c>
      <c r="BT12" s="32">
        <f t="shared" si="18"/>
        <v>0</v>
      </c>
      <c r="BV12" s="49">
        <v>2</v>
      </c>
      <c r="BW12" s="37">
        <f t="shared" ref="BW12:CT12" si="19">AW5+AW6+AW7+AW8+AW9+AW10+AW11+AW12</f>
        <v>73.86363636363636</v>
      </c>
      <c r="BX12" s="29">
        <f t="shared" si="19"/>
        <v>0</v>
      </c>
      <c r="BY12" s="30">
        <f t="shared" si="19"/>
        <v>97.72727272727272</v>
      </c>
      <c r="BZ12" s="29">
        <f t="shared" si="19"/>
        <v>44.31818181818182</v>
      </c>
      <c r="CA12" s="29">
        <f t="shared" si="19"/>
        <v>0</v>
      </c>
      <c r="CB12" s="29">
        <f t="shared" si="19"/>
        <v>0</v>
      </c>
      <c r="CC12" s="31">
        <f t="shared" si="19"/>
        <v>94.382022471910119</v>
      </c>
      <c r="CD12" s="29">
        <f t="shared" si="19"/>
        <v>45.454545454545453</v>
      </c>
      <c r="CE12" s="29">
        <f t="shared" si="19"/>
        <v>0</v>
      </c>
      <c r="CF12" s="29">
        <f t="shared" si="19"/>
        <v>4.4943820224719104</v>
      </c>
      <c r="CG12" s="29">
        <f t="shared" si="19"/>
        <v>0</v>
      </c>
      <c r="CH12" s="49">
        <f t="shared" si="19"/>
        <v>97.701149425287355</v>
      </c>
      <c r="CI12" s="29">
        <f t="shared" si="19"/>
        <v>69.318181818181827</v>
      </c>
      <c r="CJ12" s="29">
        <f t="shared" si="19"/>
        <v>70.454545454545453</v>
      </c>
      <c r="CK12" s="29">
        <f t="shared" si="19"/>
        <v>70.454545454545453</v>
      </c>
      <c r="CL12" s="29">
        <f t="shared" si="19"/>
        <v>31.818181818181817</v>
      </c>
      <c r="CM12" s="29">
        <f t="shared" si="19"/>
        <v>72.72727272727272</v>
      </c>
      <c r="CN12" s="29">
        <f t="shared" si="19"/>
        <v>68.539325842696627</v>
      </c>
      <c r="CO12" s="29">
        <f t="shared" si="19"/>
        <v>13.636363636363637</v>
      </c>
      <c r="CP12" s="29">
        <f t="shared" si="19"/>
        <v>2.2727272727272729</v>
      </c>
      <c r="CQ12" s="30">
        <f t="shared" si="19"/>
        <v>97.752808988764045</v>
      </c>
      <c r="CR12" s="30">
        <f t="shared" si="19"/>
        <v>98.876404494382029</v>
      </c>
      <c r="CS12" s="30">
        <f t="shared" si="19"/>
        <v>100</v>
      </c>
      <c r="CT12" s="32">
        <f t="shared" si="19"/>
        <v>100</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9" t="s">
        <v>13</v>
      </c>
      <c r="C13" s="49">
        <v>0</v>
      </c>
      <c r="D13" s="49">
        <v>0</v>
      </c>
      <c r="E13" s="49">
        <v>0</v>
      </c>
      <c r="F13" s="49">
        <v>0</v>
      </c>
      <c r="G13" s="49">
        <v>0</v>
      </c>
      <c r="H13" s="49">
        <v>0</v>
      </c>
      <c r="I13" s="49">
        <v>0</v>
      </c>
      <c r="J13" s="49">
        <v>0</v>
      </c>
      <c r="K13" s="49">
        <v>0</v>
      </c>
      <c r="L13" s="49">
        <v>0</v>
      </c>
      <c r="M13" s="49">
        <v>1</v>
      </c>
      <c r="N13" s="49">
        <v>2</v>
      </c>
      <c r="O13" s="49">
        <v>26</v>
      </c>
      <c r="P13" s="49">
        <v>59</v>
      </c>
      <c r="Q13" s="49">
        <v>0</v>
      </c>
      <c r="R13" s="49">
        <v>0</v>
      </c>
      <c r="S13" s="49">
        <v>88</v>
      </c>
      <c r="V13" s="49">
        <v>4</v>
      </c>
      <c r="W13" s="8">
        <f>K5</f>
        <v>14</v>
      </c>
      <c r="X13" s="49">
        <f>K6</f>
        <v>0</v>
      </c>
      <c r="Y13" s="2">
        <f>K7</f>
        <v>2</v>
      </c>
      <c r="Z13" s="49">
        <f>K8</f>
        <v>38</v>
      </c>
      <c r="AA13" s="49">
        <f>K9</f>
        <v>0</v>
      </c>
      <c r="AB13" s="49">
        <f>K10</f>
        <v>0</v>
      </c>
      <c r="AC13" s="4">
        <f>K11</f>
        <v>5</v>
      </c>
      <c r="AD13" s="49">
        <f>K12</f>
        <v>37</v>
      </c>
      <c r="AE13" s="49">
        <f>K13</f>
        <v>0</v>
      </c>
      <c r="AF13" s="49">
        <f>K14</f>
        <v>19</v>
      </c>
      <c r="AG13" s="49">
        <f>K15</f>
        <v>0</v>
      </c>
      <c r="AH13" s="49">
        <f>K16</f>
        <v>0</v>
      </c>
      <c r="AI13" s="49">
        <f>K17</f>
        <v>0</v>
      </c>
      <c r="AJ13" s="49">
        <f>K18</f>
        <v>0</v>
      </c>
      <c r="AK13" s="49">
        <f>K19</f>
        <v>1</v>
      </c>
      <c r="AL13" s="49">
        <f>K20</f>
        <v>11</v>
      </c>
      <c r="AM13" s="49">
        <f>K21</f>
        <v>14</v>
      </c>
      <c r="AN13" s="49">
        <f>K22</f>
        <v>27</v>
      </c>
      <c r="AO13" s="49">
        <f>K23</f>
        <v>17</v>
      </c>
      <c r="AP13" s="49">
        <f>K24</f>
        <v>0</v>
      </c>
      <c r="AQ13" s="2">
        <f>K25</f>
        <v>1</v>
      </c>
      <c r="AR13" s="2">
        <f>K26</f>
        <v>1</v>
      </c>
      <c r="AS13" s="3">
        <f>K27</f>
        <v>0</v>
      </c>
      <c r="AT13" s="3">
        <f>K28</f>
        <v>0</v>
      </c>
      <c r="AU13" s="5"/>
      <c r="AV13" s="49">
        <v>4</v>
      </c>
      <c r="AW13" s="37">
        <f t="shared" ref="AW13:BT13" si="20">PRODUCT(W13*100*1/W21)</f>
        <v>15.909090909090908</v>
      </c>
      <c r="AX13" s="29">
        <f t="shared" si="20"/>
        <v>0</v>
      </c>
      <c r="AY13" s="30">
        <f t="shared" si="20"/>
        <v>2.2727272727272729</v>
      </c>
      <c r="AZ13" s="29">
        <f t="shared" si="20"/>
        <v>43.18181818181818</v>
      </c>
      <c r="BA13" s="29">
        <f t="shared" si="20"/>
        <v>0</v>
      </c>
      <c r="BB13" s="29">
        <f t="shared" si="20"/>
        <v>0</v>
      </c>
      <c r="BC13" s="31">
        <f t="shared" si="20"/>
        <v>5.617977528089888</v>
      </c>
      <c r="BD13" s="29">
        <f t="shared" si="20"/>
        <v>42.045454545454547</v>
      </c>
      <c r="BE13" s="29">
        <f t="shared" si="20"/>
        <v>0</v>
      </c>
      <c r="BF13" s="29">
        <f t="shared" si="20"/>
        <v>21.348314606741575</v>
      </c>
      <c r="BG13" s="29">
        <f t="shared" si="20"/>
        <v>0</v>
      </c>
      <c r="BH13" s="49">
        <f t="shared" si="20"/>
        <v>0</v>
      </c>
      <c r="BI13" s="29">
        <f t="shared" si="20"/>
        <v>0</v>
      </c>
      <c r="BJ13" s="29">
        <f t="shared" si="20"/>
        <v>0</v>
      </c>
      <c r="BK13" s="29">
        <f t="shared" si="20"/>
        <v>1.1363636363636365</v>
      </c>
      <c r="BL13" s="29">
        <f t="shared" si="20"/>
        <v>12.5</v>
      </c>
      <c r="BM13" s="29">
        <f t="shared" si="20"/>
        <v>15.909090909090908</v>
      </c>
      <c r="BN13" s="29">
        <f t="shared" si="20"/>
        <v>30.337078651685392</v>
      </c>
      <c r="BO13" s="29">
        <f t="shared" si="20"/>
        <v>19.318181818181817</v>
      </c>
      <c r="BP13" s="29">
        <f t="shared" si="20"/>
        <v>0</v>
      </c>
      <c r="BQ13" s="30">
        <f t="shared" si="20"/>
        <v>1.1235955056179776</v>
      </c>
      <c r="BR13" s="30">
        <f t="shared" si="20"/>
        <v>1.1235955056179776</v>
      </c>
      <c r="BS13" s="32">
        <f t="shared" si="20"/>
        <v>0</v>
      </c>
      <c r="BT13" s="32">
        <f t="shared" si="20"/>
        <v>0</v>
      </c>
      <c r="BV13" s="49">
        <v>4</v>
      </c>
      <c r="BW13" s="37">
        <f t="shared" ref="BW13:CT13" si="21">AW5+AW6+AW7+AW8+AW9+AW10+AW11+AW12+AW13</f>
        <v>89.772727272727266</v>
      </c>
      <c r="BX13" s="29">
        <f t="shared" si="21"/>
        <v>0</v>
      </c>
      <c r="BY13" s="30">
        <f t="shared" si="21"/>
        <v>99.999999999999986</v>
      </c>
      <c r="BZ13" s="29">
        <f t="shared" si="21"/>
        <v>87.5</v>
      </c>
      <c r="CA13" s="29">
        <f t="shared" si="21"/>
        <v>0</v>
      </c>
      <c r="CB13" s="29">
        <f t="shared" si="21"/>
        <v>0</v>
      </c>
      <c r="CC13" s="31">
        <f t="shared" si="21"/>
        <v>100</v>
      </c>
      <c r="CD13" s="29">
        <f t="shared" si="21"/>
        <v>87.5</v>
      </c>
      <c r="CE13" s="29">
        <f t="shared" si="21"/>
        <v>0</v>
      </c>
      <c r="CF13" s="29">
        <f t="shared" si="21"/>
        <v>25.842696629213485</v>
      </c>
      <c r="CG13" s="29">
        <f t="shared" si="21"/>
        <v>0</v>
      </c>
      <c r="CH13" s="49">
        <f t="shared" si="21"/>
        <v>97.701149425287355</v>
      </c>
      <c r="CI13" s="29">
        <f t="shared" si="21"/>
        <v>69.318181818181827</v>
      </c>
      <c r="CJ13" s="29">
        <f t="shared" si="21"/>
        <v>70.454545454545453</v>
      </c>
      <c r="CK13" s="29">
        <f t="shared" si="21"/>
        <v>71.590909090909093</v>
      </c>
      <c r="CL13" s="29">
        <f t="shared" si="21"/>
        <v>44.318181818181813</v>
      </c>
      <c r="CM13" s="29">
        <f t="shared" si="21"/>
        <v>88.636363636363626</v>
      </c>
      <c r="CN13" s="29">
        <f t="shared" si="21"/>
        <v>98.876404494382015</v>
      </c>
      <c r="CO13" s="29">
        <f t="shared" si="21"/>
        <v>32.954545454545453</v>
      </c>
      <c r="CP13" s="29">
        <f t="shared" si="21"/>
        <v>2.2727272727272729</v>
      </c>
      <c r="CQ13" s="30">
        <f t="shared" si="21"/>
        <v>98.876404494382029</v>
      </c>
      <c r="CR13" s="30">
        <f t="shared" si="21"/>
        <v>100</v>
      </c>
      <c r="CS13" s="32">
        <f t="shared" si="21"/>
        <v>100</v>
      </c>
      <c r="CT13" s="32">
        <f t="shared" si="21"/>
        <v>100</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9" t="s">
        <v>14</v>
      </c>
      <c r="C14" s="49">
        <v>0</v>
      </c>
      <c r="D14" s="49">
        <v>0</v>
      </c>
      <c r="E14" s="49">
        <v>0</v>
      </c>
      <c r="F14" s="49">
        <v>0</v>
      </c>
      <c r="G14" s="49">
        <v>0</v>
      </c>
      <c r="H14" s="49">
        <v>0</v>
      </c>
      <c r="I14" s="49">
        <v>1</v>
      </c>
      <c r="J14" s="49">
        <v>3</v>
      </c>
      <c r="K14" s="49">
        <v>19</v>
      </c>
      <c r="L14" s="49">
        <v>29</v>
      </c>
      <c r="M14" s="49">
        <v>37</v>
      </c>
      <c r="N14" s="49">
        <v>0</v>
      </c>
      <c r="O14" s="49">
        <v>0</v>
      </c>
      <c r="P14" s="49">
        <v>0</v>
      </c>
      <c r="Q14" s="49">
        <v>0</v>
      </c>
      <c r="R14" s="49">
        <v>0</v>
      </c>
      <c r="S14" s="49">
        <v>89</v>
      </c>
      <c r="V14" s="49">
        <v>8</v>
      </c>
      <c r="W14" s="8">
        <f>L5</f>
        <v>9</v>
      </c>
      <c r="X14" s="49">
        <f>L6</f>
        <v>5</v>
      </c>
      <c r="Y14" s="4">
        <f>L7</f>
        <v>0</v>
      </c>
      <c r="Z14" s="49">
        <f>L8</f>
        <v>8</v>
      </c>
      <c r="AA14" s="49">
        <f>L9</f>
        <v>0</v>
      </c>
      <c r="AB14" s="49">
        <f>L10</f>
        <v>0</v>
      </c>
      <c r="AC14" s="3">
        <f>L11</f>
        <v>0</v>
      </c>
      <c r="AD14" s="49">
        <f>L12</f>
        <v>9</v>
      </c>
      <c r="AE14" s="49">
        <f>L13</f>
        <v>0</v>
      </c>
      <c r="AF14" s="49">
        <f>L14</f>
        <v>29</v>
      </c>
      <c r="AG14" s="49">
        <f>L15</f>
        <v>1</v>
      </c>
      <c r="AH14" s="49">
        <f>L16</f>
        <v>0</v>
      </c>
      <c r="AI14" s="49">
        <f>L17</f>
        <v>27</v>
      </c>
      <c r="AJ14" s="49">
        <f>L18</f>
        <v>0</v>
      </c>
      <c r="AK14" s="49">
        <f>L19</f>
        <v>25</v>
      </c>
      <c r="AL14" s="49">
        <f>L20</f>
        <v>43</v>
      </c>
      <c r="AM14" s="49">
        <f>L21</f>
        <v>10</v>
      </c>
      <c r="AN14" s="49">
        <f>L22</f>
        <v>1</v>
      </c>
      <c r="AO14" s="49">
        <f>L23</f>
        <v>16</v>
      </c>
      <c r="AP14" s="49">
        <f>L24</f>
        <v>86</v>
      </c>
      <c r="AQ14" s="3">
        <f>L25</f>
        <v>1</v>
      </c>
      <c r="AR14" s="3">
        <f>L26</f>
        <v>0</v>
      </c>
      <c r="AS14" s="3">
        <f>L27</f>
        <v>0</v>
      </c>
      <c r="AT14" s="3">
        <f>L28</f>
        <v>0</v>
      </c>
      <c r="AU14" s="7"/>
      <c r="AV14" s="49">
        <v>8</v>
      </c>
      <c r="AW14" s="37">
        <f t="shared" ref="AW14:BT14" si="22">PRODUCT(W14*100*1/W21)</f>
        <v>10.227272727272727</v>
      </c>
      <c r="AX14" s="29">
        <f t="shared" si="22"/>
        <v>5.6818181818181817</v>
      </c>
      <c r="AY14" s="31">
        <f t="shared" si="22"/>
        <v>0</v>
      </c>
      <c r="AZ14" s="29">
        <f t="shared" si="22"/>
        <v>9.0909090909090917</v>
      </c>
      <c r="BA14" s="29">
        <f t="shared" si="22"/>
        <v>0</v>
      </c>
      <c r="BB14" s="29">
        <f t="shared" si="22"/>
        <v>0</v>
      </c>
      <c r="BC14" s="32">
        <f t="shared" si="22"/>
        <v>0</v>
      </c>
      <c r="BD14" s="29">
        <f t="shared" si="22"/>
        <v>10.227272727272727</v>
      </c>
      <c r="BE14" s="29">
        <f t="shared" si="22"/>
        <v>0</v>
      </c>
      <c r="BF14" s="29">
        <f t="shared" si="22"/>
        <v>32.584269662921351</v>
      </c>
      <c r="BG14" s="29">
        <f t="shared" si="22"/>
        <v>1.1363636363636365</v>
      </c>
      <c r="BH14" s="49">
        <f t="shared" si="22"/>
        <v>0</v>
      </c>
      <c r="BI14" s="29">
        <f t="shared" si="22"/>
        <v>30.681818181818183</v>
      </c>
      <c r="BJ14" s="29">
        <f t="shared" si="22"/>
        <v>0</v>
      </c>
      <c r="BK14" s="29">
        <f t="shared" si="22"/>
        <v>28.40909090909091</v>
      </c>
      <c r="BL14" s="29">
        <f t="shared" si="22"/>
        <v>48.863636363636367</v>
      </c>
      <c r="BM14" s="29">
        <f t="shared" si="22"/>
        <v>11.363636363636363</v>
      </c>
      <c r="BN14" s="29">
        <f t="shared" si="22"/>
        <v>1.1235955056179776</v>
      </c>
      <c r="BO14" s="29">
        <f t="shared" si="22"/>
        <v>18.181818181818183</v>
      </c>
      <c r="BP14" s="29">
        <f t="shared" si="22"/>
        <v>97.727272727272734</v>
      </c>
      <c r="BQ14" s="32">
        <f t="shared" si="22"/>
        <v>1.1235955056179776</v>
      </c>
      <c r="BR14" s="32">
        <f t="shared" si="22"/>
        <v>0</v>
      </c>
      <c r="BS14" s="32">
        <f t="shared" si="22"/>
        <v>0</v>
      </c>
      <c r="BT14" s="32">
        <f t="shared" si="22"/>
        <v>0</v>
      </c>
      <c r="BV14" s="49">
        <v>8</v>
      </c>
      <c r="BW14" s="37">
        <f t="shared" ref="BW14:CT14" si="23">AW5+AW6+AW7+AW8+AW9+AW10+AW11+AW12+AW13+AW14</f>
        <v>100</v>
      </c>
      <c r="BX14" s="29">
        <f t="shared" si="23"/>
        <v>5.6818181818181817</v>
      </c>
      <c r="BY14" s="31">
        <f t="shared" si="23"/>
        <v>99.999999999999986</v>
      </c>
      <c r="BZ14" s="29">
        <f t="shared" si="23"/>
        <v>96.590909090909093</v>
      </c>
      <c r="CA14" s="29">
        <f t="shared" si="23"/>
        <v>0</v>
      </c>
      <c r="CB14" s="29">
        <f t="shared" si="23"/>
        <v>0</v>
      </c>
      <c r="CC14" s="32">
        <f t="shared" si="23"/>
        <v>100</v>
      </c>
      <c r="CD14" s="29">
        <f t="shared" si="23"/>
        <v>97.72727272727272</v>
      </c>
      <c r="CE14" s="29">
        <f t="shared" si="23"/>
        <v>0</v>
      </c>
      <c r="CF14" s="29">
        <f t="shared" si="23"/>
        <v>58.426966292134836</v>
      </c>
      <c r="CG14" s="29">
        <f t="shared" si="23"/>
        <v>1.1363636363636365</v>
      </c>
      <c r="CH14" s="49">
        <f t="shared" si="23"/>
        <v>97.701149425287355</v>
      </c>
      <c r="CI14" s="29">
        <f t="shared" si="23"/>
        <v>100.00000000000001</v>
      </c>
      <c r="CJ14" s="29">
        <f t="shared" si="23"/>
        <v>70.454545454545453</v>
      </c>
      <c r="CK14" s="29">
        <f t="shared" si="23"/>
        <v>100</v>
      </c>
      <c r="CL14" s="29">
        <f t="shared" si="23"/>
        <v>93.181818181818187</v>
      </c>
      <c r="CM14" s="29">
        <f t="shared" si="23"/>
        <v>99.999999999999986</v>
      </c>
      <c r="CN14" s="29">
        <f t="shared" si="23"/>
        <v>100</v>
      </c>
      <c r="CO14" s="29">
        <f t="shared" si="23"/>
        <v>51.13636363636364</v>
      </c>
      <c r="CP14" s="29">
        <f t="shared" si="23"/>
        <v>100</v>
      </c>
      <c r="CQ14" s="32">
        <f t="shared" si="23"/>
        <v>100</v>
      </c>
      <c r="CR14" s="32">
        <f t="shared" si="23"/>
        <v>100</v>
      </c>
      <c r="CS14" s="32">
        <f t="shared" si="23"/>
        <v>100</v>
      </c>
      <c r="CT14" s="32">
        <f t="shared" si="23"/>
        <v>100</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9" t="s">
        <v>16</v>
      </c>
      <c r="C15" s="49">
        <v>0</v>
      </c>
      <c r="D15" s="49">
        <v>0</v>
      </c>
      <c r="E15" s="49">
        <v>0</v>
      </c>
      <c r="F15" s="49">
        <v>0</v>
      </c>
      <c r="G15" s="49">
        <v>0</v>
      </c>
      <c r="H15" s="49">
        <v>0</v>
      </c>
      <c r="I15" s="49">
        <v>0</v>
      </c>
      <c r="J15" s="49">
        <v>0</v>
      </c>
      <c r="K15" s="49">
        <v>0</v>
      </c>
      <c r="L15" s="49">
        <v>1</v>
      </c>
      <c r="M15" s="49">
        <v>2</v>
      </c>
      <c r="N15" s="49">
        <v>53</v>
      </c>
      <c r="O15" s="49">
        <v>26</v>
      </c>
      <c r="P15" s="49">
        <v>5</v>
      </c>
      <c r="Q15" s="49">
        <v>1</v>
      </c>
      <c r="R15" s="49">
        <v>0</v>
      </c>
      <c r="S15" s="49">
        <v>88</v>
      </c>
      <c r="V15" s="49">
        <v>16</v>
      </c>
      <c r="W15" s="8">
        <f>M5</f>
        <v>0</v>
      </c>
      <c r="X15" s="49">
        <f>M6</f>
        <v>83</v>
      </c>
      <c r="Y15" s="3">
        <f>M7</f>
        <v>0</v>
      </c>
      <c r="Z15" s="49">
        <f>M8</f>
        <v>2</v>
      </c>
      <c r="AA15" s="49">
        <f>M9</f>
        <v>88</v>
      </c>
      <c r="AB15" s="49">
        <f>M10</f>
        <v>0</v>
      </c>
      <c r="AC15" s="3">
        <f>M11</f>
        <v>0</v>
      </c>
      <c r="AD15" s="49">
        <f>M12</f>
        <v>2</v>
      </c>
      <c r="AE15" s="49">
        <f>M13</f>
        <v>1</v>
      </c>
      <c r="AF15" s="49">
        <f>M14</f>
        <v>37</v>
      </c>
      <c r="AG15" s="49">
        <f>M15</f>
        <v>2</v>
      </c>
      <c r="AH15" s="49">
        <f>M16</f>
        <v>1</v>
      </c>
      <c r="AI15" s="49">
        <f>M17</f>
        <v>0</v>
      </c>
      <c r="AJ15" s="49">
        <f>M18</f>
        <v>26</v>
      </c>
      <c r="AK15" s="49">
        <f>M19</f>
        <v>0</v>
      </c>
      <c r="AL15" s="49">
        <f>M20</f>
        <v>6</v>
      </c>
      <c r="AM15" s="49">
        <f>M21</f>
        <v>0</v>
      </c>
      <c r="AN15" s="49">
        <f>M22</f>
        <v>0</v>
      </c>
      <c r="AO15" s="49">
        <f>M23</f>
        <v>7</v>
      </c>
      <c r="AP15" s="49">
        <f>M24</f>
        <v>0</v>
      </c>
      <c r="AQ15" s="3">
        <f>M25</f>
        <v>0</v>
      </c>
      <c r="AR15" s="3">
        <f>M26</f>
        <v>0</v>
      </c>
      <c r="AS15" s="3">
        <f>M27</f>
        <v>0</v>
      </c>
      <c r="AT15" s="3">
        <f>M28</f>
        <v>0</v>
      </c>
      <c r="AU15" s="7"/>
      <c r="AV15" s="49">
        <v>16</v>
      </c>
      <c r="AW15" s="37">
        <f t="shared" ref="AW15:BT15" si="24">PRODUCT(W15*100*1/W21)</f>
        <v>0</v>
      </c>
      <c r="AX15" s="29">
        <f t="shared" si="24"/>
        <v>94.318181818181813</v>
      </c>
      <c r="AY15" s="32">
        <f t="shared" si="24"/>
        <v>0</v>
      </c>
      <c r="AZ15" s="29">
        <f t="shared" si="24"/>
        <v>2.2727272727272729</v>
      </c>
      <c r="BA15" s="29">
        <f t="shared" si="24"/>
        <v>100</v>
      </c>
      <c r="BB15" s="29">
        <f t="shared" si="24"/>
        <v>0</v>
      </c>
      <c r="BC15" s="32">
        <f t="shared" si="24"/>
        <v>0</v>
      </c>
      <c r="BD15" s="29">
        <f t="shared" si="24"/>
        <v>2.2727272727272729</v>
      </c>
      <c r="BE15" s="29">
        <f t="shared" si="24"/>
        <v>1.1363636363636365</v>
      </c>
      <c r="BF15" s="29">
        <f t="shared" si="24"/>
        <v>41.573033707865171</v>
      </c>
      <c r="BG15" s="29">
        <f t="shared" si="24"/>
        <v>2.2727272727272729</v>
      </c>
      <c r="BH15" s="49">
        <f t="shared" si="24"/>
        <v>1.1494252873563218</v>
      </c>
      <c r="BI15" s="29">
        <f t="shared" si="24"/>
        <v>0</v>
      </c>
      <c r="BJ15" s="29">
        <f t="shared" si="24"/>
        <v>29.545454545454547</v>
      </c>
      <c r="BK15" s="29">
        <f t="shared" si="24"/>
        <v>0</v>
      </c>
      <c r="BL15" s="29">
        <f t="shared" si="24"/>
        <v>6.8181818181818183</v>
      </c>
      <c r="BM15" s="29">
        <f t="shared" si="24"/>
        <v>0</v>
      </c>
      <c r="BN15" s="29">
        <f t="shared" si="24"/>
        <v>0</v>
      </c>
      <c r="BO15" s="29">
        <f t="shared" si="24"/>
        <v>7.9545454545454541</v>
      </c>
      <c r="BP15" s="29">
        <f t="shared" si="24"/>
        <v>0</v>
      </c>
      <c r="BQ15" s="32">
        <f t="shared" si="24"/>
        <v>0</v>
      </c>
      <c r="BR15" s="32">
        <f t="shared" si="24"/>
        <v>0</v>
      </c>
      <c r="BS15" s="32">
        <f t="shared" si="24"/>
        <v>0</v>
      </c>
      <c r="BT15" s="32">
        <f t="shared" si="24"/>
        <v>0</v>
      </c>
      <c r="BV15" s="49">
        <v>16</v>
      </c>
      <c r="BW15" s="37">
        <f t="shared" ref="BW15:CT15" si="25">AW5+AW6+AW7+AW8+AW9+AW10+AW11+AW12+AW13+AW14+AW15</f>
        <v>100</v>
      </c>
      <c r="BX15" s="29">
        <f t="shared" si="25"/>
        <v>100</v>
      </c>
      <c r="BY15" s="32">
        <f t="shared" si="25"/>
        <v>99.999999999999986</v>
      </c>
      <c r="BZ15" s="29">
        <f t="shared" si="25"/>
        <v>98.86363636363636</v>
      </c>
      <c r="CA15" s="29">
        <f t="shared" si="25"/>
        <v>100</v>
      </c>
      <c r="CB15" s="29">
        <f t="shared" si="25"/>
        <v>0</v>
      </c>
      <c r="CC15" s="32">
        <f t="shared" si="25"/>
        <v>100</v>
      </c>
      <c r="CD15" s="29">
        <f t="shared" si="25"/>
        <v>99.999999999999986</v>
      </c>
      <c r="CE15" s="29">
        <f t="shared" si="25"/>
        <v>1.1363636363636365</v>
      </c>
      <c r="CF15" s="29">
        <f t="shared" si="25"/>
        <v>100</v>
      </c>
      <c r="CG15" s="29">
        <f t="shared" si="25"/>
        <v>3.4090909090909092</v>
      </c>
      <c r="CH15" s="49">
        <f t="shared" si="25"/>
        <v>98.850574712643677</v>
      </c>
      <c r="CI15" s="29">
        <f t="shared" si="25"/>
        <v>100.00000000000001</v>
      </c>
      <c r="CJ15" s="29">
        <f t="shared" si="25"/>
        <v>100</v>
      </c>
      <c r="CK15" s="29">
        <f t="shared" si="25"/>
        <v>100</v>
      </c>
      <c r="CL15" s="29">
        <f t="shared" si="25"/>
        <v>100</v>
      </c>
      <c r="CM15" s="29">
        <f t="shared" si="25"/>
        <v>99.999999999999986</v>
      </c>
      <c r="CN15" s="29">
        <f t="shared" si="25"/>
        <v>100</v>
      </c>
      <c r="CO15" s="29">
        <f t="shared" si="25"/>
        <v>59.090909090909093</v>
      </c>
      <c r="CP15" s="29">
        <f t="shared" si="25"/>
        <v>100</v>
      </c>
      <c r="CQ15" s="32">
        <f t="shared" si="25"/>
        <v>100</v>
      </c>
      <c r="CR15" s="32">
        <f t="shared" si="25"/>
        <v>100</v>
      </c>
      <c r="CS15" s="32">
        <f t="shared" si="25"/>
        <v>100</v>
      </c>
      <c r="CT15" s="32">
        <f t="shared" si="25"/>
        <v>100</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9" t="s">
        <v>17</v>
      </c>
      <c r="C16" s="49">
        <v>0</v>
      </c>
      <c r="D16" s="49">
        <v>0</v>
      </c>
      <c r="E16" s="49">
        <v>79</v>
      </c>
      <c r="F16" s="49">
        <v>0</v>
      </c>
      <c r="G16" s="49">
        <v>5</v>
      </c>
      <c r="H16" s="49">
        <v>1</v>
      </c>
      <c r="I16" s="49">
        <v>0</v>
      </c>
      <c r="J16" s="49">
        <v>0</v>
      </c>
      <c r="K16" s="49">
        <v>0</v>
      </c>
      <c r="L16" s="49">
        <v>0</v>
      </c>
      <c r="M16" s="49">
        <v>1</v>
      </c>
      <c r="N16" s="49">
        <v>1</v>
      </c>
      <c r="O16" s="49">
        <v>0</v>
      </c>
      <c r="P16" s="49">
        <v>0</v>
      </c>
      <c r="Q16" s="49">
        <v>0</v>
      </c>
      <c r="R16" s="49">
        <v>0</v>
      </c>
      <c r="S16" s="49">
        <v>87</v>
      </c>
      <c r="V16" s="49">
        <v>32</v>
      </c>
      <c r="W16" s="8">
        <f>N5</f>
        <v>0</v>
      </c>
      <c r="X16" s="49">
        <f>N6</f>
        <v>0</v>
      </c>
      <c r="Y16" s="3">
        <f>N7</f>
        <v>0</v>
      </c>
      <c r="Z16" s="49">
        <f>N8</f>
        <v>1</v>
      </c>
      <c r="AA16" s="49">
        <f>N9</f>
        <v>0</v>
      </c>
      <c r="AB16" s="49">
        <f>N10</f>
        <v>0</v>
      </c>
      <c r="AC16" s="3">
        <f>N11</f>
        <v>0</v>
      </c>
      <c r="AD16" s="49">
        <f>N12</f>
        <v>0</v>
      </c>
      <c r="AE16" s="49">
        <f>N13</f>
        <v>2</v>
      </c>
      <c r="AF16" s="49">
        <f>N14</f>
        <v>0</v>
      </c>
      <c r="AG16" s="49">
        <f>N15</f>
        <v>53</v>
      </c>
      <c r="AH16" s="49">
        <f>N16</f>
        <v>1</v>
      </c>
      <c r="AI16" s="49">
        <f>N17</f>
        <v>0</v>
      </c>
      <c r="AJ16" s="49">
        <f>N18</f>
        <v>0</v>
      </c>
      <c r="AK16" s="49">
        <f>N19</f>
        <v>0</v>
      </c>
      <c r="AL16" s="49">
        <f>N20</f>
        <v>0</v>
      </c>
      <c r="AM16" s="49">
        <f>N21</f>
        <v>0</v>
      </c>
      <c r="AN16" s="49">
        <f>N22</f>
        <v>0</v>
      </c>
      <c r="AO16" s="49">
        <f>N23</f>
        <v>36</v>
      </c>
      <c r="AP16" s="49">
        <f>N24</f>
        <v>0</v>
      </c>
      <c r="AQ16" s="3">
        <f>N25</f>
        <v>0</v>
      </c>
      <c r="AR16" s="3">
        <f>N26</f>
        <v>0</v>
      </c>
      <c r="AS16" s="3">
        <f>N27</f>
        <v>0</v>
      </c>
      <c r="AT16" s="3">
        <f>N28</f>
        <v>0</v>
      </c>
      <c r="AU16" s="7"/>
      <c r="AV16" s="49">
        <v>32</v>
      </c>
      <c r="AW16" s="37">
        <f t="shared" ref="AW16:BT16" si="26">PRODUCT(W16*100*1/W21)</f>
        <v>0</v>
      </c>
      <c r="AX16" s="29">
        <f t="shared" si="26"/>
        <v>0</v>
      </c>
      <c r="AY16" s="32">
        <f t="shared" si="26"/>
        <v>0</v>
      </c>
      <c r="AZ16" s="29">
        <f t="shared" si="26"/>
        <v>1.1363636363636365</v>
      </c>
      <c r="BA16" s="29">
        <f t="shared" si="26"/>
        <v>0</v>
      </c>
      <c r="BB16" s="29">
        <f t="shared" si="26"/>
        <v>0</v>
      </c>
      <c r="BC16" s="32">
        <f t="shared" si="26"/>
        <v>0</v>
      </c>
      <c r="BD16" s="29">
        <f t="shared" si="26"/>
        <v>0</v>
      </c>
      <c r="BE16" s="29">
        <f t="shared" si="26"/>
        <v>2.2727272727272729</v>
      </c>
      <c r="BF16" s="29">
        <f t="shared" si="26"/>
        <v>0</v>
      </c>
      <c r="BG16" s="29">
        <f t="shared" si="26"/>
        <v>60.227272727272727</v>
      </c>
      <c r="BH16" s="49">
        <f t="shared" si="26"/>
        <v>1.1494252873563218</v>
      </c>
      <c r="BI16" s="29">
        <f t="shared" si="26"/>
        <v>0</v>
      </c>
      <c r="BJ16" s="29">
        <f t="shared" si="26"/>
        <v>0</v>
      </c>
      <c r="BK16" s="29">
        <f t="shared" si="26"/>
        <v>0</v>
      </c>
      <c r="BL16" s="29">
        <f t="shared" si="26"/>
        <v>0</v>
      </c>
      <c r="BM16" s="29">
        <f t="shared" si="26"/>
        <v>0</v>
      </c>
      <c r="BN16" s="29">
        <f t="shared" si="26"/>
        <v>0</v>
      </c>
      <c r="BO16" s="29">
        <f t="shared" si="26"/>
        <v>40.909090909090907</v>
      </c>
      <c r="BP16" s="29">
        <f t="shared" si="26"/>
        <v>0</v>
      </c>
      <c r="BQ16" s="32">
        <f t="shared" si="26"/>
        <v>0</v>
      </c>
      <c r="BR16" s="32">
        <f t="shared" si="26"/>
        <v>0</v>
      </c>
      <c r="BS16" s="32">
        <f t="shared" si="26"/>
        <v>0</v>
      </c>
      <c r="BT16" s="32">
        <f t="shared" si="26"/>
        <v>0</v>
      </c>
      <c r="BV16" s="49">
        <v>32</v>
      </c>
      <c r="BW16" s="37">
        <f t="shared" ref="BW16:CT16" si="27">AW5+AW6+AW7+AW8+AW9+AW10+AW11+AW12+AW13+AW14+AW15+AW16</f>
        <v>100</v>
      </c>
      <c r="BX16" s="29">
        <f t="shared" si="27"/>
        <v>100</v>
      </c>
      <c r="BY16" s="32">
        <f t="shared" si="27"/>
        <v>99.999999999999986</v>
      </c>
      <c r="BZ16" s="29">
        <f t="shared" si="27"/>
        <v>100</v>
      </c>
      <c r="CA16" s="29">
        <f t="shared" si="27"/>
        <v>100</v>
      </c>
      <c r="CB16" s="29">
        <f t="shared" si="27"/>
        <v>0</v>
      </c>
      <c r="CC16" s="32">
        <f t="shared" si="27"/>
        <v>100</v>
      </c>
      <c r="CD16" s="29">
        <f t="shared" si="27"/>
        <v>99.999999999999986</v>
      </c>
      <c r="CE16" s="29">
        <f t="shared" si="27"/>
        <v>3.4090909090909092</v>
      </c>
      <c r="CF16" s="29">
        <f t="shared" si="27"/>
        <v>100</v>
      </c>
      <c r="CG16" s="29">
        <f t="shared" si="27"/>
        <v>63.636363636363633</v>
      </c>
      <c r="CH16" s="49">
        <f t="shared" si="27"/>
        <v>100</v>
      </c>
      <c r="CI16" s="29">
        <f t="shared" si="27"/>
        <v>100.00000000000001</v>
      </c>
      <c r="CJ16" s="29">
        <f t="shared" si="27"/>
        <v>100</v>
      </c>
      <c r="CK16" s="29">
        <f t="shared" si="27"/>
        <v>100</v>
      </c>
      <c r="CL16" s="29">
        <f t="shared" si="27"/>
        <v>100</v>
      </c>
      <c r="CM16" s="29">
        <f t="shared" si="27"/>
        <v>99.999999999999986</v>
      </c>
      <c r="CN16" s="29">
        <f t="shared" si="27"/>
        <v>100</v>
      </c>
      <c r="CO16" s="29">
        <f t="shared" si="27"/>
        <v>100</v>
      </c>
      <c r="CP16" s="29">
        <f t="shared" si="27"/>
        <v>100</v>
      </c>
      <c r="CQ16" s="32">
        <f t="shared" si="27"/>
        <v>100</v>
      </c>
      <c r="CR16" s="32">
        <f t="shared" si="27"/>
        <v>100</v>
      </c>
      <c r="CS16" s="32">
        <f t="shared" si="27"/>
        <v>100</v>
      </c>
      <c r="CT16" s="32">
        <f t="shared" si="27"/>
        <v>100</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9" t="s">
        <v>18</v>
      </c>
      <c r="C17" s="49">
        <v>0</v>
      </c>
      <c r="D17" s="49">
        <v>0</v>
      </c>
      <c r="E17" s="49">
        <v>0</v>
      </c>
      <c r="F17" s="49">
        <v>0</v>
      </c>
      <c r="G17" s="49">
        <v>2</v>
      </c>
      <c r="H17" s="49">
        <v>13</v>
      </c>
      <c r="I17" s="49">
        <v>42</v>
      </c>
      <c r="J17" s="49">
        <v>4</v>
      </c>
      <c r="K17" s="49">
        <v>0</v>
      </c>
      <c r="L17" s="49">
        <v>27</v>
      </c>
      <c r="M17" s="49">
        <v>0</v>
      </c>
      <c r="N17" s="49">
        <v>0</v>
      </c>
      <c r="O17" s="49">
        <v>0</v>
      </c>
      <c r="P17" s="49">
        <v>0</v>
      </c>
      <c r="Q17" s="49">
        <v>0</v>
      </c>
      <c r="R17" s="49">
        <v>0</v>
      </c>
      <c r="S17" s="49">
        <v>88</v>
      </c>
      <c r="V17" s="49">
        <v>64</v>
      </c>
      <c r="W17" s="8">
        <f>O5</f>
        <v>0</v>
      </c>
      <c r="X17" s="49">
        <f>O6</f>
        <v>0</v>
      </c>
      <c r="Y17" s="3">
        <f>O7</f>
        <v>0</v>
      </c>
      <c r="Z17" s="49">
        <f>O8</f>
        <v>0</v>
      </c>
      <c r="AA17" s="49">
        <f>O9</f>
        <v>0</v>
      </c>
      <c r="AB17" s="49">
        <f>O10</f>
        <v>88</v>
      </c>
      <c r="AC17" s="3">
        <f>O11</f>
        <v>0</v>
      </c>
      <c r="AD17" s="49">
        <f>O12</f>
        <v>0</v>
      </c>
      <c r="AE17" s="49">
        <f>O13</f>
        <v>26</v>
      </c>
      <c r="AF17" s="49">
        <f>O14</f>
        <v>0</v>
      </c>
      <c r="AG17" s="49">
        <f>O15</f>
        <v>26</v>
      </c>
      <c r="AH17" s="49">
        <f>O16</f>
        <v>0</v>
      </c>
      <c r="AI17" s="49">
        <f>O17</f>
        <v>0</v>
      </c>
      <c r="AJ17" s="49">
        <f>O18</f>
        <v>0</v>
      </c>
      <c r="AK17" s="49">
        <f>O19</f>
        <v>0</v>
      </c>
      <c r="AL17" s="49">
        <f>O20</f>
        <v>0</v>
      </c>
      <c r="AM17" s="49">
        <f>O21</f>
        <v>0</v>
      </c>
      <c r="AN17" s="49">
        <f>O22</f>
        <v>0</v>
      </c>
      <c r="AO17" s="49">
        <f>O23</f>
        <v>0</v>
      </c>
      <c r="AP17" s="49">
        <f>O24</f>
        <v>0</v>
      </c>
      <c r="AQ17" s="3">
        <f>O25</f>
        <v>0</v>
      </c>
      <c r="AR17" s="3">
        <f>O26</f>
        <v>0</v>
      </c>
      <c r="AS17" s="3">
        <f>O27</f>
        <v>0</v>
      </c>
      <c r="AT17" s="3">
        <f>O28</f>
        <v>0</v>
      </c>
      <c r="AU17" s="7"/>
      <c r="AV17" s="49">
        <v>64</v>
      </c>
      <c r="AW17" s="37">
        <f t="shared" ref="AW17:BT17" si="28">PRODUCT(W17*100*1/W21)</f>
        <v>0</v>
      </c>
      <c r="AX17" s="29">
        <f t="shared" si="28"/>
        <v>0</v>
      </c>
      <c r="AY17" s="32">
        <f t="shared" si="28"/>
        <v>0</v>
      </c>
      <c r="AZ17" s="29">
        <f t="shared" si="28"/>
        <v>0</v>
      </c>
      <c r="BA17" s="29">
        <f t="shared" si="28"/>
        <v>0</v>
      </c>
      <c r="BB17" s="29">
        <f t="shared" si="28"/>
        <v>100</v>
      </c>
      <c r="BC17" s="32">
        <f t="shared" si="28"/>
        <v>0</v>
      </c>
      <c r="BD17" s="29">
        <f t="shared" si="28"/>
        <v>0</v>
      </c>
      <c r="BE17" s="29">
        <f t="shared" si="28"/>
        <v>29.545454545454547</v>
      </c>
      <c r="BF17" s="29">
        <f t="shared" si="28"/>
        <v>0</v>
      </c>
      <c r="BG17" s="29">
        <f t="shared" si="28"/>
        <v>29.545454545454547</v>
      </c>
      <c r="BH17" s="49">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9">
        <v>64</v>
      </c>
      <c r="BW17" s="37">
        <f t="shared" ref="BW17:CT17" si="29">AW5+AW6+AW7+AW8+AW9+AW10+AW11+AW12+AW13+AW14+AW15+AW16+AW17</f>
        <v>100</v>
      </c>
      <c r="BX17" s="29">
        <f t="shared" si="29"/>
        <v>100</v>
      </c>
      <c r="BY17" s="32">
        <f t="shared" si="29"/>
        <v>99.999999999999986</v>
      </c>
      <c r="BZ17" s="29">
        <f t="shared" si="29"/>
        <v>100</v>
      </c>
      <c r="CA17" s="29">
        <f t="shared" si="29"/>
        <v>100</v>
      </c>
      <c r="CB17" s="29">
        <f t="shared" si="29"/>
        <v>100</v>
      </c>
      <c r="CC17" s="32">
        <f t="shared" si="29"/>
        <v>100</v>
      </c>
      <c r="CD17" s="29">
        <f t="shared" si="29"/>
        <v>99.999999999999986</v>
      </c>
      <c r="CE17" s="29">
        <f t="shared" si="29"/>
        <v>32.954545454545453</v>
      </c>
      <c r="CF17" s="29">
        <f t="shared" si="29"/>
        <v>100</v>
      </c>
      <c r="CG17" s="29">
        <f t="shared" si="29"/>
        <v>93.181818181818187</v>
      </c>
      <c r="CH17" s="49">
        <f t="shared" si="29"/>
        <v>100</v>
      </c>
      <c r="CI17" s="29">
        <f t="shared" si="29"/>
        <v>100.00000000000001</v>
      </c>
      <c r="CJ17" s="29">
        <f t="shared" si="29"/>
        <v>100</v>
      </c>
      <c r="CK17" s="29">
        <f t="shared" si="29"/>
        <v>100</v>
      </c>
      <c r="CL17" s="29">
        <f t="shared" si="29"/>
        <v>100</v>
      </c>
      <c r="CM17" s="29">
        <f t="shared" si="29"/>
        <v>99.999999999999986</v>
      </c>
      <c r="CN17" s="29">
        <f t="shared" si="29"/>
        <v>100</v>
      </c>
      <c r="CO17" s="29">
        <f t="shared" si="29"/>
        <v>100</v>
      </c>
      <c r="CP17" s="29">
        <f t="shared" si="29"/>
        <v>100</v>
      </c>
      <c r="CQ17" s="32">
        <f t="shared" si="29"/>
        <v>100</v>
      </c>
      <c r="CR17" s="32">
        <f t="shared" si="29"/>
        <v>100</v>
      </c>
      <c r="CS17" s="32">
        <f t="shared" si="29"/>
        <v>100</v>
      </c>
      <c r="CT17" s="32">
        <f t="shared" si="29"/>
        <v>100</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9" t="s">
        <v>19</v>
      </c>
      <c r="C18" s="49">
        <v>0</v>
      </c>
      <c r="D18" s="49">
        <v>0</v>
      </c>
      <c r="E18" s="49">
        <v>0</v>
      </c>
      <c r="F18" s="49">
        <v>0</v>
      </c>
      <c r="G18" s="49">
        <v>2</v>
      </c>
      <c r="H18" s="49">
        <v>11</v>
      </c>
      <c r="I18" s="49">
        <v>45</v>
      </c>
      <c r="J18" s="49">
        <v>4</v>
      </c>
      <c r="K18" s="49">
        <v>0</v>
      </c>
      <c r="L18" s="49">
        <v>0</v>
      </c>
      <c r="M18" s="49">
        <v>26</v>
      </c>
      <c r="N18" s="49">
        <v>0</v>
      </c>
      <c r="O18" s="49">
        <v>0</v>
      </c>
      <c r="P18" s="49">
        <v>0</v>
      </c>
      <c r="Q18" s="49">
        <v>0</v>
      </c>
      <c r="R18" s="49">
        <v>0</v>
      </c>
      <c r="S18" s="49">
        <v>88</v>
      </c>
      <c r="V18" s="49">
        <v>128</v>
      </c>
      <c r="W18" s="8">
        <f>P5</f>
        <v>0</v>
      </c>
      <c r="X18" s="49">
        <f>P6</f>
        <v>0</v>
      </c>
      <c r="Y18" s="3">
        <f>P7</f>
        <v>0</v>
      </c>
      <c r="Z18" s="49">
        <f>P8</f>
        <v>0</v>
      </c>
      <c r="AA18" s="49">
        <f>P9</f>
        <v>0</v>
      </c>
      <c r="AB18" s="49">
        <f>P10</f>
        <v>0</v>
      </c>
      <c r="AC18" s="3">
        <f>P11</f>
        <v>0</v>
      </c>
      <c r="AD18" s="49">
        <f>P12</f>
        <v>0</v>
      </c>
      <c r="AE18" s="49">
        <f>P13</f>
        <v>59</v>
      </c>
      <c r="AF18" s="49">
        <f>P14</f>
        <v>0</v>
      </c>
      <c r="AG18" s="49">
        <f>P15</f>
        <v>5</v>
      </c>
      <c r="AH18" s="49">
        <f>P16</f>
        <v>0</v>
      </c>
      <c r="AI18" s="49">
        <f>P17</f>
        <v>0</v>
      </c>
      <c r="AJ18" s="49">
        <f>P18</f>
        <v>0</v>
      </c>
      <c r="AK18" s="49">
        <f>P19</f>
        <v>0</v>
      </c>
      <c r="AL18" s="49">
        <f>P20</f>
        <v>0</v>
      </c>
      <c r="AM18" s="49">
        <f>P21</f>
        <v>0</v>
      </c>
      <c r="AN18" s="49">
        <f>P22</f>
        <v>0</v>
      </c>
      <c r="AO18" s="49">
        <f>P23</f>
        <v>0</v>
      </c>
      <c r="AP18" s="49">
        <f>P24</f>
        <v>0</v>
      </c>
      <c r="AQ18" s="3">
        <f>P25</f>
        <v>0</v>
      </c>
      <c r="AR18" s="3">
        <f>P26</f>
        <v>0</v>
      </c>
      <c r="AS18" s="3">
        <f>P27</f>
        <v>0</v>
      </c>
      <c r="AT18" s="3">
        <f>P28</f>
        <v>0</v>
      </c>
      <c r="AU18" s="7"/>
      <c r="AV18" s="49">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67.045454545454547</v>
      </c>
      <c r="BF18" s="29">
        <f t="shared" si="30"/>
        <v>0</v>
      </c>
      <c r="BG18" s="29">
        <f t="shared" si="30"/>
        <v>5.6818181818181817</v>
      </c>
      <c r="BH18" s="49">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9">
        <v>128</v>
      </c>
      <c r="BW18" s="37">
        <f t="shared" ref="BW18:CT18" si="31">AW5+AW6+AW7+AW8+AW9+AW10+AW11+AW12+AW13+AW14+AW15+AW16+AW17+AW18</f>
        <v>100</v>
      </c>
      <c r="BX18" s="29">
        <f t="shared" si="31"/>
        <v>100</v>
      </c>
      <c r="BY18" s="32">
        <f t="shared" si="31"/>
        <v>99.999999999999986</v>
      </c>
      <c r="BZ18" s="29">
        <f t="shared" si="31"/>
        <v>100</v>
      </c>
      <c r="CA18" s="29">
        <f t="shared" si="31"/>
        <v>100</v>
      </c>
      <c r="CB18" s="29">
        <f t="shared" si="31"/>
        <v>100</v>
      </c>
      <c r="CC18" s="32">
        <f t="shared" si="31"/>
        <v>100</v>
      </c>
      <c r="CD18" s="29">
        <f t="shared" si="31"/>
        <v>99.999999999999986</v>
      </c>
      <c r="CE18" s="29">
        <f t="shared" si="31"/>
        <v>100</v>
      </c>
      <c r="CF18" s="29">
        <f t="shared" si="31"/>
        <v>100</v>
      </c>
      <c r="CG18" s="29">
        <f t="shared" si="31"/>
        <v>98.863636363636374</v>
      </c>
      <c r="CH18" s="49">
        <f t="shared" si="31"/>
        <v>100</v>
      </c>
      <c r="CI18" s="29">
        <f t="shared" si="31"/>
        <v>100.00000000000001</v>
      </c>
      <c r="CJ18" s="29">
        <f t="shared" si="31"/>
        <v>100</v>
      </c>
      <c r="CK18" s="29">
        <f t="shared" si="31"/>
        <v>100</v>
      </c>
      <c r="CL18" s="29">
        <f t="shared" si="31"/>
        <v>100</v>
      </c>
      <c r="CM18" s="29">
        <f t="shared" si="31"/>
        <v>99.999999999999986</v>
      </c>
      <c r="CN18" s="29">
        <f t="shared" si="31"/>
        <v>100</v>
      </c>
      <c r="CO18" s="29">
        <f t="shared" si="31"/>
        <v>100</v>
      </c>
      <c r="CP18" s="29">
        <f t="shared" si="31"/>
        <v>100</v>
      </c>
      <c r="CQ18" s="32">
        <f t="shared" si="31"/>
        <v>100</v>
      </c>
      <c r="CR18" s="32">
        <f t="shared" si="31"/>
        <v>100</v>
      </c>
      <c r="CS18" s="32">
        <f t="shared" si="31"/>
        <v>100</v>
      </c>
      <c r="CT18" s="32">
        <f t="shared" si="31"/>
        <v>100</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9" t="s">
        <v>20</v>
      </c>
      <c r="C19" s="49">
        <v>0</v>
      </c>
      <c r="D19" s="49">
        <v>0</v>
      </c>
      <c r="E19" s="49">
        <v>0</v>
      </c>
      <c r="F19" s="49">
        <v>3</v>
      </c>
      <c r="G19" s="49">
        <v>42</v>
      </c>
      <c r="H19" s="49">
        <v>17</v>
      </c>
      <c r="I19" s="49">
        <v>0</v>
      </c>
      <c r="J19" s="49">
        <v>0</v>
      </c>
      <c r="K19" s="49">
        <v>1</v>
      </c>
      <c r="L19" s="49">
        <v>25</v>
      </c>
      <c r="M19" s="49">
        <v>0</v>
      </c>
      <c r="N19" s="49">
        <v>0</v>
      </c>
      <c r="O19" s="49">
        <v>0</v>
      </c>
      <c r="P19" s="49">
        <v>0</v>
      </c>
      <c r="Q19" s="49">
        <v>0</v>
      </c>
      <c r="R19" s="49">
        <v>0</v>
      </c>
      <c r="S19" s="49">
        <v>88</v>
      </c>
      <c r="V19" s="49">
        <v>256</v>
      </c>
      <c r="W19" s="8">
        <f>Q5</f>
        <v>0</v>
      </c>
      <c r="X19" s="49">
        <f>Q6</f>
        <v>0</v>
      </c>
      <c r="Y19" s="3">
        <f>Q7</f>
        <v>0</v>
      </c>
      <c r="Z19" s="49">
        <f>Q8</f>
        <v>0</v>
      </c>
      <c r="AA19" s="49">
        <f>Q9</f>
        <v>0</v>
      </c>
      <c r="AB19" s="49">
        <f>Q10</f>
        <v>0</v>
      </c>
      <c r="AC19" s="3">
        <f>Q11</f>
        <v>0</v>
      </c>
      <c r="AD19" s="49">
        <f>Q12</f>
        <v>0</v>
      </c>
      <c r="AE19" s="49">
        <f>Q13</f>
        <v>0</v>
      </c>
      <c r="AF19" s="49">
        <f>Q14</f>
        <v>0</v>
      </c>
      <c r="AG19" s="49">
        <f>Q15</f>
        <v>1</v>
      </c>
      <c r="AH19" s="49">
        <f>Q16</f>
        <v>0</v>
      </c>
      <c r="AI19" s="49">
        <f>Q17</f>
        <v>0</v>
      </c>
      <c r="AJ19" s="49">
        <f>Q18</f>
        <v>0</v>
      </c>
      <c r="AK19" s="49">
        <f>Q19</f>
        <v>0</v>
      </c>
      <c r="AL19" s="49">
        <f>Q20</f>
        <v>0</v>
      </c>
      <c r="AM19" s="49">
        <f>Q21</f>
        <v>0</v>
      </c>
      <c r="AN19" s="49">
        <f>Q22</f>
        <v>0</v>
      </c>
      <c r="AO19" s="49">
        <f>Q23</f>
        <v>0</v>
      </c>
      <c r="AP19" s="49">
        <f>Q24</f>
        <v>0</v>
      </c>
      <c r="AQ19" s="3">
        <f>Q25</f>
        <v>0</v>
      </c>
      <c r="AR19" s="3">
        <f>Q26</f>
        <v>0</v>
      </c>
      <c r="AS19" s="3">
        <f>Q27</f>
        <v>0</v>
      </c>
      <c r="AT19" s="3">
        <f>Q28</f>
        <v>0</v>
      </c>
      <c r="AU19" s="7"/>
      <c r="AV19" s="49">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1.1363636363636365</v>
      </c>
      <c r="BH19" s="49">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9">
        <v>256</v>
      </c>
      <c r="BW19" s="37">
        <f t="shared" ref="BW19:CT19" si="33">AW5+AW6+AW7+AW8+AW9+AW10+AW11+AW12+AW13+AW14+AW15+AW16+AW17+AW18+AW19</f>
        <v>100</v>
      </c>
      <c r="BX19" s="29">
        <f t="shared" si="33"/>
        <v>100</v>
      </c>
      <c r="BY19" s="32">
        <f t="shared" si="33"/>
        <v>99.999999999999986</v>
      </c>
      <c r="BZ19" s="29">
        <f t="shared" si="33"/>
        <v>100</v>
      </c>
      <c r="CA19" s="29">
        <f t="shared" si="33"/>
        <v>100</v>
      </c>
      <c r="CB19" s="29">
        <f t="shared" si="33"/>
        <v>100</v>
      </c>
      <c r="CC19" s="32">
        <f t="shared" si="33"/>
        <v>100</v>
      </c>
      <c r="CD19" s="29">
        <f t="shared" si="33"/>
        <v>99.999999999999986</v>
      </c>
      <c r="CE19" s="29">
        <f t="shared" si="33"/>
        <v>100</v>
      </c>
      <c r="CF19" s="29">
        <f t="shared" si="33"/>
        <v>100</v>
      </c>
      <c r="CG19" s="29">
        <f t="shared" si="33"/>
        <v>100.00000000000001</v>
      </c>
      <c r="CH19" s="49">
        <f t="shared" si="33"/>
        <v>100</v>
      </c>
      <c r="CI19" s="29">
        <f t="shared" si="33"/>
        <v>100.00000000000001</v>
      </c>
      <c r="CJ19" s="29">
        <f t="shared" si="33"/>
        <v>100</v>
      </c>
      <c r="CK19" s="29">
        <f t="shared" si="33"/>
        <v>100</v>
      </c>
      <c r="CL19" s="29">
        <f t="shared" si="33"/>
        <v>100</v>
      </c>
      <c r="CM19" s="29">
        <f t="shared" si="33"/>
        <v>99.999999999999986</v>
      </c>
      <c r="CN19" s="29">
        <f t="shared" si="33"/>
        <v>100</v>
      </c>
      <c r="CO19" s="29">
        <f t="shared" si="33"/>
        <v>100</v>
      </c>
      <c r="CP19" s="29">
        <f t="shared" si="33"/>
        <v>100</v>
      </c>
      <c r="CQ19" s="32">
        <f t="shared" si="33"/>
        <v>100</v>
      </c>
      <c r="CR19" s="32">
        <f t="shared" si="33"/>
        <v>100</v>
      </c>
      <c r="CS19" s="32">
        <f t="shared" si="33"/>
        <v>100</v>
      </c>
      <c r="CT19" s="32">
        <f t="shared" si="33"/>
        <v>100</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9" t="s">
        <v>21</v>
      </c>
      <c r="C20" s="49">
        <v>0</v>
      </c>
      <c r="D20" s="49">
        <v>0</v>
      </c>
      <c r="E20" s="49">
        <v>5</v>
      </c>
      <c r="F20" s="49">
        <v>0</v>
      </c>
      <c r="G20" s="49">
        <v>20</v>
      </c>
      <c r="H20" s="49">
        <v>2</v>
      </c>
      <c r="I20" s="49">
        <v>0</v>
      </c>
      <c r="J20" s="49">
        <v>1</v>
      </c>
      <c r="K20" s="49">
        <v>11</v>
      </c>
      <c r="L20" s="49">
        <v>43</v>
      </c>
      <c r="M20" s="49">
        <v>6</v>
      </c>
      <c r="N20" s="49">
        <v>0</v>
      </c>
      <c r="O20" s="49">
        <v>0</v>
      </c>
      <c r="P20" s="49">
        <v>0</v>
      </c>
      <c r="Q20" s="49">
        <v>0</v>
      </c>
      <c r="R20" s="49">
        <v>0</v>
      </c>
      <c r="S20" s="49">
        <v>88</v>
      </c>
      <c r="V20" s="49">
        <v>512</v>
      </c>
      <c r="W20" s="8">
        <f>R5</f>
        <v>0</v>
      </c>
      <c r="X20" s="49">
        <f>R6</f>
        <v>0</v>
      </c>
      <c r="Y20" s="3">
        <f>R7</f>
        <v>0</v>
      </c>
      <c r="Z20" s="49">
        <f>R8</f>
        <v>0</v>
      </c>
      <c r="AA20" s="49">
        <f>R9</f>
        <v>0</v>
      </c>
      <c r="AB20" s="49">
        <f>R10</f>
        <v>0</v>
      </c>
      <c r="AC20" s="3">
        <f>R11</f>
        <v>0</v>
      </c>
      <c r="AD20" s="49">
        <f>R12</f>
        <v>0</v>
      </c>
      <c r="AE20" s="49">
        <f>R13</f>
        <v>0</v>
      </c>
      <c r="AF20" s="49">
        <f>R14</f>
        <v>0</v>
      </c>
      <c r="AG20" s="49">
        <f>R15</f>
        <v>0</v>
      </c>
      <c r="AH20" s="49">
        <f>R16</f>
        <v>0</v>
      </c>
      <c r="AI20" s="49">
        <f>R17</f>
        <v>0</v>
      </c>
      <c r="AJ20" s="49">
        <f>R18</f>
        <v>0</v>
      </c>
      <c r="AK20" s="49">
        <f>R19</f>
        <v>0</v>
      </c>
      <c r="AL20" s="49">
        <f>R20</f>
        <v>0</v>
      </c>
      <c r="AM20" s="49">
        <f>R21</f>
        <v>0</v>
      </c>
      <c r="AN20" s="49">
        <f>R22</f>
        <v>0</v>
      </c>
      <c r="AO20" s="49">
        <f>R23</f>
        <v>0</v>
      </c>
      <c r="AP20" s="49">
        <f>R24</f>
        <v>0</v>
      </c>
      <c r="AQ20" s="3">
        <f>R25</f>
        <v>0</v>
      </c>
      <c r="AR20" s="3">
        <f>R26</f>
        <v>0</v>
      </c>
      <c r="AS20" s="3">
        <f>R27</f>
        <v>0</v>
      </c>
      <c r="AT20" s="3">
        <f>R28</f>
        <v>0</v>
      </c>
      <c r="AU20" s="7"/>
      <c r="AV20" s="49">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9">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9">
        <v>512</v>
      </c>
      <c r="BW20" s="37">
        <f t="shared" ref="BW20:CT20" si="35">AW5+AW6+AW7+AW8+AW9+AW10+AW11+AW12+AW13+AW14+AW15+AW16+AW17+AW18+AW19+AW20</f>
        <v>100</v>
      </c>
      <c r="BX20" s="29">
        <f t="shared" si="35"/>
        <v>100</v>
      </c>
      <c r="BY20" s="32">
        <f t="shared" si="35"/>
        <v>99.999999999999986</v>
      </c>
      <c r="BZ20" s="29">
        <f t="shared" si="35"/>
        <v>100</v>
      </c>
      <c r="CA20" s="29">
        <f t="shared" si="35"/>
        <v>100</v>
      </c>
      <c r="CB20" s="29">
        <f t="shared" si="35"/>
        <v>100</v>
      </c>
      <c r="CC20" s="32">
        <f t="shared" si="35"/>
        <v>100</v>
      </c>
      <c r="CD20" s="29">
        <f t="shared" si="35"/>
        <v>99.999999999999986</v>
      </c>
      <c r="CE20" s="29">
        <f t="shared" si="35"/>
        <v>100</v>
      </c>
      <c r="CF20" s="29">
        <f t="shared" si="35"/>
        <v>100</v>
      </c>
      <c r="CG20" s="29">
        <f t="shared" si="35"/>
        <v>100.00000000000001</v>
      </c>
      <c r="CH20" s="49">
        <f t="shared" si="35"/>
        <v>100</v>
      </c>
      <c r="CI20" s="29">
        <f t="shared" si="35"/>
        <v>100.00000000000001</v>
      </c>
      <c r="CJ20" s="29">
        <f t="shared" si="35"/>
        <v>100</v>
      </c>
      <c r="CK20" s="29">
        <f t="shared" si="35"/>
        <v>100</v>
      </c>
      <c r="CL20" s="29">
        <f t="shared" si="35"/>
        <v>100</v>
      </c>
      <c r="CM20" s="29">
        <f t="shared" si="35"/>
        <v>99.999999999999986</v>
      </c>
      <c r="CN20" s="29">
        <f t="shared" si="35"/>
        <v>100</v>
      </c>
      <c r="CO20" s="29">
        <f t="shared" si="35"/>
        <v>100</v>
      </c>
      <c r="CP20" s="29">
        <f t="shared" si="35"/>
        <v>100</v>
      </c>
      <c r="CQ20" s="32">
        <f t="shared" si="35"/>
        <v>100</v>
      </c>
      <c r="CR20" s="32">
        <f t="shared" si="35"/>
        <v>100</v>
      </c>
      <c r="CS20" s="32">
        <f t="shared" si="35"/>
        <v>100</v>
      </c>
      <c r="CT20" s="32">
        <f t="shared" si="35"/>
        <v>100</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9" t="s">
        <v>31</v>
      </c>
      <c r="C21" s="49">
        <v>0</v>
      </c>
      <c r="D21" s="49">
        <v>0</v>
      </c>
      <c r="E21" s="49">
        <v>0</v>
      </c>
      <c r="F21" s="49">
        <v>0</v>
      </c>
      <c r="G21" s="49">
        <v>1</v>
      </c>
      <c r="H21" s="49">
        <v>4</v>
      </c>
      <c r="I21" s="49">
        <v>26</v>
      </c>
      <c r="J21" s="49">
        <v>33</v>
      </c>
      <c r="K21" s="49">
        <v>14</v>
      </c>
      <c r="L21" s="49">
        <v>10</v>
      </c>
      <c r="M21" s="49">
        <v>0</v>
      </c>
      <c r="N21" s="49">
        <v>0</v>
      </c>
      <c r="O21" s="49">
        <v>0</v>
      </c>
      <c r="P21" s="49">
        <v>0</v>
      </c>
      <c r="Q21" s="49">
        <v>0</v>
      </c>
      <c r="R21" s="49">
        <v>0</v>
      </c>
      <c r="S21" s="49">
        <v>88</v>
      </c>
      <c r="V21" s="49" t="s">
        <v>1</v>
      </c>
      <c r="W21" s="49">
        <f>S5</f>
        <v>88</v>
      </c>
      <c r="X21" s="49">
        <f>S6</f>
        <v>88</v>
      </c>
      <c r="Y21" s="49">
        <f>S7</f>
        <v>88</v>
      </c>
      <c r="Z21" s="49">
        <f>S8</f>
        <v>88</v>
      </c>
      <c r="AA21" s="49">
        <f>S9</f>
        <v>88</v>
      </c>
      <c r="AB21" s="49">
        <f>S10</f>
        <v>88</v>
      </c>
      <c r="AC21" s="49">
        <f>S11</f>
        <v>89</v>
      </c>
      <c r="AD21" s="49">
        <f>S12</f>
        <v>88</v>
      </c>
      <c r="AE21" s="49">
        <f>S13</f>
        <v>88</v>
      </c>
      <c r="AF21" s="49">
        <f>S14</f>
        <v>89</v>
      </c>
      <c r="AG21" s="49">
        <f>S15</f>
        <v>88</v>
      </c>
      <c r="AH21" s="49">
        <f>S16</f>
        <v>87</v>
      </c>
      <c r="AI21" s="49">
        <f>S17</f>
        <v>88</v>
      </c>
      <c r="AJ21" s="49">
        <f>S18</f>
        <v>88</v>
      </c>
      <c r="AK21" s="49">
        <f>S19</f>
        <v>88</v>
      </c>
      <c r="AL21" s="49">
        <f>S20</f>
        <v>88</v>
      </c>
      <c r="AM21" s="49">
        <f>S21</f>
        <v>88</v>
      </c>
      <c r="AN21" s="49">
        <f>S22</f>
        <v>89</v>
      </c>
      <c r="AO21" s="49">
        <f>S23</f>
        <v>88</v>
      </c>
      <c r="AP21" s="49">
        <f>S24</f>
        <v>88</v>
      </c>
      <c r="AQ21" s="49">
        <f>S25</f>
        <v>89</v>
      </c>
      <c r="AR21" s="49">
        <f>S26</f>
        <v>89</v>
      </c>
      <c r="AS21" s="49">
        <f>S27</f>
        <v>89</v>
      </c>
      <c r="AT21" s="49">
        <f>S28</f>
        <v>88</v>
      </c>
      <c r="AV21" s="49" t="s">
        <v>1</v>
      </c>
      <c r="AW21" s="29">
        <f t="shared" ref="AW21:BT21" si="36">SUM(AW5:AW20)</f>
        <v>100</v>
      </c>
      <c r="AX21" s="29">
        <f t="shared" si="36"/>
        <v>100</v>
      </c>
      <c r="AY21" s="29">
        <f t="shared" si="36"/>
        <v>99.999999999999986</v>
      </c>
      <c r="AZ21" s="29">
        <f t="shared" si="36"/>
        <v>100</v>
      </c>
      <c r="BA21" s="29">
        <f t="shared" si="36"/>
        <v>100</v>
      </c>
      <c r="BB21" s="29">
        <f t="shared" si="36"/>
        <v>100</v>
      </c>
      <c r="BC21" s="29">
        <f t="shared" si="36"/>
        <v>100</v>
      </c>
      <c r="BD21" s="29">
        <f t="shared" si="36"/>
        <v>99.999999999999986</v>
      </c>
      <c r="BE21" s="29">
        <f t="shared" si="36"/>
        <v>100</v>
      </c>
      <c r="BF21" s="29">
        <f t="shared" si="36"/>
        <v>100</v>
      </c>
      <c r="BG21" s="29">
        <f t="shared" si="36"/>
        <v>100.00000000000001</v>
      </c>
      <c r="BH21" s="29">
        <f t="shared" si="36"/>
        <v>100</v>
      </c>
      <c r="BI21" s="29">
        <f t="shared" si="36"/>
        <v>100.00000000000001</v>
      </c>
      <c r="BJ21" s="29">
        <f t="shared" si="36"/>
        <v>100</v>
      </c>
      <c r="BK21" s="29">
        <f t="shared" si="36"/>
        <v>100</v>
      </c>
      <c r="BL21" s="29">
        <f t="shared" si="36"/>
        <v>100</v>
      </c>
      <c r="BM21" s="29">
        <f t="shared" si="36"/>
        <v>99.999999999999986</v>
      </c>
      <c r="BN21" s="29">
        <f t="shared" si="36"/>
        <v>100</v>
      </c>
      <c r="BO21" s="29">
        <f t="shared" si="36"/>
        <v>100</v>
      </c>
      <c r="BP21" s="29">
        <f t="shared" si="36"/>
        <v>100</v>
      </c>
      <c r="BQ21" s="29">
        <f t="shared" si="36"/>
        <v>100</v>
      </c>
      <c r="BR21" s="29">
        <f t="shared" si="36"/>
        <v>100</v>
      </c>
      <c r="BS21" s="29">
        <f t="shared" si="36"/>
        <v>100</v>
      </c>
      <c r="BT21" s="29">
        <f t="shared" si="36"/>
        <v>100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9" t="s">
        <v>32</v>
      </c>
      <c r="C22" s="49">
        <v>0</v>
      </c>
      <c r="D22" s="49">
        <v>0</v>
      </c>
      <c r="E22" s="49">
        <v>0</v>
      </c>
      <c r="F22" s="49">
        <v>0</v>
      </c>
      <c r="G22" s="49">
        <v>0</v>
      </c>
      <c r="H22" s="49">
        <v>1</v>
      </c>
      <c r="I22" s="49">
        <v>18</v>
      </c>
      <c r="J22" s="49">
        <v>42</v>
      </c>
      <c r="K22" s="49">
        <v>27</v>
      </c>
      <c r="L22" s="49">
        <v>1</v>
      </c>
      <c r="M22" s="49">
        <v>0</v>
      </c>
      <c r="N22" s="49">
        <v>0</v>
      </c>
      <c r="O22" s="49">
        <v>0</v>
      </c>
      <c r="P22" s="49">
        <v>0</v>
      </c>
      <c r="Q22" s="49">
        <v>0</v>
      </c>
      <c r="R22" s="49">
        <v>0</v>
      </c>
      <c r="S22" s="49">
        <v>89</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9" t="s">
        <v>33</v>
      </c>
      <c r="C23" s="49">
        <v>0</v>
      </c>
      <c r="D23" s="49">
        <v>0</v>
      </c>
      <c r="E23" s="49">
        <v>0</v>
      </c>
      <c r="F23" s="49">
        <v>0</v>
      </c>
      <c r="G23" s="49">
        <v>0</v>
      </c>
      <c r="H23" s="49">
        <v>0</v>
      </c>
      <c r="I23" s="49">
        <v>3</v>
      </c>
      <c r="J23" s="49">
        <v>9</v>
      </c>
      <c r="K23" s="49">
        <v>17</v>
      </c>
      <c r="L23" s="49">
        <v>16</v>
      </c>
      <c r="M23" s="49">
        <v>7</v>
      </c>
      <c r="N23" s="49">
        <v>36</v>
      </c>
      <c r="O23" s="49">
        <v>0</v>
      </c>
      <c r="P23" s="49">
        <v>0</v>
      </c>
      <c r="Q23" s="49">
        <v>0</v>
      </c>
      <c r="R23" s="49">
        <v>0</v>
      </c>
      <c r="S23" s="49">
        <v>88</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9" t="s">
        <v>24</v>
      </c>
      <c r="C24" s="49">
        <v>0</v>
      </c>
      <c r="D24" s="49">
        <v>0</v>
      </c>
      <c r="E24" s="49">
        <v>0</v>
      </c>
      <c r="F24" s="49">
        <v>0</v>
      </c>
      <c r="G24" s="49">
        <v>0</v>
      </c>
      <c r="H24" s="49">
        <v>0</v>
      </c>
      <c r="I24" s="49">
        <v>1</v>
      </c>
      <c r="J24" s="49">
        <v>1</v>
      </c>
      <c r="K24" s="49">
        <v>0</v>
      </c>
      <c r="L24" s="49">
        <v>86</v>
      </c>
      <c r="M24" s="49">
        <v>0</v>
      </c>
      <c r="N24" s="49">
        <v>0</v>
      </c>
      <c r="O24" s="49">
        <v>0</v>
      </c>
      <c r="P24" s="49">
        <v>0</v>
      </c>
      <c r="Q24" s="49">
        <v>0</v>
      </c>
      <c r="R24" s="49">
        <v>0</v>
      </c>
      <c r="S24" s="49">
        <v>88</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9" t="s">
        <v>34</v>
      </c>
      <c r="C25" s="2">
        <v>0</v>
      </c>
      <c r="D25" s="2">
        <v>0</v>
      </c>
      <c r="E25" s="2">
        <v>0</v>
      </c>
      <c r="F25" s="2">
        <v>0</v>
      </c>
      <c r="G25" s="2">
        <v>0</v>
      </c>
      <c r="H25" s="2">
        <v>0</v>
      </c>
      <c r="I25" s="2">
        <v>22</v>
      </c>
      <c r="J25" s="2">
        <v>65</v>
      </c>
      <c r="K25" s="2">
        <v>1</v>
      </c>
      <c r="L25" s="3">
        <v>1</v>
      </c>
      <c r="M25" s="3">
        <v>0</v>
      </c>
      <c r="N25" s="3">
        <v>0</v>
      </c>
      <c r="O25" s="3">
        <v>0</v>
      </c>
      <c r="P25" s="3">
        <v>0</v>
      </c>
      <c r="Q25" s="3">
        <v>0</v>
      </c>
      <c r="R25" s="3">
        <v>0</v>
      </c>
      <c r="S25" s="49">
        <v>89</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9" t="s">
        <v>35</v>
      </c>
      <c r="C26" s="2">
        <v>0</v>
      </c>
      <c r="D26" s="2">
        <v>0</v>
      </c>
      <c r="E26" s="2">
        <v>1</v>
      </c>
      <c r="F26" s="2">
        <v>0</v>
      </c>
      <c r="G26" s="2">
        <v>0</v>
      </c>
      <c r="H26" s="2">
        <v>4</v>
      </c>
      <c r="I26" s="2">
        <v>62</v>
      </c>
      <c r="J26" s="2">
        <v>21</v>
      </c>
      <c r="K26" s="2">
        <v>1</v>
      </c>
      <c r="L26" s="3">
        <v>0</v>
      </c>
      <c r="M26" s="3">
        <v>0</v>
      </c>
      <c r="N26" s="3">
        <v>0</v>
      </c>
      <c r="O26" s="3">
        <v>0</v>
      </c>
      <c r="P26" s="3">
        <v>0</v>
      </c>
      <c r="Q26" s="3">
        <v>0</v>
      </c>
      <c r="R26" s="3">
        <v>0</v>
      </c>
      <c r="S26" s="49">
        <v>89</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9" t="s">
        <v>36</v>
      </c>
      <c r="C27" s="2">
        <v>0</v>
      </c>
      <c r="D27" s="2">
        <v>0</v>
      </c>
      <c r="E27" s="2">
        <v>0</v>
      </c>
      <c r="F27" s="2">
        <v>82</v>
      </c>
      <c r="G27" s="2">
        <v>0</v>
      </c>
      <c r="H27" s="2">
        <v>6</v>
      </c>
      <c r="I27" s="2">
        <v>0</v>
      </c>
      <c r="J27" s="2">
        <v>1</v>
      </c>
      <c r="K27" s="3">
        <v>0</v>
      </c>
      <c r="L27" s="3">
        <v>0</v>
      </c>
      <c r="M27" s="3">
        <v>0</v>
      </c>
      <c r="N27" s="3">
        <v>0</v>
      </c>
      <c r="O27" s="3">
        <v>0</v>
      </c>
      <c r="P27" s="3">
        <v>0</v>
      </c>
      <c r="Q27" s="3">
        <v>0</v>
      </c>
      <c r="R27" s="3">
        <v>0</v>
      </c>
      <c r="S27" s="49">
        <v>89</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9" t="s">
        <v>22</v>
      </c>
      <c r="C28" s="2">
        <v>0</v>
      </c>
      <c r="D28" s="2">
        <v>48</v>
      </c>
      <c r="E28" s="2">
        <v>0</v>
      </c>
      <c r="F28" s="2">
        <v>35</v>
      </c>
      <c r="G28" s="2">
        <v>5</v>
      </c>
      <c r="H28" s="3">
        <v>0</v>
      </c>
      <c r="I28" s="3">
        <v>0</v>
      </c>
      <c r="J28" s="3">
        <v>0</v>
      </c>
      <c r="K28" s="3">
        <v>0</v>
      </c>
      <c r="L28" s="3">
        <v>0</v>
      </c>
      <c r="M28" s="3">
        <v>0</v>
      </c>
      <c r="N28" s="3">
        <v>0</v>
      </c>
      <c r="O28" s="3">
        <v>0</v>
      </c>
      <c r="P28" s="3">
        <v>0</v>
      </c>
      <c r="Q28" s="3">
        <v>0</v>
      </c>
      <c r="R28" s="3">
        <v>0</v>
      </c>
      <c r="S28" s="49">
        <v>88</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9" t="s">
        <v>39</v>
      </c>
      <c r="W39" s="49" t="str">
        <f>A39</f>
        <v>Enterococcus faecium</v>
      </c>
      <c r="AW39" s="49"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9" t="s">
        <v>0</v>
      </c>
      <c r="C40" s="49">
        <v>1.5625E-2</v>
      </c>
      <c r="D40" s="49">
        <v>3.125E-2</v>
      </c>
      <c r="E40" s="49">
        <v>6.25E-2</v>
      </c>
      <c r="F40" s="49">
        <v>0.125</v>
      </c>
      <c r="G40" s="49">
        <v>0.25</v>
      </c>
      <c r="H40" s="49">
        <v>0.5</v>
      </c>
      <c r="I40" s="49">
        <v>1</v>
      </c>
      <c r="J40" s="49">
        <v>2</v>
      </c>
      <c r="K40" s="49">
        <v>4</v>
      </c>
      <c r="L40" s="49">
        <v>8</v>
      </c>
      <c r="M40" s="49">
        <v>16</v>
      </c>
      <c r="N40" s="49">
        <v>32</v>
      </c>
      <c r="O40" s="49">
        <v>64</v>
      </c>
      <c r="P40" s="49">
        <v>128</v>
      </c>
      <c r="Q40" s="49">
        <v>256</v>
      </c>
      <c r="R40" s="49">
        <v>512</v>
      </c>
      <c r="S40" s="49" t="s">
        <v>1</v>
      </c>
      <c r="V40" s="49" t="s">
        <v>0</v>
      </c>
      <c r="W40" s="49" t="str">
        <f>B41</f>
        <v>Penicillin G</v>
      </c>
      <c r="X40" s="49" t="str">
        <f>B42</f>
        <v>Oxacillin</v>
      </c>
      <c r="Y40" s="49" t="str">
        <f>B43</f>
        <v>Ampicillin/ Sulbactam</v>
      </c>
      <c r="Z40" s="49" t="str">
        <f>B44</f>
        <v>Piperacillin/ Tazobactam</v>
      </c>
      <c r="AA40" s="49" t="str">
        <f>B45</f>
        <v>Cefotaxim</v>
      </c>
      <c r="AB40" s="49" t="str">
        <f>B46</f>
        <v>Cefuroxim</v>
      </c>
      <c r="AC40" s="49" t="str">
        <f>B47</f>
        <v>Imipenem</v>
      </c>
      <c r="AD40" s="49" t="str">
        <f>B48</f>
        <v>Meropenem</v>
      </c>
      <c r="AE40" s="49" t="str">
        <f>B49</f>
        <v>Amikacin</v>
      </c>
      <c r="AF40" s="49" t="str">
        <f>B50</f>
        <v>Gentamicin</v>
      </c>
      <c r="AG40" s="49" t="str">
        <f>B51</f>
        <v>Fosfomycin</v>
      </c>
      <c r="AH40" s="49" t="str">
        <f>B52</f>
        <v>Cotrimoxazol</v>
      </c>
      <c r="AI40" s="49" t="str">
        <f>B53</f>
        <v>Ciprofloxacin</v>
      </c>
      <c r="AJ40" s="49" t="str">
        <f>B54</f>
        <v>Levofloxacin</v>
      </c>
      <c r="AK40" s="49" t="str">
        <f>B55</f>
        <v>Moxifloxacin</v>
      </c>
      <c r="AL40" s="49" t="str">
        <f>B56</f>
        <v>Doxycyclin</v>
      </c>
      <c r="AM40" s="49" t="str">
        <f>B57</f>
        <v>Rifampicin</v>
      </c>
      <c r="AN40" s="49" t="str">
        <f>B58</f>
        <v>Daptomycin</v>
      </c>
      <c r="AO40" s="49" t="str">
        <f>B59</f>
        <v>Roxythromycin</v>
      </c>
      <c r="AP40" s="49" t="str">
        <f>B60</f>
        <v>Clindamycin</v>
      </c>
      <c r="AQ40" s="49" t="str">
        <f>B61</f>
        <v>Linezolid</v>
      </c>
      <c r="AR40" s="49" t="str">
        <f>B62</f>
        <v>Vancomycin</v>
      </c>
      <c r="AS40" s="49" t="s">
        <v>36</v>
      </c>
      <c r="AT40" s="49" t="s">
        <v>22</v>
      </c>
      <c r="AW40" s="49" t="str">
        <f t="shared" ref="AW40:BS40" si="37">W40</f>
        <v>Penicillin G</v>
      </c>
      <c r="AX40" s="49" t="str">
        <f t="shared" si="37"/>
        <v>Oxacillin</v>
      </c>
      <c r="AY40" s="49" t="str">
        <f t="shared" si="37"/>
        <v>Ampicillin/ Sulbactam</v>
      </c>
      <c r="AZ40" s="49" t="str">
        <f t="shared" si="37"/>
        <v>Piperacillin/ Tazobactam</v>
      </c>
      <c r="BA40" s="49" t="str">
        <f t="shared" si="37"/>
        <v>Cefotaxim</v>
      </c>
      <c r="BB40" s="49" t="str">
        <f t="shared" si="37"/>
        <v>Cefuroxim</v>
      </c>
      <c r="BC40" s="49" t="str">
        <f t="shared" si="37"/>
        <v>Imipenem</v>
      </c>
      <c r="BD40" s="49" t="str">
        <f t="shared" si="37"/>
        <v>Meropenem</v>
      </c>
      <c r="BE40" s="49" t="str">
        <f t="shared" si="37"/>
        <v>Amikacin</v>
      </c>
      <c r="BF40" s="49" t="str">
        <f t="shared" si="37"/>
        <v>Gentamicin</v>
      </c>
      <c r="BG40" s="49" t="str">
        <f t="shared" si="37"/>
        <v>Fosfomycin</v>
      </c>
      <c r="BH40" s="49" t="str">
        <f t="shared" si="37"/>
        <v>Cotrimoxazol</v>
      </c>
      <c r="BI40" s="49" t="str">
        <f t="shared" si="37"/>
        <v>Ciprofloxacin</v>
      </c>
      <c r="BJ40" s="49" t="str">
        <f t="shared" si="37"/>
        <v>Levofloxacin</v>
      </c>
      <c r="BK40" s="49" t="str">
        <f t="shared" si="37"/>
        <v>Moxifloxacin</v>
      </c>
      <c r="BL40" s="49" t="str">
        <f t="shared" si="37"/>
        <v>Doxycyclin</v>
      </c>
      <c r="BM40" s="49" t="str">
        <f t="shared" si="37"/>
        <v>Rifampicin</v>
      </c>
      <c r="BN40" s="49" t="str">
        <f t="shared" si="37"/>
        <v>Daptomycin</v>
      </c>
      <c r="BO40" s="49" t="str">
        <f t="shared" si="37"/>
        <v>Roxythromycin</v>
      </c>
      <c r="BP40" s="49" t="str">
        <f t="shared" si="37"/>
        <v>Clindamycin</v>
      </c>
      <c r="BQ40" s="49" t="str">
        <f t="shared" si="37"/>
        <v>Linezolid</v>
      </c>
      <c r="BR40" s="49" t="str">
        <f t="shared" si="37"/>
        <v>Vancomycin</v>
      </c>
      <c r="BS40" s="49" t="str">
        <f t="shared" si="37"/>
        <v>Teicoplanin</v>
      </c>
      <c r="BT40" s="49"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9" t="s">
        <v>22</v>
      </c>
      <c r="CW40" s="38"/>
      <c r="CX40" s="23" t="s">
        <v>70</v>
      </c>
      <c r="CY40" s="23" t="s">
        <v>71</v>
      </c>
      <c r="CZ40" s="23" t="s">
        <v>50</v>
      </c>
      <c r="DA40" s="23" t="s">
        <v>52</v>
      </c>
      <c r="DB40" s="23" t="s">
        <v>54</v>
      </c>
      <c r="DC40" s="23" t="s">
        <v>72</v>
      </c>
      <c r="DD40" s="23" t="s">
        <v>56</v>
      </c>
      <c r="DE40" s="23" t="s">
        <v>57</v>
      </c>
      <c r="DF40" s="23" t="s">
        <v>59</v>
      </c>
      <c r="DG40" s="23" t="s">
        <v>60</v>
      </c>
      <c r="DH40" s="23" t="s">
        <v>62</v>
      </c>
      <c r="DI40" s="23" t="s">
        <v>63</v>
      </c>
      <c r="DJ40" s="23" t="s">
        <v>64</v>
      </c>
      <c r="DK40" s="23" t="s">
        <v>65</v>
      </c>
      <c r="DL40" s="23" t="s">
        <v>66</v>
      </c>
      <c r="DM40" s="23" t="s">
        <v>67</v>
      </c>
      <c r="DN40" s="23" t="s">
        <v>73</v>
      </c>
      <c r="DO40" s="23" t="s">
        <v>74</v>
      </c>
      <c r="DP40" s="23" t="s">
        <v>75</v>
      </c>
      <c r="DQ40" s="23" t="s">
        <v>76</v>
      </c>
      <c r="DR40" s="23" t="s">
        <v>77</v>
      </c>
      <c r="DS40" s="23" t="s">
        <v>78</v>
      </c>
      <c r="DT40" s="23" t="s">
        <v>79</v>
      </c>
      <c r="DU40" s="23" t="s">
        <v>86</v>
      </c>
      <c r="DV40" s="9"/>
    </row>
    <row r="41" spans="1:126" ht="18.75" x14ac:dyDescent="0.25">
      <c r="B41" s="49" t="s">
        <v>29</v>
      </c>
      <c r="C41" s="49">
        <v>0</v>
      </c>
      <c r="D41" s="49">
        <v>0</v>
      </c>
      <c r="E41" s="49">
        <v>0</v>
      </c>
      <c r="F41" s="49">
        <v>0</v>
      </c>
      <c r="G41" s="49">
        <v>0</v>
      </c>
      <c r="H41" s="49">
        <v>1</v>
      </c>
      <c r="I41" s="49">
        <v>1</v>
      </c>
      <c r="J41" s="49">
        <v>2</v>
      </c>
      <c r="K41" s="49">
        <v>1</v>
      </c>
      <c r="L41" s="49">
        <v>94</v>
      </c>
      <c r="M41" s="49">
        <v>0</v>
      </c>
      <c r="N41" s="49">
        <v>0</v>
      </c>
      <c r="O41" s="49">
        <v>0</v>
      </c>
      <c r="P41" s="49">
        <v>0</v>
      </c>
      <c r="Q41" s="49">
        <v>0</v>
      </c>
      <c r="R41" s="49">
        <v>0</v>
      </c>
      <c r="S41" s="27">
        <v>99</v>
      </c>
      <c r="V41" s="49">
        <v>1.5625E-2</v>
      </c>
      <c r="W41" s="6">
        <f>C41</f>
        <v>0</v>
      </c>
      <c r="X41" s="49">
        <f>C42</f>
        <v>0</v>
      </c>
      <c r="Y41" s="2">
        <f>C43</f>
        <v>0</v>
      </c>
      <c r="Z41" s="49">
        <f>C44</f>
        <v>0</v>
      </c>
      <c r="AA41" s="49">
        <f>C45</f>
        <v>0</v>
      </c>
      <c r="AB41" s="49">
        <f>C46</f>
        <v>0</v>
      </c>
      <c r="AC41" s="4">
        <f>C47</f>
        <v>0</v>
      </c>
      <c r="AD41" s="49">
        <f>C48</f>
        <v>0</v>
      </c>
      <c r="AE41" s="49">
        <f>C49</f>
        <v>0</v>
      </c>
      <c r="AF41" s="49">
        <f>C50</f>
        <v>0</v>
      </c>
      <c r="AG41" s="49">
        <f>C51</f>
        <v>0</v>
      </c>
      <c r="AH41" s="49">
        <f>C52</f>
        <v>0</v>
      </c>
      <c r="AI41" s="49">
        <f>C53</f>
        <v>0</v>
      </c>
      <c r="AJ41" s="49">
        <f>C54</f>
        <v>0</v>
      </c>
      <c r="AK41" s="49">
        <f>C55</f>
        <v>0</v>
      </c>
      <c r="AL41" s="49">
        <f>C56</f>
        <v>0</v>
      </c>
      <c r="AM41" s="49">
        <f>C57</f>
        <v>0</v>
      </c>
      <c r="AN41" s="49">
        <f>C58</f>
        <v>0</v>
      </c>
      <c r="AO41" s="49">
        <f>C59</f>
        <v>0</v>
      </c>
      <c r="AP41" s="49">
        <f>C60</f>
        <v>0</v>
      </c>
      <c r="AQ41" s="2">
        <f>C61</f>
        <v>0</v>
      </c>
      <c r="AR41" s="2">
        <f>C62</f>
        <v>0</v>
      </c>
      <c r="AS41" s="2">
        <f>C63</f>
        <v>0</v>
      </c>
      <c r="AT41" s="2">
        <f>C64</f>
        <v>0</v>
      </c>
      <c r="AU41" s="5"/>
      <c r="AV41" s="49">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9">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9">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9">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46</v>
      </c>
      <c r="CX41" s="25">
        <f t="shared" ref="CX41:DU41" si="41">W57</f>
        <v>99</v>
      </c>
      <c r="CY41" s="25">
        <f t="shared" si="41"/>
        <v>99</v>
      </c>
      <c r="CZ41" s="25">
        <f t="shared" si="41"/>
        <v>100</v>
      </c>
      <c r="DA41" s="25">
        <f t="shared" si="41"/>
        <v>99</v>
      </c>
      <c r="DB41" s="25">
        <f t="shared" si="41"/>
        <v>99</v>
      </c>
      <c r="DC41" s="25">
        <f t="shared" si="41"/>
        <v>99</v>
      </c>
      <c r="DD41" s="25">
        <f t="shared" si="41"/>
        <v>100</v>
      </c>
      <c r="DE41" s="26">
        <f t="shared" si="41"/>
        <v>99</v>
      </c>
      <c r="DF41" s="26">
        <f t="shared" si="41"/>
        <v>98</v>
      </c>
      <c r="DG41" s="26">
        <f t="shared" si="41"/>
        <v>100</v>
      </c>
      <c r="DH41" s="26">
        <f t="shared" si="41"/>
        <v>99</v>
      </c>
      <c r="DI41" s="26">
        <f t="shared" si="41"/>
        <v>99</v>
      </c>
      <c r="DJ41" s="26">
        <f t="shared" si="41"/>
        <v>98</v>
      </c>
      <c r="DK41" s="26">
        <f t="shared" si="41"/>
        <v>99</v>
      </c>
      <c r="DL41" s="26">
        <f t="shared" si="41"/>
        <v>98</v>
      </c>
      <c r="DM41" s="26">
        <f t="shared" si="41"/>
        <v>99</v>
      </c>
      <c r="DN41" s="26">
        <f t="shared" si="41"/>
        <v>99</v>
      </c>
      <c r="DO41" s="26">
        <f t="shared" si="41"/>
        <v>99</v>
      </c>
      <c r="DP41" s="26">
        <f t="shared" si="41"/>
        <v>99</v>
      </c>
      <c r="DQ41" s="26">
        <f t="shared" si="41"/>
        <v>99</v>
      </c>
      <c r="DR41" s="26">
        <f t="shared" si="41"/>
        <v>100</v>
      </c>
      <c r="DS41" s="26">
        <f t="shared" si="41"/>
        <v>100</v>
      </c>
      <c r="DT41" s="26">
        <f t="shared" si="41"/>
        <v>100</v>
      </c>
      <c r="DU41" s="26">
        <f t="shared" si="41"/>
        <v>99</v>
      </c>
    </row>
    <row r="42" spans="1:126" ht="18.75" x14ac:dyDescent="0.25">
      <c r="B42" s="49" t="s">
        <v>30</v>
      </c>
      <c r="C42" s="49">
        <v>0</v>
      </c>
      <c r="D42" s="49">
        <v>0</v>
      </c>
      <c r="E42" s="49">
        <v>2</v>
      </c>
      <c r="F42" s="49">
        <v>0</v>
      </c>
      <c r="G42" s="49">
        <v>0</v>
      </c>
      <c r="H42" s="49">
        <v>0</v>
      </c>
      <c r="I42" s="49">
        <v>0</v>
      </c>
      <c r="J42" s="49">
        <v>0</v>
      </c>
      <c r="K42" s="49">
        <v>1</v>
      </c>
      <c r="L42" s="49">
        <v>0</v>
      </c>
      <c r="M42" s="49">
        <v>96</v>
      </c>
      <c r="N42" s="49">
        <v>0</v>
      </c>
      <c r="O42" s="49">
        <v>0</v>
      </c>
      <c r="P42" s="49">
        <v>0</v>
      </c>
      <c r="Q42" s="49">
        <v>0</v>
      </c>
      <c r="R42" s="49">
        <v>0</v>
      </c>
      <c r="S42" s="49">
        <v>99</v>
      </c>
      <c r="V42" s="49">
        <v>3.125E-2</v>
      </c>
      <c r="W42" s="6">
        <f>D41</f>
        <v>0</v>
      </c>
      <c r="X42" s="49">
        <f>D42</f>
        <v>0</v>
      </c>
      <c r="Y42" s="2">
        <f>D43</f>
        <v>0</v>
      </c>
      <c r="Z42" s="49">
        <f>D44</f>
        <v>0</v>
      </c>
      <c r="AA42" s="49">
        <f>D45</f>
        <v>0</v>
      </c>
      <c r="AB42" s="49">
        <f>D46</f>
        <v>0</v>
      </c>
      <c r="AC42" s="4">
        <f>D47</f>
        <v>0</v>
      </c>
      <c r="AD42" s="49">
        <f>D48</f>
        <v>0</v>
      </c>
      <c r="AE42" s="49">
        <f>D49</f>
        <v>0</v>
      </c>
      <c r="AF42" s="49">
        <f>D50</f>
        <v>0</v>
      </c>
      <c r="AG42" s="49">
        <f>D51</f>
        <v>0</v>
      </c>
      <c r="AH42" s="49">
        <f>D52</f>
        <v>0</v>
      </c>
      <c r="AI42" s="49">
        <f>D53</f>
        <v>1</v>
      </c>
      <c r="AJ42" s="49">
        <f>D54</f>
        <v>0</v>
      </c>
      <c r="AK42" s="49">
        <f>D55</f>
        <v>1</v>
      </c>
      <c r="AL42" s="49">
        <f>D56</f>
        <v>0</v>
      </c>
      <c r="AM42" s="49">
        <f>D57</f>
        <v>4</v>
      </c>
      <c r="AN42" s="49">
        <f>D58</f>
        <v>0</v>
      </c>
      <c r="AO42" s="49">
        <f>D59</f>
        <v>0</v>
      </c>
      <c r="AP42" s="49">
        <f>D60</f>
        <v>1</v>
      </c>
      <c r="AQ42" s="2">
        <f>D61</f>
        <v>0</v>
      </c>
      <c r="AR42" s="2">
        <f>D62</f>
        <v>0</v>
      </c>
      <c r="AS42" s="2">
        <f>D63</f>
        <v>0</v>
      </c>
      <c r="AT42" s="2">
        <f>D64</f>
        <v>91</v>
      </c>
      <c r="AU42" s="5"/>
      <c r="AV42" s="49">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9">
        <f t="shared" si="42"/>
        <v>0</v>
      </c>
      <c r="BI42" s="29">
        <f t="shared" si="42"/>
        <v>1.0204081632653061</v>
      </c>
      <c r="BJ42" s="29">
        <f t="shared" si="42"/>
        <v>0</v>
      </c>
      <c r="BK42" s="29">
        <f t="shared" si="42"/>
        <v>1.0204081632653061</v>
      </c>
      <c r="BL42" s="29">
        <f t="shared" si="42"/>
        <v>0</v>
      </c>
      <c r="BM42" s="29">
        <f t="shared" si="42"/>
        <v>4.0404040404040407</v>
      </c>
      <c r="BN42" s="29">
        <f t="shared" si="42"/>
        <v>0</v>
      </c>
      <c r="BO42" s="29">
        <f t="shared" si="42"/>
        <v>0</v>
      </c>
      <c r="BP42" s="29">
        <f t="shared" si="42"/>
        <v>1.0101010101010102</v>
      </c>
      <c r="BQ42" s="30">
        <f t="shared" si="42"/>
        <v>0</v>
      </c>
      <c r="BR42" s="30">
        <f t="shared" si="42"/>
        <v>0</v>
      </c>
      <c r="BS42" s="30">
        <f t="shared" si="42"/>
        <v>0</v>
      </c>
      <c r="BT42" s="30">
        <f t="shared" si="42"/>
        <v>91.919191919191917</v>
      </c>
      <c r="BV42" s="49">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9">
        <f t="shared" si="43"/>
        <v>0</v>
      </c>
      <c r="CI42" s="29">
        <f t="shared" si="43"/>
        <v>1.0204081632653061</v>
      </c>
      <c r="CJ42" s="29">
        <f t="shared" si="43"/>
        <v>0</v>
      </c>
      <c r="CK42" s="29">
        <f t="shared" si="43"/>
        <v>1.0204081632653061</v>
      </c>
      <c r="CL42" s="29">
        <f t="shared" si="43"/>
        <v>0</v>
      </c>
      <c r="CM42" s="29">
        <f t="shared" si="43"/>
        <v>4.0404040404040407</v>
      </c>
      <c r="CN42" s="29">
        <f t="shared" si="43"/>
        <v>0</v>
      </c>
      <c r="CO42" s="29">
        <f t="shared" si="43"/>
        <v>0</v>
      </c>
      <c r="CP42" s="29">
        <f t="shared" si="43"/>
        <v>1.0101010101010102</v>
      </c>
      <c r="CQ42" s="30">
        <f t="shared" si="43"/>
        <v>0</v>
      </c>
      <c r="CR42" s="30">
        <f t="shared" si="43"/>
        <v>0</v>
      </c>
      <c r="CS42" s="30">
        <f t="shared" si="43"/>
        <v>0</v>
      </c>
      <c r="CT42" s="30">
        <f t="shared" si="43"/>
        <v>91.919191919191917</v>
      </c>
      <c r="CU42" s="34"/>
      <c r="CV42" s="34"/>
      <c r="CW42" s="24" t="s">
        <v>47</v>
      </c>
      <c r="CX42" s="17"/>
      <c r="CY42" s="17"/>
      <c r="CZ42" s="17">
        <f>BY49</f>
        <v>4</v>
      </c>
      <c r="DA42" s="17"/>
      <c r="DB42" s="17"/>
      <c r="DC42" s="17"/>
      <c r="DD42" s="17"/>
      <c r="DE42" s="16"/>
      <c r="DF42" s="16"/>
      <c r="DG42" s="16"/>
      <c r="DH42" s="16"/>
      <c r="DI42" s="16"/>
      <c r="DJ42" s="12"/>
      <c r="DK42" s="16"/>
      <c r="DL42" s="16"/>
      <c r="DM42" s="16"/>
      <c r="DN42" s="16"/>
      <c r="DO42" s="16"/>
      <c r="DP42" s="16"/>
      <c r="DQ42" s="16"/>
      <c r="DR42" s="16">
        <f>CQ49</f>
        <v>98</v>
      </c>
      <c r="DS42" s="16">
        <f>CR49</f>
        <v>76</v>
      </c>
      <c r="DT42" s="16">
        <f>CS48</f>
        <v>92</v>
      </c>
      <c r="DU42" s="16">
        <f>CT45</f>
        <v>100</v>
      </c>
    </row>
    <row r="43" spans="1:126" ht="18.75" x14ac:dyDescent="0.25">
      <c r="B43" s="49" t="s">
        <v>3</v>
      </c>
      <c r="C43" s="2">
        <v>0</v>
      </c>
      <c r="D43" s="2">
        <v>0</v>
      </c>
      <c r="E43" s="2">
        <v>0</v>
      </c>
      <c r="F43" s="2">
        <v>1</v>
      </c>
      <c r="G43" s="2">
        <v>0</v>
      </c>
      <c r="H43" s="2">
        <v>1</v>
      </c>
      <c r="I43" s="2">
        <v>0</v>
      </c>
      <c r="J43" s="2">
        <v>1</v>
      </c>
      <c r="K43" s="2">
        <v>1</v>
      </c>
      <c r="L43" s="4">
        <v>0</v>
      </c>
      <c r="M43" s="3">
        <v>0</v>
      </c>
      <c r="N43" s="3">
        <v>2</v>
      </c>
      <c r="O43" s="3">
        <v>93</v>
      </c>
      <c r="P43" s="3">
        <v>0</v>
      </c>
      <c r="Q43" s="3">
        <v>0</v>
      </c>
      <c r="R43" s="3">
        <v>1</v>
      </c>
      <c r="S43" s="49">
        <v>100</v>
      </c>
      <c r="V43" s="49">
        <v>6.25E-2</v>
      </c>
      <c r="W43" s="6">
        <f>E41</f>
        <v>0</v>
      </c>
      <c r="X43" s="49">
        <f>E42</f>
        <v>2</v>
      </c>
      <c r="Y43" s="2">
        <f>E43</f>
        <v>0</v>
      </c>
      <c r="Z43" s="49">
        <f>E44</f>
        <v>0</v>
      </c>
      <c r="AA43" s="49">
        <f>E45</f>
        <v>0</v>
      </c>
      <c r="AB43" s="49">
        <f>E46</f>
        <v>0</v>
      </c>
      <c r="AC43" s="4">
        <f>E47</f>
        <v>1</v>
      </c>
      <c r="AD43" s="49">
        <f>E48</f>
        <v>1</v>
      </c>
      <c r="AE43" s="49">
        <f>E49</f>
        <v>0</v>
      </c>
      <c r="AF43" s="49">
        <f>E50</f>
        <v>2</v>
      </c>
      <c r="AG43" s="49">
        <f>E51</f>
        <v>0</v>
      </c>
      <c r="AH43" s="49">
        <f>E52</f>
        <v>69</v>
      </c>
      <c r="AI43" s="49">
        <f>E53</f>
        <v>0</v>
      </c>
      <c r="AJ43" s="49">
        <f>E54</f>
        <v>0</v>
      </c>
      <c r="AK43" s="49">
        <f>E55</f>
        <v>0</v>
      </c>
      <c r="AL43" s="49">
        <f>E56</f>
        <v>61</v>
      </c>
      <c r="AM43" s="49">
        <f>E57</f>
        <v>1</v>
      </c>
      <c r="AN43" s="49">
        <f>E58</f>
        <v>0</v>
      </c>
      <c r="AO43" s="49">
        <f>E59</f>
        <v>0</v>
      </c>
      <c r="AP43" s="49">
        <f>E60</f>
        <v>1</v>
      </c>
      <c r="AQ43" s="2">
        <f>E61</f>
        <v>0</v>
      </c>
      <c r="AR43" s="2">
        <f>E62</f>
        <v>2</v>
      </c>
      <c r="AS43" s="2">
        <f>E63</f>
        <v>0</v>
      </c>
      <c r="AT43" s="2">
        <f>E64</f>
        <v>0</v>
      </c>
      <c r="AU43" s="5"/>
      <c r="AV43" s="49">
        <v>6.25E-2</v>
      </c>
      <c r="AW43" s="36">
        <f t="shared" ref="AW43:BT43" si="44">PRODUCT(W43*100*1/W57)</f>
        <v>0</v>
      </c>
      <c r="AX43" s="29">
        <f t="shared" si="44"/>
        <v>2.0202020202020203</v>
      </c>
      <c r="AY43" s="30">
        <f t="shared" si="44"/>
        <v>0</v>
      </c>
      <c r="AZ43" s="29">
        <f t="shared" si="44"/>
        <v>0</v>
      </c>
      <c r="BA43" s="29">
        <f t="shared" si="44"/>
        <v>0</v>
      </c>
      <c r="BB43" s="29">
        <f t="shared" si="44"/>
        <v>0</v>
      </c>
      <c r="BC43" s="31">
        <f t="shared" si="44"/>
        <v>1</v>
      </c>
      <c r="BD43" s="29">
        <f t="shared" si="44"/>
        <v>1.0101010101010102</v>
      </c>
      <c r="BE43" s="29">
        <f t="shared" si="44"/>
        <v>0</v>
      </c>
      <c r="BF43" s="29">
        <f t="shared" si="44"/>
        <v>2</v>
      </c>
      <c r="BG43" s="29">
        <f t="shared" si="44"/>
        <v>0</v>
      </c>
      <c r="BH43" s="49">
        <f t="shared" si="44"/>
        <v>69.696969696969703</v>
      </c>
      <c r="BI43" s="29">
        <f t="shared" si="44"/>
        <v>0</v>
      </c>
      <c r="BJ43" s="29">
        <f t="shared" si="44"/>
        <v>0</v>
      </c>
      <c r="BK43" s="29">
        <f t="shared" si="44"/>
        <v>0</v>
      </c>
      <c r="BL43" s="29">
        <f t="shared" si="44"/>
        <v>61.616161616161619</v>
      </c>
      <c r="BM43" s="29">
        <f t="shared" si="44"/>
        <v>1.0101010101010102</v>
      </c>
      <c r="BN43" s="29">
        <f t="shared" si="44"/>
        <v>0</v>
      </c>
      <c r="BO43" s="29">
        <f t="shared" si="44"/>
        <v>0</v>
      </c>
      <c r="BP43" s="29">
        <f t="shared" si="44"/>
        <v>1.0101010101010102</v>
      </c>
      <c r="BQ43" s="30">
        <f t="shared" si="44"/>
        <v>0</v>
      </c>
      <c r="BR43" s="30">
        <f t="shared" si="44"/>
        <v>2</v>
      </c>
      <c r="BS43" s="30">
        <f t="shared" si="44"/>
        <v>0</v>
      </c>
      <c r="BT43" s="30">
        <f t="shared" si="44"/>
        <v>0</v>
      </c>
      <c r="BV43" s="49">
        <v>6.25E-2</v>
      </c>
      <c r="BW43" s="36">
        <f t="shared" ref="BW43:CT44" si="45">AW41+AW42+AW43</f>
        <v>0</v>
      </c>
      <c r="BX43" s="29">
        <f t="shared" si="45"/>
        <v>2.0202020202020203</v>
      </c>
      <c r="BY43" s="30">
        <f t="shared" si="45"/>
        <v>0</v>
      </c>
      <c r="BZ43" s="29">
        <f t="shared" si="45"/>
        <v>0</v>
      </c>
      <c r="CA43" s="29">
        <f t="shared" si="45"/>
        <v>0</v>
      </c>
      <c r="CB43" s="29">
        <f t="shared" si="45"/>
        <v>0</v>
      </c>
      <c r="CC43" s="31">
        <f t="shared" si="45"/>
        <v>1</v>
      </c>
      <c r="CD43" s="29">
        <f t="shared" si="45"/>
        <v>1.0101010101010102</v>
      </c>
      <c r="CE43" s="29">
        <f t="shared" si="45"/>
        <v>0</v>
      </c>
      <c r="CF43" s="29">
        <f t="shared" si="45"/>
        <v>2</v>
      </c>
      <c r="CG43" s="29">
        <f t="shared" si="45"/>
        <v>0</v>
      </c>
      <c r="CH43" s="49">
        <f t="shared" si="45"/>
        <v>69.696969696969703</v>
      </c>
      <c r="CI43" s="29">
        <f t="shared" si="45"/>
        <v>1.0204081632653061</v>
      </c>
      <c r="CJ43" s="29">
        <f t="shared" si="45"/>
        <v>0</v>
      </c>
      <c r="CK43" s="29">
        <f t="shared" si="45"/>
        <v>1.0204081632653061</v>
      </c>
      <c r="CL43" s="29">
        <f t="shared" si="45"/>
        <v>61.616161616161619</v>
      </c>
      <c r="CM43" s="29">
        <f t="shared" si="45"/>
        <v>5.0505050505050511</v>
      </c>
      <c r="CN43" s="29">
        <f t="shared" si="45"/>
        <v>0</v>
      </c>
      <c r="CO43" s="29">
        <f t="shared" si="45"/>
        <v>0</v>
      </c>
      <c r="CP43" s="29">
        <f t="shared" si="45"/>
        <v>2.0202020202020203</v>
      </c>
      <c r="CQ43" s="30">
        <f t="shared" si="45"/>
        <v>0</v>
      </c>
      <c r="CR43" s="30">
        <f t="shared" si="45"/>
        <v>2</v>
      </c>
      <c r="CS43" s="30">
        <f t="shared" si="45"/>
        <v>0</v>
      </c>
      <c r="CT43" s="30">
        <f t="shared" si="45"/>
        <v>91.919191919191917</v>
      </c>
      <c r="CU43" s="34"/>
      <c r="CV43" s="34"/>
      <c r="CW43" s="24" t="s">
        <v>48</v>
      </c>
      <c r="CX43" s="17"/>
      <c r="CY43" s="17"/>
      <c r="CZ43" s="17">
        <f>BY50-BY49</f>
        <v>0</v>
      </c>
      <c r="DA43" s="17"/>
      <c r="DB43" s="17"/>
      <c r="DC43" s="17"/>
      <c r="DD43" s="17">
        <f>CC49</f>
        <v>3</v>
      </c>
      <c r="DE43" s="16"/>
      <c r="DF43" s="16"/>
      <c r="DG43" s="16"/>
      <c r="DH43" s="16"/>
      <c r="DI43" s="16"/>
      <c r="DJ43" s="16"/>
      <c r="DK43" s="16"/>
      <c r="DL43" s="16"/>
      <c r="DM43" s="16"/>
      <c r="DN43" s="16"/>
      <c r="DO43" s="16"/>
      <c r="DP43" s="16"/>
      <c r="DQ43" s="16"/>
      <c r="DR43" s="16"/>
      <c r="DS43" s="16"/>
      <c r="DT43" s="16"/>
      <c r="DU43" s="16"/>
    </row>
    <row r="44" spans="1:126" ht="18.75" x14ac:dyDescent="0.25">
      <c r="B44" s="49" t="s">
        <v>5</v>
      </c>
      <c r="C44" s="49">
        <v>0</v>
      </c>
      <c r="D44" s="49">
        <v>0</v>
      </c>
      <c r="E44" s="49">
        <v>0</v>
      </c>
      <c r="F44" s="49">
        <v>0</v>
      </c>
      <c r="G44" s="49">
        <v>0</v>
      </c>
      <c r="H44" s="49">
        <v>0</v>
      </c>
      <c r="I44" s="49">
        <v>0</v>
      </c>
      <c r="J44" s="49">
        <v>1</v>
      </c>
      <c r="K44" s="49">
        <v>0</v>
      </c>
      <c r="L44" s="49">
        <v>2</v>
      </c>
      <c r="M44" s="49">
        <v>1</v>
      </c>
      <c r="N44" s="49">
        <v>1</v>
      </c>
      <c r="O44" s="49">
        <v>0</v>
      </c>
      <c r="P44" s="49">
        <v>94</v>
      </c>
      <c r="Q44" s="49">
        <v>0</v>
      </c>
      <c r="R44" s="49">
        <v>0</v>
      </c>
      <c r="S44" s="49">
        <v>99</v>
      </c>
      <c r="V44" s="49">
        <v>0.125</v>
      </c>
      <c r="W44" s="6">
        <f>F41</f>
        <v>0</v>
      </c>
      <c r="X44" s="49">
        <f>F42</f>
        <v>0</v>
      </c>
      <c r="Y44" s="2">
        <f>F43</f>
        <v>1</v>
      </c>
      <c r="Z44" s="49">
        <f>F44</f>
        <v>0</v>
      </c>
      <c r="AA44" s="49">
        <f>F45</f>
        <v>1</v>
      </c>
      <c r="AB44" s="49">
        <f>F46</f>
        <v>1</v>
      </c>
      <c r="AC44" s="4">
        <f>F47</f>
        <v>0</v>
      </c>
      <c r="AD44" s="49">
        <f>F48</f>
        <v>0</v>
      </c>
      <c r="AE44" s="49">
        <f>F49</f>
        <v>0</v>
      </c>
      <c r="AF44" s="49">
        <f>F50</f>
        <v>0</v>
      </c>
      <c r="AG44" s="49">
        <f>F51</f>
        <v>0</v>
      </c>
      <c r="AH44" s="49">
        <f>F52</f>
        <v>0</v>
      </c>
      <c r="AI44" s="49">
        <f>F53</f>
        <v>0</v>
      </c>
      <c r="AJ44" s="49">
        <f>F54</f>
        <v>0</v>
      </c>
      <c r="AK44" s="49">
        <f>F55</f>
        <v>1</v>
      </c>
      <c r="AL44" s="49">
        <f>F56</f>
        <v>0</v>
      </c>
      <c r="AM44" s="49">
        <f>F57</f>
        <v>0</v>
      </c>
      <c r="AN44" s="49">
        <f>F58</f>
        <v>0</v>
      </c>
      <c r="AO44" s="49">
        <f>F59</f>
        <v>0</v>
      </c>
      <c r="AP44" s="49">
        <f>F60</f>
        <v>2</v>
      </c>
      <c r="AQ44" s="2">
        <f>F61</f>
        <v>0</v>
      </c>
      <c r="AR44" s="2">
        <f>F61</f>
        <v>0</v>
      </c>
      <c r="AS44" s="2">
        <f>F63</f>
        <v>18</v>
      </c>
      <c r="AT44" s="2">
        <f>F64</f>
        <v>6</v>
      </c>
      <c r="AU44" s="5"/>
      <c r="AV44" s="49">
        <v>0.125</v>
      </c>
      <c r="AW44" s="36">
        <f t="shared" ref="AW44:BT44" si="46">PRODUCT(W44*100*1/W57)</f>
        <v>0</v>
      </c>
      <c r="AX44" s="29">
        <f t="shared" si="46"/>
        <v>0</v>
      </c>
      <c r="AY44" s="30">
        <f t="shared" si="46"/>
        <v>1</v>
      </c>
      <c r="AZ44" s="29">
        <f t="shared" si="46"/>
        <v>0</v>
      </c>
      <c r="BA44" s="29">
        <f t="shared" si="46"/>
        <v>1.0101010101010102</v>
      </c>
      <c r="BB44" s="29">
        <f t="shared" si="46"/>
        <v>1.0101010101010102</v>
      </c>
      <c r="BC44" s="31">
        <f t="shared" si="46"/>
        <v>0</v>
      </c>
      <c r="BD44" s="29">
        <f t="shared" si="46"/>
        <v>0</v>
      </c>
      <c r="BE44" s="29">
        <f t="shared" si="46"/>
        <v>0</v>
      </c>
      <c r="BF44" s="29">
        <f t="shared" si="46"/>
        <v>0</v>
      </c>
      <c r="BG44" s="29">
        <f t="shared" si="46"/>
        <v>0</v>
      </c>
      <c r="BH44" s="49">
        <f t="shared" si="46"/>
        <v>0</v>
      </c>
      <c r="BI44" s="29">
        <f t="shared" si="46"/>
        <v>0</v>
      </c>
      <c r="BJ44" s="29">
        <f t="shared" si="46"/>
        <v>0</v>
      </c>
      <c r="BK44" s="29">
        <f t="shared" si="46"/>
        <v>1.0204081632653061</v>
      </c>
      <c r="BL44" s="29">
        <f t="shared" si="46"/>
        <v>0</v>
      </c>
      <c r="BM44" s="29">
        <f t="shared" si="46"/>
        <v>0</v>
      </c>
      <c r="BN44" s="29">
        <f t="shared" si="46"/>
        <v>0</v>
      </c>
      <c r="BO44" s="29">
        <f t="shared" si="46"/>
        <v>0</v>
      </c>
      <c r="BP44" s="29">
        <f t="shared" si="46"/>
        <v>2.0202020202020203</v>
      </c>
      <c r="BQ44" s="30">
        <f t="shared" si="46"/>
        <v>0</v>
      </c>
      <c r="BR44" s="30">
        <f t="shared" si="46"/>
        <v>0</v>
      </c>
      <c r="BS44" s="30">
        <f t="shared" si="46"/>
        <v>18</v>
      </c>
      <c r="BT44" s="30">
        <f t="shared" si="46"/>
        <v>6.0606060606060606</v>
      </c>
      <c r="BV44" s="49">
        <v>0.125</v>
      </c>
      <c r="BW44" s="36">
        <f t="shared" ref="BW44:CM44" si="47">AW41+AW42+AW43+AW44</f>
        <v>0</v>
      </c>
      <c r="BX44" s="29">
        <f t="shared" si="47"/>
        <v>2.0202020202020203</v>
      </c>
      <c r="BY44" s="30">
        <f t="shared" si="47"/>
        <v>1</v>
      </c>
      <c r="BZ44" s="29">
        <f t="shared" si="47"/>
        <v>0</v>
      </c>
      <c r="CA44" s="29">
        <f t="shared" si="47"/>
        <v>1.0101010101010102</v>
      </c>
      <c r="CB44" s="29">
        <f t="shared" si="47"/>
        <v>1.0101010101010102</v>
      </c>
      <c r="CC44" s="31">
        <f t="shared" si="47"/>
        <v>1</v>
      </c>
      <c r="CD44" s="29">
        <f t="shared" si="47"/>
        <v>1.0101010101010102</v>
      </c>
      <c r="CE44" s="29">
        <f t="shared" si="47"/>
        <v>0</v>
      </c>
      <c r="CF44" s="29">
        <f t="shared" si="47"/>
        <v>2</v>
      </c>
      <c r="CG44" s="29">
        <f t="shared" si="47"/>
        <v>0</v>
      </c>
      <c r="CH44" s="49">
        <f t="shared" si="47"/>
        <v>69.696969696969703</v>
      </c>
      <c r="CI44" s="29">
        <f t="shared" si="47"/>
        <v>1.0204081632653061</v>
      </c>
      <c r="CJ44" s="29">
        <f t="shared" si="47"/>
        <v>0</v>
      </c>
      <c r="CK44" s="29">
        <f t="shared" si="47"/>
        <v>2.0408163265306123</v>
      </c>
      <c r="CL44" s="29">
        <f t="shared" si="47"/>
        <v>61.616161616161619</v>
      </c>
      <c r="CM44" s="29">
        <f t="shared" si="47"/>
        <v>5.0505050505050511</v>
      </c>
      <c r="CN44" s="29">
        <f t="shared" si="45"/>
        <v>0</v>
      </c>
      <c r="CO44" s="29">
        <f t="shared" ref="CO44:CT44" si="48">BO41+BO42+BO43+BO44</f>
        <v>0</v>
      </c>
      <c r="CP44" s="29">
        <f t="shared" si="48"/>
        <v>4.0404040404040407</v>
      </c>
      <c r="CQ44" s="30">
        <f t="shared" si="48"/>
        <v>0</v>
      </c>
      <c r="CR44" s="30">
        <f t="shared" si="48"/>
        <v>2</v>
      </c>
      <c r="CS44" s="30">
        <f t="shared" si="48"/>
        <v>18</v>
      </c>
      <c r="CT44" s="30">
        <f t="shared" si="48"/>
        <v>97.979797979797979</v>
      </c>
      <c r="CU44" s="34"/>
      <c r="CV44" s="34"/>
      <c r="CW44" s="24" t="s">
        <v>49</v>
      </c>
      <c r="CX44" s="17"/>
      <c r="CY44" s="17"/>
      <c r="CZ44" s="17">
        <f>BY56-BY50</f>
        <v>96</v>
      </c>
      <c r="DA44" s="17"/>
      <c r="DB44" s="17"/>
      <c r="DC44" s="17"/>
      <c r="DD44" s="17">
        <f>CC56-CC49</f>
        <v>97</v>
      </c>
      <c r="DE44" s="16"/>
      <c r="DF44" s="16"/>
      <c r="DG44" s="16"/>
      <c r="DH44" s="16"/>
      <c r="DI44" s="16"/>
      <c r="DJ44" s="16"/>
      <c r="DK44" s="16"/>
      <c r="DL44" s="16"/>
      <c r="DM44" s="16"/>
      <c r="DN44" s="16"/>
      <c r="DO44" s="16"/>
      <c r="DP44" s="16"/>
      <c r="DQ44" s="16"/>
      <c r="DR44" s="16">
        <f>CQ56-CQ49</f>
        <v>2</v>
      </c>
      <c r="DS44" s="16">
        <f>CR56-CR49</f>
        <v>24</v>
      </c>
      <c r="DT44" s="16">
        <f>CS56-CS48</f>
        <v>8</v>
      </c>
      <c r="DU44" s="16">
        <f>CT56-CT45</f>
        <v>0</v>
      </c>
    </row>
    <row r="45" spans="1:126" x14ac:dyDescent="0.25">
      <c r="B45" s="49" t="s">
        <v>7</v>
      </c>
      <c r="C45" s="49">
        <v>0</v>
      </c>
      <c r="D45" s="49">
        <v>0</v>
      </c>
      <c r="E45" s="49">
        <v>0</v>
      </c>
      <c r="F45" s="49">
        <v>1</v>
      </c>
      <c r="G45" s="49">
        <v>0</v>
      </c>
      <c r="H45" s="49">
        <v>1</v>
      </c>
      <c r="I45" s="49">
        <v>0</v>
      </c>
      <c r="J45" s="49">
        <v>0</v>
      </c>
      <c r="K45" s="49">
        <v>0</v>
      </c>
      <c r="L45" s="49">
        <v>0</v>
      </c>
      <c r="M45" s="49">
        <v>97</v>
      </c>
      <c r="N45" s="49">
        <v>0</v>
      </c>
      <c r="O45" s="49">
        <v>0</v>
      </c>
      <c r="P45" s="49">
        <v>0</v>
      </c>
      <c r="Q45" s="49">
        <v>0</v>
      </c>
      <c r="R45" s="49">
        <v>0</v>
      </c>
      <c r="S45" s="49">
        <v>99</v>
      </c>
      <c r="V45" s="49">
        <v>0.25</v>
      </c>
      <c r="W45" s="8">
        <f>G41</f>
        <v>0</v>
      </c>
      <c r="X45" s="49">
        <f>G42</f>
        <v>0</v>
      </c>
      <c r="Y45" s="2">
        <f>G43</f>
        <v>0</v>
      </c>
      <c r="Z45" s="49">
        <f>G44</f>
        <v>0</v>
      </c>
      <c r="AA45" s="49">
        <f>G45</f>
        <v>0</v>
      </c>
      <c r="AB45" s="49">
        <f>G46</f>
        <v>0</v>
      </c>
      <c r="AC45" s="4">
        <f>G47</f>
        <v>0</v>
      </c>
      <c r="AD45" s="49">
        <f>G48</f>
        <v>0</v>
      </c>
      <c r="AE45" s="49">
        <f>G49</f>
        <v>1</v>
      </c>
      <c r="AF45" s="49">
        <f>G50</f>
        <v>0</v>
      </c>
      <c r="AG45" s="49">
        <f>G51</f>
        <v>0</v>
      </c>
      <c r="AH45" s="49">
        <f>G52</f>
        <v>12</v>
      </c>
      <c r="AI45" s="49">
        <f>G53</f>
        <v>2</v>
      </c>
      <c r="AJ45" s="49">
        <f>G54</f>
        <v>1</v>
      </c>
      <c r="AK45" s="49">
        <f>G55</f>
        <v>2</v>
      </c>
      <c r="AL45" s="49">
        <f>G56</f>
        <v>15</v>
      </c>
      <c r="AM45" s="49">
        <f>G57</f>
        <v>0</v>
      </c>
      <c r="AN45" s="49">
        <f>G58</f>
        <v>2</v>
      </c>
      <c r="AO45" s="49">
        <f>G59</f>
        <v>1</v>
      </c>
      <c r="AP45" s="49">
        <f>G60</f>
        <v>0</v>
      </c>
      <c r="AQ45" s="2">
        <f>G61</f>
        <v>1</v>
      </c>
      <c r="AR45" s="2">
        <f>G62</f>
        <v>3</v>
      </c>
      <c r="AS45" s="2">
        <f>G63</f>
        <v>0</v>
      </c>
      <c r="AT45" s="2">
        <f>G64</f>
        <v>2</v>
      </c>
      <c r="AU45" s="5"/>
      <c r="AV45" s="49">
        <v>0.25</v>
      </c>
      <c r="AW45" s="37">
        <f t="shared" ref="AW45:BT45" si="49">PRODUCT(W45*100*1/W57)</f>
        <v>0</v>
      </c>
      <c r="AX45" s="29">
        <f t="shared" si="49"/>
        <v>0</v>
      </c>
      <c r="AY45" s="30">
        <f t="shared" si="49"/>
        <v>0</v>
      </c>
      <c r="AZ45" s="29">
        <f t="shared" si="49"/>
        <v>0</v>
      </c>
      <c r="BA45" s="29">
        <f t="shared" si="49"/>
        <v>0</v>
      </c>
      <c r="BB45" s="29">
        <f t="shared" si="49"/>
        <v>0</v>
      </c>
      <c r="BC45" s="31">
        <f t="shared" si="49"/>
        <v>0</v>
      </c>
      <c r="BD45" s="29">
        <f t="shared" si="49"/>
        <v>0</v>
      </c>
      <c r="BE45" s="29">
        <f t="shared" si="49"/>
        <v>1.0204081632653061</v>
      </c>
      <c r="BF45" s="29">
        <f t="shared" si="49"/>
        <v>0</v>
      </c>
      <c r="BG45" s="29">
        <f t="shared" si="49"/>
        <v>0</v>
      </c>
      <c r="BH45" s="49">
        <f t="shared" si="49"/>
        <v>12.121212121212121</v>
      </c>
      <c r="BI45" s="29">
        <f t="shared" si="49"/>
        <v>2.0408163265306123</v>
      </c>
      <c r="BJ45" s="29">
        <f t="shared" si="49"/>
        <v>1.0101010101010102</v>
      </c>
      <c r="BK45" s="29">
        <f t="shared" si="49"/>
        <v>2.0408163265306123</v>
      </c>
      <c r="BL45" s="29">
        <f t="shared" si="49"/>
        <v>15.151515151515152</v>
      </c>
      <c r="BM45" s="29">
        <f t="shared" si="49"/>
        <v>0</v>
      </c>
      <c r="BN45" s="29">
        <f t="shared" si="49"/>
        <v>2.0202020202020203</v>
      </c>
      <c r="BO45" s="29">
        <f t="shared" si="49"/>
        <v>1.0101010101010102</v>
      </c>
      <c r="BP45" s="29">
        <f t="shared" si="49"/>
        <v>0</v>
      </c>
      <c r="BQ45" s="30">
        <f t="shared" si="49"/>
        <v>1</v>
      </c>
      <c r="BR45" s="30">
        <f t="shared" si="49"/>
        <v>3</v>
      </c>
      <c r="BS45" s="30">
        <f t="shared" si="49"/>
        <v>0</v>
      </c>
      <c r="BT45" s="30">
        <f t="shared" si="49"/>
        <v>2.0202020202020203</v>
      </c>
      <c r="BV45" s="49">
        <v>0.25</v>
      </c>
      <c r="BW45" s="37">
        <f t="shared" ref="BW45:CT45" si="50">AW41+AW42+AW43+AW44+AW45</f>
        <v>0</v>
      </c>
      <c r="BX45" s="29">
        <f t="shared" si="50"/>
        <v>2.0202020202020203</v>
      </c>
      <c r="BY45" s="30">
        <f t="shared" si="50"/>
        <v>1</v>
      </c>
      <c r="BZ45" s="29">
        <f t="shared" si="50"/>
        <v>0</v>
      </c>
      <c r="CA45" s="29">
        <f t="shared" si="50"/>
        <v>1.0101010101010102</v>
      </c>
      <c r="CB45" s="29">
        <f t="shared" si="50"/>
        <v>1.0101010101010102</v>
      </c>
      <c r="CC45" s="31">
        <f t="shared" si="50"/>
        <v>1</v>
      </c>
      <c r="CD45" s="29">
        <f t="shared" si="50"/>
        <v>1.0101010101010102</v>
      </c>
      <c r="CE45" s="29">
        <f t="shared" si="50"/>
        <v>1.0204081632653061</v>
      </c>
      <c r="CF45" s="29">
        <f t="shared" si="50"/>
        <v>2</v>
      </c>
      <c r="CG45" s="29">
        <f t="shared" si="50"/>
        <v>0</v>
      </c>
      <c r="CH45" s="49">
        <f t="shared" si="50"/>
        <v>81.818181818181827</v>
      </c>
      <c r="CI45" s="29">
        <f t="shared" si="50"/>
        <v>3.0612244897959187</v>
      </c>
      <c r="CJ45" s="29">
        <f t="shared" si="50"/>
        <v>1.0101010101010102</v>
      </c>
      <c r="CK45" s="29">
        <f t="shared" si="50"/>
        <v>4.0816326530612246</v>
      </c>
      <c r="CL45" s="29">
        <f t="shared" si="50"/>
        <v>76.767676767676775</v>
      </c>
      <c r="CM45" s="29">
        <f t="shared" si="50"/>
        <v>5.0505050505050511</v>
      </c>
      <c r="CN45" s="29">
        <f t="shared" si="50"/>
        <v>2.0202020202020203</v>
      </c>
      <c r="CO45" s="29">
        <f t="shared" si="50"/>
        <v>1.0101010101010102</v>
      </c>
      <c r="CP45" s="29">
        <f t="shared" si="50"/>
        <v>4.0404040404040407</v>
      </c>
      <c r="CQ45" s="30">
        <f t="shared" si="50"/>
        <v>1</v>
      </c>
      <c r="CR45" s="30">
        <f t="shared" si="50"/>
        <v>5</v>
      </c>
      <c r="CS45" s="30">
        <f t="shared" si="50"/>
        <v>18</v>
      </c>
      <c r="CT45" s="30">
        <f t="shared" si="50"/>
        <v>100</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9" t="s">
        <v>9</v>
      </c>
      <c r="C46" s="49">
        <v>0</v>
      </c>
      <c r="D46" s="49">
        <v>0</v>
      </c>
      <c r="E46" s="49">
        <v>0</v>
      </c>
      <c r="F46" s="49">
        <v>1</v>
      </c>
      <c r="G46" s="49">
        <v>0</v>
      </c>
      <c r="H46" s="49">
        <v>0</v>
      </c>
      <c r="I46" s="49">
        <v>0</v>
      </c>
      <c r="J46" s="49">
        <v>0</v>
      </c>
      <c r="K46" s="49">
        <v>0</v>
      </c>
      <c r="L46" s="49">
        <v>0</v>
      </c>
      <c r="M46" s="49">
        <v>0</v>
      </c>
      <c r="N46" s="49">
        <v>1</v>
      </c>
      <c r="O46" s="49">
        <v>97</v>
      </c>
      <c r="P46" s="49">
        <v>0</v>
      </c>
      <c r="Q46" s="49">
        <v>0</v>
      </c>
      <c r="R46" s="49">
        <v>0</v>
      </c>
      <c r="S46" s="49">
        <v>99</v>
      </c>
      <c r="V46" s="49">
        <v>0.5</v>
      </c>
      <c r="W46" s="8">
        <f>H41</f>
        <v>1</v>
      </c>
      <c r="X46" s="49">
        <f>H42</f>
        <v>0</v>
      </c>
      <c r="Y46" s="2">
        <f>H43</f>
        <v>1</v>
      </c>
      <c r="Z46" s="49">
        <f>H44</f>
        <v>0</v>
      </c>
      <c r="AA46" s="49">
        <f>H45</f>
        <v>1</v>
      </c>
      <c r="AB46" s="49">
        <f>H46</f>
        <v>0</v>
      </c>
      <c r="AC46" s="4">
        <f>H47</f>
        <v>1</v>
      </c>
      <c r="AD46" s="49">
        <f>H48</f>
        <v>0</v>
      </c>
      <c r="AE46" s="49">
        <f>H49</f>
        <v>0</v>
      </c>
      <c r="AF46" s="49">
        <f>H50</f>
        <v>1</v>
      </c>
      <c r="AG46" s="49">
        <f>H51</f>
        <v>2</v>
      </c>
      <c r="AH46" s="49">
        <f>H52</f>
        <v>0</v>
      </c>
      <c r="AI46" s="49">
        <f>H53</f>
        <v>0</v>
      </c>
      <c r="AJ46" s="49">
        <f>H54</f>
        <v>2</v>
      </c>
      <c r="AK46" s="49">
        <f>H55</f>
        <v>1</v>
      </c>
      <c r="AL46" s="49">
        <f>H56</f>
        <v>3</v>
      </c>
      <c r="AM46" s="49">
        <f>H57</f>
        <v>2</v>
      </c>
      <c r="AN46" s="49">
        <f>H58</f>
        <v>0</v>
      </c>
      <c r="AO46" s="49">
        <f>H59</f>
        <v>0</v>
      </c>
      <c r="AP46" s="49">
        <f>H60</f>
        <v>0</v>
      </c>
      <c r="AQ46" s="2">
        <f>H61</f>
        <v>7</v>
      </c>
      <c r="AR46" s="2">
        <f>H62</f>
        <v>48</v>
      </c>
      <c r="AS46" s="2">
        <f>H63</f>
        <v>71</v>
      </c>
      <c r="AT46" s="3">
        <f>H64</f>
        <v>0</v>
      </c>
      <c r="AU46" s="5"/>
      <c r="AV46" s="49">
        <v>0.5</v>
      </c>
      <c r="AW46" s="37">
        <f t="shared" ref="AW46:BT46" si="51">PRODUCT(W46*100*1/W57)</f>
        <v>1.0101010101010102</v>
      </c>
      <c r="AX46" s="29">
        <f t="shared" si="51"/>
        <v>0</v>
      </c>
      <c r="AY46" s="30">
        <f t="shared" si="51"/>
        <v>1</v>
      </c>
      <c r="AZ46" s="29">
        <f t="shared" si="51"/>
        <v>0</v>
      </c>
      <c r="BA46" s="29">
        <f t="shared" si="51"/>
        <v>1.0101010101010102</v>
      </c>
      <c r="BB46" s="29">
        <f t="shared" si="51"/>
        <v>0</v>
      </c>
      <c r="BC46" s="31">
        <f t="shared" si="51"/>
        <v>1</v>
      </c>
      <c r="BD46" s="29">
        <f t="shared" si="51"/>
        <v>0</v>
      </c>
      <c r="BE46" s="29">
        <f t="shared" si="51"/>
        <v>0</v>
      </c>
      <c r="BF46" s="29">
        <f t="shared" si="51"/>
        <v>1</v>
      </c>
      <c r="BG46" s="29">
        <f t="shared" si="51"/>
        <v>2.0202020202020203</v>
      </c>
      <c r="BH46" s="49">
        <f t="shared" si="51"/>
        <v>0</v>
      </c>
      <c r="BI46" s="29">
        <f t="shared" si="51"/>
        <v>0</v>
      </c>
      <c r="BJ46" s="29">
        <f t="shared" si="51"/>
        <v>2.0202020202020203</v>
      </c>
      <c r="BK46" s="29">
        <f t="shared" si="51"/>
        <v>1.0204081632653061</v>
      </c>
      <c r="BL46" s="29">
        <f t="shared" si="51"/>
        <v>3.0303030303030303</v>
      </c>
      <c r="BM46" s="29">
        <f t="shared" si="51"/>
        <v>2.0202020202020203</v>
      </c>
      <c r="BN46" s="29">
        <f t="shared" si="51"/>
        <v>0</v>
      </c>
      <c r="BO46" s="29">
        <f t="shared" si="51"/>
        <v>0</v>
      </c>
      <c r="BP46" s="29">
        <f t="shared" si="51"/>
        <v>0</v>
      </c>
      <c r="BQ46" s="30">
        <f t="shared" si="51"/>
        <v>7</v>
      </c>
      <c r="BR46" s="30">
        <f t="shared" si="51"/>
        <v>48</v>
      </c>
      <c r="BS46" s="30">
        <f t="shared" si="51"/>
        <v>71</v>
      </c>
      <c r="BT46" s="32">
        <f t="shared" si="51"/>
        <v>0</v>
      </c>
      <c r="BV46" s="49">
        <v>0.5</v>
      </c>
      <c r="BW46" s="37">
        <f t="shared" ref="BW46:CT46" si="52">AW41+AW42+AW43+AW44+AW45+AW46</f>
        <v>1.0101010101010102</v>
      </c>
      <c r="BX46" s="29">
        <f t="shared" si="52"/>
        <v>2.0202020202020203</v>
      </c>
      <c r="BY46" s="30">
        <f t="shared" si="52"/>
        <v>2</v>
      </c>
      <c r="BZ46" s="29">
        <f t="shared" si="52"/>
        <v>0</v>
      </c>
      <c r="CA46" s="29">
        <f t="shared" si="52"/>
        <v>2.0202020202020203</v>
      </c>
      <c r="CB46" s="29">
        <f t="shared" si="52"/>
        <v>1.0101010101010102</v>
      </c>
      <c r="CC46" s="31">
        <f t="shared" si="52"/>
        <v>2</v>
      </c>
      <c r="CD46" s="29">
        <f t="shared" si="52"/>
        <v>1.0101010101010102</v>
      </c>
      <c r="CE46" s="29">
        <f t="shared" si="52"/>
        <v>1.0204081632653061</v>
      </c>
      <c r="CF46" s="29">
        <f t="shared" si="52"/>
        <v>3</v>
      </c>
      <c r="CG46" s="29">
        <f t="shared" si="52"/>
        <v>2.0202020202020203</v>
      </c>
      <c r="CH46" s="49">
        <f t="shared" si="52"/>
        <v>81.818181818181827</v>
      </c>
      <c r="CI46" s="29">
        <f t="shared" si="52"/>
        <v>3.0612244897959187</v>
      </c>
      <c r="CJ46" s="29">
        <f t="shared" si="52"/>
        <v>3.0303030303030303</v>
      </c>
      <c r="CK46" s="29">
        <f t="shared" si="52"/>
        <v>5.1020408163265305</v>
      </c>
      <c r="CL46" s="29">
        <f t="shared" si="52"/>
        <v>79.797979797979806</v>
      </c>
      <c r="CM46" s="29">
        <f t="shared" si="52"/>
        <v>7.0707070707070709</v>
      </c>
      <c r="CN46" s="29">
        <f t="shared" si="52"/>
        <v>2.0202020202020203</v>
      </c>
      <c r="CO46" s="29">
        <f t="shared" si="52"/>
        <v>1.0101010101010102</v>
      </c>
      <c r="CP46" s="29">
        <f t="shared" si="52"/>
        <v>4.0404040404040407</v>
      </c>
      <c r="CQ46" s="30">
        <f t="shared" si="52"/>
        <v>8</v>
      </c>
      <c r="CR46" s="30">
        <f t="shared" si="52"/>
        <v>53</v>
      </c>
      <c r="CS46" s="30">
        <f t="shared" si="52"/>
        <v>89</v>
      </c>
      <c r="CT46" s="32">
        <f t="shared" si="52"/>
        <v>100</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9" t="s">
        <v>10</v>
      </c>
      <c r="C47" s="4">
        <v>0</v>
      </c>
      <c r="D47" s="4">
        <v>0</v>
      </c>
      <c r="E47" s="4">
        <v>1</v>
      </c>
      <c r="F47" s="4">
        <v>0</v>
      </c>
      <c r="G47" s="4">
        <v>0</v>
      </c>
      <c r="H47" s="4">
        <v>1</v>
      </c>
      <c r="I47" s="4">
        <v>0</v>
      </c>
      <c r="J47" s="4">
        <v>0</v>
      </c>
      <c r="K47" s="4">
        <v>1</v>
      </c>
      <c r="L47" s="3">
        <v>1</v>
      </c>
      <c r="M47" s="3">
        <v>2</v>
      </c>
      <c r="N47" s="3">
        <v>93</v>
      </c>
      <c r="O47" s="3">
        <v>1</v>
      </c>
      <c r="P47" s="3">
        <v>0</v>
      </c>
      <c r="Q47" s="3">
        <v>0</v>
      </c>
      <c r="R47" s="3">
        <v>0</v>
      </c>
      <c r="S47" s="49">
        <v>100</v>
      </c>
      <c r="V47" s="49">
        <v>1</v>
      </c>
      <c r="W47" s="8">
        <f>I41</f>
        <v>1</v>
      </c>
      <c r="X47" s="49">
        <f>I42</f>
        <v>0</v>
      </c>
      <c r="Y47" s="2">
        <f>I43</f>
        <v>0</v>
      </c>
      <c r="Z47" s="49">
        <f>I44</f>
        <v>0</v>
      </c>
      <c r="AA47" s="49">
        <f>I45</f>
        <v>0</v>
      </c>
      <c r="AB47" s="49">
        <f>I46</f>
        <v>0</v>
      </c>
      <c r="AC47" s="4">
        <f>I47</f>
        <v>0</v>
      </c>
      <c r="AD47" s="49">
        <f>I48</f>
        <v>1</v>
      </c>
      <c r="AE47" s="49">
        <f>I49</f>
        <v>1</v>
      </c>
      <c r="AF47" s="49">
        <f>I50</f>
        <v>7</v>
      </c>
      <c r="AG47" s="49">
        <f>I51</f>
        <v>0</v>
      </c>
      <c r="AH47" s="49">
        <f>I52</f>
        <v>1</v>
      </c>
      <c r="AI47" s="49">
        <f>I53</f>
        <v>0</v>
      </c>
      <c r="AJ47" s="49">
        <f>I54</f>
        <v>0</v>
      </c>
      <c r="AK47" s="49">
        <f>I55</f>
        <v>3</v>
      </c>
      <c r="AL47" s="49">
        <f>I56</f>
        <v>3</v>
      </c>
      <c r="AM47" s="49">
        <f>I57</f>
        <v>3</v>
      </c>
      <c r="AN47" s="49">
        <f>I58</f>
        <v>2</v>
      </c>
      <c r="AO47" s="49">
        <f>I59</f>
        <v>0</v>
      </c>
      <c r="AP47" s="49">
        <f>I60</f>
        <v>0</v>
      </c>
      <c r="AQ47" s="2">
        <f>I61</f>
        <v>51</v>
      </c>
      <c r="AR47" s="2">
        <f>I62</f>
        <v>22</v>
      </c>
      <c r="AS47" s="2">
        <f>I63</f>
        <v>3</v>
      </c>
      <c r="AT47" s="3">
        <f>I64</f>
        <v>0</v>
      </c>
      <c r="AU47" s="5"/>
      <c r="AV47" s="49">
        <v>1</v>
      </c>
      <c r="AW47" s="37">
        <f t="shared" ref="AW47:BT47" si="53">PRODUCT(W47*100*1/W57)</f>
        <v>1.0101010101010102</v>
      </c>
      <c r="AX47" s="29">
        <f t="shared" si="53"/>
        <v>0</v>
      </c>
      <c r="AY47" s="30">
        <f t="shared" si="53"/>
        <v>0</v>
      </c>
      <c r="AZ47" s="29">
        <f t="shared" si="53"/>
        <v>0</v>
      </c>
      <c r="BA47" s="29">
        <f t="shared" si="53"/>
        <v>0</v>
      </c>
      <c r="BB47" s="29">
        <f t="shared" si="53"/>
        <v>0</v>
      </c>
      <c r="BC47" s="31">
        <f t="shared" si="53"/>
        <v>0</v>
      </c>
      <c r="BD47" s="29">
        <f t="shared" si="53"/>
        <v>1.0101010101010102</v>
      </c>
      <c r="BE47" s="29">
        <f t="shared" si="53"/>
        <v>1.0204081632653061</v>
      </c>
      <c r="BF47" s="29">
        <f t="shared" si="53"/>
        <v>7</v>
      </c>
      <c r="BG47" s="29">
        <f t="shared" si="53"/>
        <v>0</v>
      </c>
      <c r="BH47" s="49">
        <f t="shared" si="53"/>
        <v>1.0101010101010102</v>
      </c>
      <c r="BI47" s="29">
        <f t="shared" si="53"/>
        <v>0</v>
      </c>
      <c r="BJ47" s="29">
        <f t="shared" si="53"/>
        <v>0</v>
      </c>
      <c r="BK47" s="29">
        <f t="shared" si="53"/>
        <v>3.0612244897959182</v>
      </c>
      <c r="BL47" s="29">
        <f t="shared" si="53"/>
        <v>3.0303030303030303</v>
      </c>
      <c r="BM47" s="29">
        <f t="shared" si="53"/>
        <v>3.0303030303030303</v>
      </c>
      <c r="BN47" s="29">
        <f t="shared" si="53"/>
        <v>2.0202020202020203</v>
      </c>
      <c r="BO47" s="29">
        <f t="shared" si="53"/>
        <v>0</v>
      </c>
      <c r="BP47" s="29">
        <f t="shared" si="53"/>
        <v>0</v>
      </c>
      <c r="BQ47" s="30">
        <f t="shared" si="53"/>
        <v>51</v>
      </c>
      <c r="BR47" s="30">
        <f t="shared" si="53"/>
        <v>22</v>
      </c>
      <c r="BS47" s="30">
        <f t="shared" si="53"/>
        <v>3</v>
      </c>
      <c r="BT47" s="32">
        <f t="shared" si="53"/>
        <v>0</v>
      </c>
      <c r="BV47" s="49">
        <v>1</v>
      </c>
      <c r="BW47" s="37">
        <f t="shared" ref="BW47:CT47" si="54">AW41+AW42+AW43+AW44+AW45+AW46+AW47</f>
        <v>2.0202020202020203</v>
      </c>
      <c r="BX47" s="29">
        <f t="shared" si="54"/>
        <v>2.0202020202020203</v>
      </c>
      <c r="BY47" s="30">
        <f t="shared" si="54"/>
        <v>2</v>
      </c>
      <c r="BZ47" s="29">
        <f t="shared" si="54"/>
        <v>0</v>
      </c>
      <c r="CA47" s="29">
        <f t="shared" si="54"/>
        <v>2.0202020202020203</v>
      </c>
      <c r="CB47" s="29">
        <f t="shared" si="54"/>
        <v>1.0101010101010102</v>
      </c>
      <c r="CC47" s="31">
        <f t="shared" si="54"/>
        <v>2</v>
      </c>
      <c r="CD47" s="29">
        <f t="shared" si="54"/>
        <v>2.0202020202020203</v>
      </c>
      <c r="CE47" s="29">
        <f t="shared" si="54"/>
        <v>2.0408163265306123</v>
      </c>
      <c r="CF47" s="29">
        <f t="shared" si="54"/>
        <v>10</v>
      </c>
      <c r="CG47" s="29">
        <f t="shared" si="54"/>
        <v>2.0202020202020203</v>
      </c>
      <c r="CH47" s="49">
        <f t="shared" si="54"/>
        <v>82.828282828282838</v>
      </c>
      <c r="CI47" s="29">
        <f t="shared" si="54"/>
        <v>3.0612244897959187</v>
      </c>
      <c r="CJ47" s="29">
        <f t="shared" si="54"/>
        <v>3.0303030303030303</v>
      </c>
      <c r="CK47" s="29">
        <f t="shared" si="54"/>
        <v>8.1632653061224492</v>
      </c>
      <c r="CL47" s="29">
        <f t="shared" si="54"/>
        <v>82.828282828282838</v>
      </c>
      <c r="CM47" s="29">
        <f t="shared" si="54"/>
        <v>10.1010101010101</v>
      </c>
      <c r="CN47" s="29">
        <f t="shared" si="54"/>
        <v>4.0404040404040407</v>
      </c>
      <c r="CO47" s="29">
        <f t="shared" si="54"/>
        <v>1.0101010101010102</v>
      </c>
      <c r="CP47" s="29">
        <f t="shared" si="54"/>
        <v>4.0404040404040407</v>
      </c>
      <c r="CQ47" s="30">
        <f t="shared" si="54"/>
        <v>59</v>
      </c>
      <c r="CR47" s="30">
        <f t="shared" si="54"/>
        <v>75</v>
      </c>
      <c r="CS47" s="30">
        <f t="shared" si="54"/>
        <v>92</v>
      </c>
      <c r="CT47" s="32">
        <f t="shared" si="54"/>
        <v>100</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9" t="s">
        <v>11</v>
      </c>
      <c r="C48" s="49">
        <v>0</v>
      </c>
      <c r="D48" s="49">
        <v>0</v>
      </c>
      <c r="E48" s="49">
        <v>1</v>
      </c>
      <c r="F48" s="49">
        <v>0</v>
      </c>
      <c r="G48" s="49">
        <v>0</v>
      </c>
      <c r="H48" s="49">
        <v>0</v>
      </c>
      <c r="I48" s="49">
        <v>1</v>
      </c>
      <c r="J48" s="49">
        <v>0</v>
      </c>
      <c r="K48" s="49">
        <v>1</v>
      </c>
      <c r="L48" s="49">
        <v>1</v>
      </c>
      <c r="M48" s="49">
        <v>0</v>
      </c>
      <c r="N48" s="49">
        <v>95</v>
      </c>
      <c r="O48" s="49">
        <v>0</v>
      </c>
      <c r="P48" s="49">
        <v>0</v>
      </c>
      <c r="Q48" s="49">
        <v>0</v>
      </c>
      <c r="R48" s="49">
        <v>0</v>
      </c>
      <c r="S48" s="49">
        <v>99</v>
      </c>
      <c r="V48" s="49">
        <v>2</v>
      </c>
      <c r="W48" s="8">
        <f>J41</f>
        <v>2</v>
      </c>
      <c r="X48" s="49">
        <f>J42</f>
        <v>0</v>
      </c>
      <c r="Y48" s="2">
        <f>J43</f>
        <v>1</v>
      </c>
      <c r="Z48" s="49">
        <f>J44</f>
        <v>1</v>
      </c>
      <c r="AA48" s="49">
        <f>J45</f>
        <v>0</v>
      </c>
      <c r="AB48" s="49">
        <f>J46</f>
        <v>0</v>
      </c>
      <c r="AC48" s="4">
        <f>J47</f>
        <v>0</v>
      </c>
      <c r="AD48" s="49">
        <f>J48</f>
        <v>0</v>
      </c>
      <c r="AE48" s="49">
        <f>J49</f>
        <v>2</v>
      </c>
      <c r="AF48" s="49">
        <f>J50</f>
        <v>19</v>
      </c>
      <c r="AG48" s="49">
        <f>J51</f>
        <v>0</v>
      </c>
      <c r="AH48" s="49">
        <f>J52</f>
        <v>1</v>
      </c>
      <c r="AI48" s="49">
        <f>J53</f>
        <v>3</v>
      </c>
      <c r="AJ48" s="49">
        <f>J54</f>
        <v>2</v>
      </c>
      <c r="AK48" s="49">
        <f>J55</f>
        <v>1</v>
      </c>
      <c r="AL48" s="49">
        <f>J56</f>
        <v>3</v>
      </c>
      <c r="AM48" s="49">
        <f>J57</f>
        <v>2</v>
      </c>
      <c r="AN48" s="49">
        <f>J58</f>
        <v>14</v>
      </c>
      <c r="AO48" s="49">
        <f>J59</f>
        <v>0</v>
      </c>
      <c r="AP48" s="49">
        <f>J60</f>
        <v>0</v>
      </c>
      <c r="AQ48" s="2">
        <f>J61</f>
        <v>38</v>
      </c>
      <c r="AR48" s="2">
        <f>J62</f>
        <v>1</v>
      </c>
      <c r="AS48" s="2">
        <f>J63</f>
        <v>0</v>
      </c>
      <c r="AT48" s="3">
        <f>J64</f>
        <v>0</v>
      </c>
      <c r="AU48" s="5"/>
      <c r="AV48" s="49">
        <v>2</v>
      </c>
      <c r="AW48" s="37">
        <f t="shared" ref="AW48:BT48" si="55">PRODUCT(W48*100*1/W57)</f>
        <v>2.0202020202020203</v>
      </c>
      <c r="AX48" s="29">
        <f t="shared" si="55"/>
        <v>0</v>
      </c>
      <c r="AY48" s="30">
        <f t="shared" si="55"/>
        <v>1</v>
      </c>
      <c r="AZ48" s="29">
        <f t="shared" si="55"/>
        <v>1.0101010101010102</v>
      </c>
      <c r="BA48" s="29">
        <f t="shared" si="55"/>
        <v>0</v>
      </c>
      <c r="BB48" s="29">
        <f t="shared" si="55"/>
        <v>0</v>
      </c>
      <c r="BC48" s="31">
        <f t="shared" si="55"/>
        <v>0</v>
      </c>
      <c r="BD48" s="29">
        <f t="shared" si="55"/>
        <v>0</v>
      </c>
      <c r="BE48" s="29">
        <f t="shared" si="55"/>
        <v>2.0408163265306123</v>
      </c>
      <c r="BF48" s="29">
        <f t="shared" si="55"/>
        <v>19</v>
      </c>
      <c r="BG48" s="29">
        <f t="shared" si="55"/>
        <v>0</v>
      </c>
      <c r="BH48" s="49">
        <f t="shared" si="55"/>
        <v>1.0101010101010102</v>
      </c>
      <c r="BI48" s="29">
        <f t="shared" si="55"/>
        <v>3.0612244897959182</v>
      </c>
      <c r="BJ48" s="29">
        <f t="shared" si="55"/>
        <v>2.0202020202020203</v>
      </c>
      <c r="BK48" s="29">
        <f t="shared" si="55"/>
        <v>1.0204081632653061</v>
      </c>
      <c r="BL48" s="29">
        <f t="shared" si="55"/>
        <v>3.0303030303030303</v>
      </c>
      <c r="BM48" s="29">
        <f t="shared" si="55"/>
        <v>2.0202020202020203</v>
      </c>
      <c r="BN48" s="29">
        <f t="shared" si="55"/>
        <v>14.141414141414142</v>
      </c>
      <c r="BO48" s="29">
        <f t="shared" si="55"/>
        <v>0</v>
      </c>
      <c r="BP48" s="29">
        <f t="shared" si="55"/>
        <v>0</v>
      </c>
      <c r="BQ48" s="30">
        <f t="shared" si="55"/>
        <v>38</v>
      </c>
      <c r="BR48" s="30">
        <f t="shared" si="55"/>
        <v>1</v>
      </c>
      <c r="BS48" s="30">
        <f t="shared" si="55"/>
        <v>0</v>
      </c>
      <c r="BT48" s="32">
        <f t="shared" si="55"/>
        <v>0</v>
      </c>
      <c r="BV48" s="49">
        <v>2</v>
      </c>
      <c r="BW48" s="37">
        <f t="shared" ref="BW48:CT48" si="56">AW41+AW42+AW43+AW44+AW45+AW46+AW47+AW48</f>
        <v>4.0404040404040407</v>
      </c>
      <c r="BX48" s="29">
        <f t="shared" si="56"/>
        <v>2.0202020202020203</v>
      </c>
      <c r="BY48" s="30">
        <f t="shared" si="56"/>
        <v>3</v>
      </c>
      <c r="BZ48" s="29">
        <f t="shared" si="56"/>
        <v>1.0101010101010102</v>
      </c>
      <c r="CA48" s="29">
        <f t="shared" si="56"/>
        <v>2.0202020202020203</v>
      </c>
      <c r="CB48" s="29">
        <f t="shared" si="56"/>
        <v>1.0101010101010102</v>
      </c>
      <c r="CC48" s="31">
        <f t="shared" si="56"/>
        <v>2</v>
      </c>
      <c r="CD48" s="29">
        <f t="shared" si="56"/>
        <v>2.0202020202020203</v>
      </c>
      <c r="CE48" s="29">
        <f t="shared" si="56"/>
        <v>4.0816326530612246</v>
      </c>
      <c r="CF48" s="29">
        <f t="shared" si="56"/>
        <v>29</v>
      </c>
      <c r="CG48" s="29">
        <f t="shared" si="56"/>
        <v>2.0202020202020203</v>
      </c>
      <c r="CH48" s="49">
        <f t="shared" si="56"/>
        <v>83.838383838383848</v>
      </c>
      <c r="CI48" s="29">
        <f t="shared" si="56"/>
        <v>6.1224489795918373</v>
      </c>
      <c r="CJ48" s="29">
        <f t="shared" si="56"/>
        <v>5.0505050505050502</v>
      </c>
      <c r="CK48" s="29">
        <f t="shared" si="56"/>
        <v>9.183673469387756</v>
      </c>
      <c r="CL48" s="29">
        <f t="shared" si="56"/>
        <v>85.858585858585869</v>
      </c>
      <c r="CM48" s="29">
        <f t="shared" si="56"/>
        <v>12.121212121212121</v>
      </c>
      <c r="CN48" s="29">
        <f t="shared" si="56"/>
        <v>18.181818181818183</v>
      </c>
      <c r="CO48" s="29">
        <f t="shared" si="56"/>
        <v>1.0101010101010102</v>
      </c>
      <c r="CP48" s="29">
        <f t="shared" si="56"/>
        <v>4.0404040404040407</v>
      </c>
      <c r="CQ48" s="30">
        <f t="shared" si="56"/>
        <v>97</v>
      </c>
      <c r="CR48" s="30">
        <f t="shared" si="56"/>
        <v>76</v>
      </c>
      <c r="CS48" s="30">
        <f t="shared" si="56"/>
        <v>92</v>
      </c>
      <c r="CT48" s="32">
        <f t="shared" si="56"/>
        <v>100</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9" t="s">
        <v>13</v>
      </c>
      <c r="C49" s="49">
        <v>0</v>
      </c>
      <c r="D49" s="49">
        <v>0</v>
      </c>
      <c r="E49" s="49">
        <v>0</v>
      </c>
      <c r="F49" s="49">
        <v>0</v>
      </c>
      <c r="G49" s="49">
        <v>1</v>
      </c>
      <c r="H49" s="49">
        <v>0</v>
      </c>
      <c r="I49" s="49">
        <v>1</v>
      </c>
      <c r="J49" s="49">
        <v>2</v>
      </c>
      <c r="K49" s="49">
        <v>0</v>
      </c>
      <c r="L49" s="49">
        <v>4</v>
      </c>
      <c r="M49" s="49">
        <v>15</v>
      </c>
      <c r="N49" s="49">
        <v>15</v>
      </c>
      <c r="O49" s="49">
        <v>8</v>
      </c>
      <c r="P49" s="49">
        <v>52</v>
      </c>
      <c r="Q49" s="49">
        <v>0</v>
      </c>
      <c r="R49" s="49">
        <v>0</v>
      </c>
      <c r="S49" s="49">
        <v>98</v>
      </c>
      <c r="V49" s="49">
        <v>4</v>
      </c>
      <c r="W49" s="8">
        <f>K41</f>
        <v>1</v>
      </c>
      <c r="X49" s="49">
        <f>K42</f>
        <v>1</v>
      </c>
      <c r="Y49" s="2">
        <f>K43</f>
        <v>1</v>
      </c>
      <c r="Z49" s="49">
        <f>K44</f>
        <v>0</v>
      </c>
      <c r="AA49" s="49">
        <f>K45</f>
        <v>0</v>
      </c>
      <c r="AB49" s="49">
        <f>K46</f>
        <v>0</v>
      </c>
      <c r="AC49" s="4">
        <f>K47</f>
        <v>1</v>
      </c>
      <c r="AD49" s="49">
        <f>K48</f>
        <v>1</v>
      </c>
      <c r="AE49" s="49">
        <f>K49</f>
        <v>0</v>
      </c>
      <c r="AF49" s="49">
        <f>K50</f>
        <v>8</v>
      </c>
      <c r="AG49" s="49">
        <f>K51</f>
        <v>1</v>
      </c>
      <c r="AH49" s="49">
        <f>K52</f>
        <v>2</v>
      </c>
      <c r="AI49" s="49">
        <f>K53</f>
        <v>3</v>
      </c>
      <c r="AJ49" s="49">
        <f>K54</f>
        <v>2</v>
      </c>
      <c r="AK49" s="49">
        <f>K55</f>
        <v>4</v>
      </c>
      <c r="AL49" s="49">
        <f>K56</f>
        <v>7</v>
      </c>
      <c r="AM49" s="49">
        <f>K57</f>
        <v>14</v>
      </c>
      <c r="AN49" s="49">
        <f>K58</f>
        <v>78</v>
      </c>
      <c r="AO49" s="49">
        <f>K59</f>
        <v>2</v>
      </c>
      <c r="AP49" s="49">
        <f>K60</f>
        <v>0</v>
      </c>
      <c r="AQ49" s="2">
        <f>K61</f>
        <v>1</v>
      </c>
      <c r="AR49" s="2">
        <f>K62</f>
        <v>0</v>
      </c>
      <c r="AS49" s="3">
        <f>K63</f>
        <v>0</v>
      </c>
      <c r="AT49" s="3">
        <f>K64</f>
        <v>0</v>
      </c>
      <c r="AU49" s="5"/>
      <c r="AV49" s="49">
        <v>4</v>
      </c>
      <c r="AW49" s="37">
        <f t="shared" ref="AW49:BT49" si="57">PRODUCT(W49*100*1/W57)</f>
        <v>1.0101010101010102</v>
      </c>
      <c r="AX49" s="29">
        <f t="shared" si="57"/>
        <v>1.0101010101010102</v>
      </c>
      <c r="AY49" s="30">
        <f t="shared" si="57"/>
        <v>1</v>
      </c>
      <c r="AZ49" s="29">
        <f t="shared" si="57"/>
        <v>0</v>
      </c>
      <c r="BA49" s="29">
        <f t="shared" si="57"/>
        <v>0</v>
      </c>
      <c r="BB49" s="29">
        <f t="shared" si="57"/>
        <v>0</v>
      </c>
      <c r="BC49" s="31">
        <f t="shared" si="57"/>
        <v>1</v>
      </c>
      <c r="BD49" s="29">
        <f t="shared" si="57"/>
        <v>1.0101010101010102</v>
      </c>
      <c r="BE49" s="29">
        <f t="shared" si="57"/>
        <v>0</v>
      </c>
      <c r="BF49" s="29">
        <f t="shared" si="57"/>
        <v>8</v>
      </c>
      <c r="BG49" s="29">
        <f t="shared" si="57"/>
        <v>1.0101010101010102</v>
      </c>
      <c r="BH49" s="49">
        <f t="shared" si="57"/>
        <v>2.0202020202020203</v>
      </c>
      <c r="BI49" s="29">
        <f t="shared" si="57"/>
        <v>3.0612244897959182</v>
      </c>
      <c r="BJ49" s="29">
        <f t="shared" si="57"/>
        <v>2.0202020202020203</v>
      </c>
      <c r="BK49" s="29">
        <f t="shared" si="57"/>
        <v>4.0816326530612246</v>
      </c>
      <c r="BL49" s="29">
        <f t="shared" si="57"/>
        <v>7.0707070707070709</v>
      </c>
      <c r="BM49" s="29">
        <f t="shared" si="57"/>
        <v>14.141414141414142</v>
      </c>
      <c r="BN49" s="29">
        <f t="shared" si="57"/>
        <v>78.787878787878782</v>
      </c>
      <c r="BO49" s="29">
        <f t="shared" si="57"/>
        <v>2.0202020202020203</v>
      </c>
      <c r="BP49" s="29">
        <f t="shared" si="57"/>
        <v>0</v>
      </c>
      <c r="BQ49" s="30">
        <f t="shared" si="57"/>
        <v>1</v>
      </c>
      <c r="BR49" s="30">
        <f t="shared" si="57"/>
        <v>0</v>
      </c>
      <c r="BS49" s="32">
        <f t="shared" si="57"/>
        <v>0</v>
      </c>
      <c r="BT49" s="32">
        <f t="shared" si="57"/>
        <v>0</v>
      </c>
      <c r="BV49" s="49">
        <v>4</v>
      </c>
      <c r="BW49" s="37">
        <f t="shared" ref="BW49:CT49" si="58">AW41+AW42+AW43+AW44+AW45+AW46+AW47+AW48+AW49</f>
        <v>5.0505050505050511</v>
      </c>
      <c r="BX49" s="29">
        <f t="shared" si="58"/>
        <v>3.0303030303030303</v>
      </c>
      <c r="BY49" s="30">
        <f t="shared" si="58"/>
        <v>4</v>
      </c>
      <c r="BZ49" s="29">
        <f t="shared" si="58"/>
        <v>1.0101010101010102</v>
      </c>
      <c r="CA49" s="29">
        <f t="shared" si="58"/>
        <v>2.0202020202020203</v>
      </c>
      <c r="CB49" s="29">
        <f t="shared" si="58"/>
        <v>1.0101010101010102</v>
      </c>
      <c r="CC49" s="31">
        <f t="shared" si="58"/>
        <v>3</v>
      </c>
      <c r="CD49" s="29">
        <f t="shared" si="58"/>
        <v>3.0303030303030303</v>
      </c>
      <c r="CE49" s="29">
        <f t="shared" si="58"/>
        <v>4.0816326530612246</v>
      </c>
      <c r="CF49" s="29">
        <f t="shared" si="58"/>
        <v>37</v>
      </c>
      <c r="CG49" s="29">
        <f t="shared" si="58"/>
        <v>3.0303030303030303</v>
      </c>
      <c r="CH49" s="49">
        <f t="shared" si="58"/>
        <v>85.858585858585869</v>
      </c>
      <c r="CI49" s="29">
        <f t="shared" si="58"/>
        <v>9.183673469387756</v>
      </c>
      <c r="CJ49" s="29">
        <f t="shared" si="58"/>
        <v>7.0707070707070709</v>
      </c>
      <c r="CK49" s="29">
        <f t="shared" si="58"/>
        <v>13.26530612244898</v>
      </c>
      <c r="CL49" s="29">
        <f t="shared" si="58"/>
        <v>92.929292929292941</v>
      </c>
      <c r="CM49" s="29">
        <f t="shared" si="58"/>
        <v>26.262626262626263</v>
      </c>
      <c r="CN49" s="29">
        <f t="shared" si="58"/>
        <v>96.969696969696969</v>
      </c>
      <c r="CO49" s="29">
        <f t="shared" si="58"/>
        <v>3.0303030303030303</v>
      </c>
      <c r="CP49" s="29">
        <f t="shared" si="58"/>
        <v>4.0404040404040407</v>
      </c>
      <c r="CQ49" s="30">
        <f t="shared" si="58"/>
        <v>98</v>
      </c>
      <c r="CR49" s="30">
        <f t="shared" si="58"/>
        <v>76</v>
      </c>
      <c r="CS49" s="32">
        <f t="shared" si="58"/>
        <v>92</v>
      </c>
      <c r="CT49" s="32">
        <f t="shared" si="58"/>
        <v>100</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9" t="s">
        <v>14</v>
      </c>
      <c r="C50" s="49">
        <v>0</v>
      </c>
      <c r="D50" s="49">
        <v>0</v>
      </c>
      <c r="E50" s="49">
        <v>2</v>
      </c>
      <c r="F50" s="49">
        <v>0</v>
      </c>
      <c r="G50" s="49">
        <v>0</v>
      </c>
      <c r="H50" s="49">
        <v>1</v>
      </c>
      <c r="I50" s="49">
        <v>7</v>
      </c>
      <c r="J50" s="49">
        <v>19</v>
      </c>
      <c r="K50" s="49">
        <v>8</v>
      </c>
      <c r="L50" s="49">
        <v>4</v>
      </c>
      <c r="M50" s="49">
        <v>58</v>
      </c>
      <c r="N50" s="49">
        <v>0</v>
      </c>
      <c r="O50" s="49">
        <v>0</v>
      </c>
      <c r="P50" s="49">
        <v>0</v>
      </c>
      <c r="Q50" s="49">
        <v>0</v>
      </c>
      <c r="R50" s="49">
        <v>1</v>
      </c>
      <c r="S50" s="49">
        <v>100</v>
      </c>
      <c r="V50" s="49">
        <v>8</v>
      </c>
      <c r="W50" s="8">
        <f>L41</f>
        <v>94</v>
      </c>
      <c r="X50" s="49">
        <f>L42</f>
        <v>0</v>
      </c>
      <c r="Y50" s="4">
        <f>L43</f>
        <v>0</v>
      </c>
      <c r="Z50" s="49">
        <f>L44</f>
        <v>2</v>
      </c>
      <c r="AA50" s="49">
        <f>L45</f>
        <v>0</v>
      </c>
      <c r="AB50" s="49">
        <f>L46</f>
        <v>0</v>
      </c>
      <c r="AC50" s="3">
        <f>L47</f>
        <v>1</v>
      </c>
      <c r="AD50" s="49">
        <f>L48</f>
        <v>1</v>
      </c>
      <c r="AE50" s="49">
        <f>L49</f>
        <v>4</v>
      </c>
      <c r="AF50" s="49">
        <f>L50</f>
        <v>4</v>
      </c>
      <c r="AG50" s="49">
        <f>L51</f>
        <v>0</v>
      </c>
      <c r="AH50" s="49">
        <f>L52</f>
        <v>3</v>
      </c>
      <c r="AI50" s="49">
        <f>L53</f>
        <v>89</v>
      </c>
      <c r="AJ50" s="49">
        <f>L54</f>
        <v>0</v>
      </c>
      <c r="AK50" s="49">
        <f>L55</f>
        <v>85</v>
      </c>
      <c r="AL50" s="49">
        <f>L56</f>
        <v>4</v>
      </c>
      <c r="AM50" s="49">
        <f>L57</f>
        <v>73</v>
      </c>
      <c r="AN50" s="49">
        <f>L58</f>
        <v>3</v>
      </c>
      <c r="AO50" s="49">
        <f>L59</f>
        <v>2</v>
      </c>
      <c r="AP50" s="49">
        <f>L60</f>
        <v>95</v>
      </c>
      <c r="AQ50" s="3">
        <f>L61</f>
        <v>2</v>
      </c>
      <c r="AR50" s="3">
        <f>L62</f>
        <v>2</v>
      </c>
      <c r="AS50" s="3">
        <f>L63</f>
        <v>0</v>
      </c>
      <c r="AT50" s="3">
        <f>L64</f>
        <v>0</v>
      </c>
      <c r="AU50" s="7"/>
      <c r="AV50" s="49">
        <v>8</v>
      </c>
      <c r="AW50" s="37">
        <f t="shared" ref="AW50:BT50" si="59">PRODUCT(W50*100*1/W57)</f>
        <v>94.949494949494948</v>
      </c>
      <c r="AX50" s="29">
        <f t="shared" si="59"/>
        <v>0</v>
      </c>
      <c r="AY50" s="31">
        <f t="shared" si="59"/>
        <v>0</v>
      </c>
      <c r="AZ50" s="29">
        <f t="shared" si="59"/>
        <v>2.0202020202020203</v>
      </c>
      <c r="BA50" s="29">
        <f t="shared" si="59"/>
        <v>0</v>
      </c>
      <c r="BB50" s="29">
        <f t="shared" si="59"/>
        <v>0</v>
      </c>
      <c r="BC50" s="32">
        <f t="shared" si="59"/>
        <v>1</v>
      </c>
      <c r="BD50" s="29">
        <f t="shared" si="59"/>
        <v>1.0101010101010102</v>
      </c>
      <c r="BE50" s="29">
        <f t="shared" si="59"/>
        <v>4.0816326530612246</v>
      </c>
      <c r="BF50" s="29">
        <f t="shared" si="59"/>
        <v>4</v>
      </c>
      <c r="BG50" s="29">
        <f t="shared" si="59"/>
        <v>0</v>
      </c>
      <c r="BH50" s="49">
        <f t="shared" si="59"/>
        <v>3.0303030303030303</v>
      </c>
      <c r="BI50" s="29">
        <f t="shared" si="59"/>
        <v>90.816326530612244</v>
      </c>
      <c r="BJ50" s="29">
        <f t="shared" si="59"/>
        <v>0</v>
      </c>
      <c r="BK50" s="29">
        <f t="shared" si="59"/>
        <v>86.734693877551024</v>
      </c>
      <c r="BL50" s="29">
        <f t="shared" si="59"/>
        <v>4.0404040404040407</v>
      </c>
      <c r="BM50" s="29">
        <f t="shared" si="59"/>
        <v>73.737373737373744</v>
      </c>
      <c r="BN50" s="29">
        <f t="shared" si="59"/>
        <v>3.0303030303030303</v>
      </c>
      <c r="BO50" s="29">
        <f t="shared" si="59"/>
        <v>2.0202020202020203</v>
      </c>
      <c r="BP50" s="29">
        <f t="shared" si="59"/>
        <v>95.959595959595958</v>
      </c>
      <c r="BQ50" s="32">
        <f t="shared" si="59"/>
        <v>2</v>
      </c>
      <c r="BR50" s="32">
        <f t="shared" si="59"/>
        <v>2</v>
      </c>
      <c r="BS50" s="32">
        <f t="shared" si="59"/>
        <v>0</v>
      </c>
      <c r="BT50" s="32">
        <f t="shared" si="59"/>
        <v>0</v>
      </c>
      <c r="BV50" s="49">
        <v>8</v>
      </c>
      <c r="BW50" s="37">
        <f t="shared" ref="BW50:CT50" si="60">AW41+AW42+AW43+AW44+AW45+AW46+AW47+AW48+AW49+AW50</f>
        <v>100</v>
      </c>
      <c r="BX50" s="29">
        <f t="shared" si="60"/>
        <v>3.0303030303030303</v>
      </c>
      <c r="BY50" s="31">
        <f t="shared" si="60"/>
        <v>4</v>
      </c>
      <c r="BZ50" s="29">
        <f t="shared" si="60"/>
        <v>3.0303030303030303</v>
      </c>
      <c r="CA50" s="29">
        <f t="shared" si="60"/>
        <v>2.0202020202020203</v>
      </c>
      <c r="CB50" s="29">
        <f t="shared" si="60"/>
        <v>1.0101010101010102</v>
      </c>
      <c r="CC50" s="32">
        <f t="shared" si="60"/>
        <v>4</v>
      </c>
      <c r="CD50" s="29">
        <f t="shared" si="60"/>
        <v>4.0404040404040407</v>
      </c>
      <c r="CE50" s="29">
        <f t="shared" si="60"/>
        <v>8.1632653061224492</v>
      </c>
      <c r="CF50" s="29">
        <f t="shared" si="60"/>
        <v>41</v>
      </c>
      <c r="CG50" s="29">
        <f t="shared" si="60"/>
        <v>3.0303030303030303</v>
      </c>
      <c r="CH50" s="49">
        <f t="shared" si="60"/>
        <v>88.8888888888889</v>
      </c>
      <c r="CI50" s="29">
        <f t="shared" si="60"/>
        <v>100</v>
      </c>
      <c r="CJ50" s="29">
        <f t="shared" si="60"/>
        <v>7.0707070707070709</v>
      </c>
      <c r="CK50" s="29">
        <f t="shared" si="60"/>
        <v>100</v>
      </c>
      <c r="CL50" s="29">
        <f t="shared" si="60"/>
        <v>96.969696969696983</v>
      </c>
      <c r="CM50" s="29">
        <f t="shared" si="60"/>
        <v>100</v>
      </c>
      <c r="CN50" s="29">
        <f t="shared" si="60"/>
        <v>100</v>
      </c>
      <c r="CO50" s="29">
        <f t="shared" si="60"/>
        <v>5.0505050505050502</v>
      </c>
      <c r="CP50" s="29">
        <f t="shared" si="60"/>
        <v>100</v>
      </c>
      <c r="CQ50" s="32">
        <f t="shared" si="60"/>
        <v>100</v>
      </c>
      <c r="CR50" s="32">
        <f t="shared" si="60"/>
        <v>78</v>
      </c>
      <c r="CS50" s="32">
        <f t="shared" si="60"/>
        <v>92</v>
      </c>
      <c r="CT50" s="32">
        <f t="shared" si="60"/>
        <v>100</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9" t="s">
        <v>16</v>
      </c>
      <c r="C51" s="49">
        <v>0</v>
      </c>
      <c r="D51" s="49">
        <v>0</v>
      </c>
      <c r="E51" s="49">
        <v>0</v>
      </c>
      <c r="F51" s="49">
        <v>0</v>
      </c>
      <c r="G51" s="49">
        <v>0</v>
      </c>
      <c r="H51" s="49">
        <v>2</v>
      </c>
      <c r="I51" s="49">
        <v>0</v>
      </c>
      <c r="J51" s="49">
        <v>0</v>
      </c>
      <c r="K51" s="49">
        <v>1</v>
      </c>
      <c r="L51" s="49">
        <v>0</v>
      </c>
      <c r="M51" s="49">
        <v>1</v>
      </c>
      <c r="N51" s="49">
        <v>9</v>
      </c>
      <c r="O51" s="49">
        <v>70</v>
      </c>
      <c r="P51" s="49">
        <v>12</v>
      </c>
      <c r="Q51" s="49">
        <v>4</v>
      </c>
      <c r="R51" s="49">
        <v>0</v>
      </c>
      <c r="S51" s="49">
        <v>99</v>
      </c>
      <c r="V51" s="49">
        <v>16</v>
      </c>
      <c r="W51" s="8">
        <f>M41</f>
        <v>0</v>
      </c>
      <c r="X51" s="49">
        <f>M42</f>
        <v>96</v>
      </c>
      <c r="Y51" s="3">
        <f>M43</f>
        <v>0</v>
      </c>
      <c r="Z51" s="49">
        <f>M44</f>
        <v>1</v>
      </c>
      <c r="AA51" s="49">
        <f>M45</f>
        <v>97</v>
      </c>
      <c r="AB51" s="49">
        <f>M46</f>
        <v>0</v>
      </c>
      <c r="AC51" s="3">
        <f>M47</f>
        <v>2</v>
      </c>
      <c r="AD51" s="49">
        <f>M48</f>
        <v>0</v>
      </c>
      <c r="AE51" s="49">
        <f>M49</f>
        <v>15</v>
      </c>
      <c r="AF51" s="49">
        <f>M50</f>
        <v>58</v>
      </c>
      <c r="AG51" s="49">
        <f>M51</f>
        <v>1</v>
      </c>
      <c r="AH51" s="49">
        <f>M52</f>
        <v>3</v>
      </c>
      <c r="AI51" s="49">
        <f>M53</f>
        <v>0</v>
      </c>
      <c r="AJ51" s="49">
        <f>M54</f>
        <v>92</v>
      </c>
      <c r="AK51" s="49">
        <f>M55</f>
        <v>0</v>
      </c>
      <c r="AL51" s="49">
        <f>M56</f>
        <v>3</v>
      </c>
      <c r="AM51" s="49">
        <f>M57</f>
        <v>0</v>
      </c>
      <c r="AN51" s="49">
        <f>M58</f>
        <v>0</v>
      </c>
      <c r="AO51" s="49">
        <f>M59</f>
        <v>1</v>
      </c>
      <c r="AP51" s="49">
        <f>M60</f>
        <v>0</v>
      </c>
      <c r="AQ51" s="3">
        <f>M61</f>
        <v>0</v>
      </c>
      <c r="AR51" s="3">
        <f>M62</f>
        <v>1</v>
      </c>
      <c r="AS51" s="3">
        <f>M63</f>
        <v>3</v>
      </c>
      <c r="AT51" s="3">
        <f>M64</f>
        <v>0</v>
      </c>
      <c r="AU51" s="7"/>
      <c r="AV51" s="49">
        <v>16</v>
      </c>
      <c r="AW51" s="37">
        <f t="shared" ref="AW51:BT51" si="61">PRODUCT(W51*100*1/W57)</f>
        <v>0</v>
      </c>
      <c r="AX51" s="29">
        <f t="shared" si="61"/>
        <v>96.969696969696969</v>
      </c>
      <c r="AY51" s="32">
        <f t="shared" si="61"/>
        <v>0</v>
      </c>
      <c r="AZ51" s="29">
        <f t="shared" si="61"/>
        <v>1.0101010101010102</v>
      </c>
      <c r="BA51" s="29">
        <f t="shared" si="61"/>
        <v>97.979797979797979</v>
      </c>
      <c r="BB51" s="29">
        <f t="shared" si="61"/>
        <v>0</v>
      </c>
      <c r="BC51" s="32">
        <f t="shared" si="61"/>
        <v>2</v>
      </c>
      <c r="BD51" s="29">
        <f t="shared" si="61"/>
        <v>0</v>
      </c>
      <c r="BE51" s="29">
        <f t="shared" si="61"/>
        <v>15.306122448979592</v>
      </c>
      <c r="BF51" s="29">
        <f t="shared" si="61"/>
        <v>58</v>
      </c>
      <c r="BG51" s="29">
        <f t="shared" si="61"/>
        <v>1.0101010101010102</v>
      </c>
      <c r="BH51" s="49">
        <f t="shared" si="61"/>
        <v>3.0303030303030303</v>
      </c>
      <c r="BI51" s="29">
        <f t="shared" si="61"/>
        <v>0</v>
      </c>
      <c r="BJ51" s="29">
        <f t="shared" si="61"/>
        <v>92.929292929292927</v>
      </c>
      <c r="BK51" s="29">
        <f t="shared" si="61"/>
        <v>0</v>
      </c>
      <c r="BL51" s="29">
        <f t="shared" si="61"/>
        <v>3.0303030303030303</v>
      </c>
      <c r="BM51" s="29">
        <f t="shared" si="61"/>
        <v>0</v>
      </c>
      <c r="BN51" s="29">
        <f t="shared" si="61"/>
        <v>0</v>
      </c>
      <c r="BO51" s="29">
        <f t="shared" si="61"/>
        <v>1.0101010101010102</v>
      </c>
      <c r="BP51" s="29">
        <f t="shared" si="61"/>
        <v>0</v>
      </c>
      <c r="BQ51" s="32">
        <f t="shared" si="61"/>
        <v>0</v>
      </c>
      <c r="BR51" s="32">
        <f t="shared" si="61"/>
        <v>1</v>
      </c>
      <c r="BS51" s="32">
        <f t="shared" si="61"/>
        <v>3</v>
      </c>
      <c r="BT51" s="32">
        <f t="shared" si="61"/>
        <v>0</v>
      </c>
      <c r="BV51" s="49">
        <v>16</v>
      </c>
      <c r="BW51" s="37">
        <f t="shared" ref="BW51:CT51" si="62">AW41+AW42+AW43+AW44+AW45+AW46+AW47+AW48+AW49+AW50+AW51</f>
        <v>100</v>
      </c>
      <c r="BX51" s="29">
        <f t="shared" si="62"/>
        <v>100</v>
      </c>
      <c r="BY51" s="32">
        <f t="shared" si="62"/>
        <v>4</v>
      </c>
      <c r="BZ51" s="29">
        <f t="shared" si="62"/>
        <v>4.0404040404040407</v>
      </c>
      <c r="CA51" s="29">
        <f t="shared" si="62"/>
        <v>100</v>
      </c>
      <c r="CB51" s="29">
        <f t="shared" si="62"/>
        <v>1.0101010101010102</v>
      </c>
      <c r="CC51" s="32">
        <f t="shared" si="62"/>
        <v>6</v>
      </c>
      <c r="CD51" s="29">
        <f t="shared" si="62"/>
        <v>4.0404040404040407</v>
      </c>
      <c r="CE51" s="29">
        <f t="shared" si="62"/>
        <v>23.469387755102041</v>
      </c>
      <c r="CF51" s="29">
        <f t="shared" si="62"/>
        <v>99</v>
      </c>
      <c r="CG51" s="29">
        <f t="shared" si="62"/>
        <v>4.0404040404040407</v>
      </c>
      <c r="CH51" s="49">
        <f t="shared" si="62"/>
        <v>91.919191919191931</v>
      </c>
      <c r="CI51" s="29">
        <f t="shared" si="62"/>
        <v>100</v>
      </c>
      <c r="CJ51" s="29">
        <f t="shared" si="62"/>
        <v>100</v>
      </c>
      <c r="CK51" s="29">
        <f t="shared" si="62"/>
        <v>100</v>
      </c>
      <c r="CL51" s="29">
        <f t="shared" si="62"/>
        <v>100.00000000000001</v>
      </c>
      <c r="CM51" s="29">
        <f t="shared" si="62"/>
        <v>100</v>
      </c>
      <c r="CN51" s="29">
        <f t="shared" si="62"/>
        <v>100</v>
      </c>
      <c r="CO51" s="29">
        <f t="shared" si="62"/>
        <v>6.0606060606060606</v>
      </c>
      <c r="CP51" s="29">
        <f t="shared" si="62"/>
        <v>100</v>
      </c>
      <c r="CQ51" s="32">
        <f t="shared" si="62"/>
        <v>100</v>
      </c>
      <c r="CR51" s="32">
        <f t="shared" si="62"/>
        <v>79</v>
      </c>
      <c r="CS51" s="32">
        <f t="shared" si="62"/>
        <v>95</v>
      </c>
      <c r="CT51" s="32">
        <f t="shared" si="62"/>
        <v>100</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9" t="s">
        <v>17</v>
      </c>
      <c r="C52" s="49">
        <v>0</v>
      </c>
      <c r="D52" s="49">
        <v>0</v>
      </c>
      <c r="E52" s="49">
        <v>69</v>
      </c>
      <c r="F52" s="49">
        <v>0</v>
      </c>
      <c r="G52" s="49">
        <v>12</v>
      </c>
      <c r="H52" s="49">
        <v>0</v>
      </c>
      <c r="I52" s="49">
        <v>1</v>
      </c>
      <c r="J52" s="49">
        <v>1</v>
      </c>
      <c r="K52" s="49">
        <v>2</v>
      </c>
      <c r="L52" s="49">
        <v>3</v>
      </c>
      <c r="M52" s="49">
        <v>3</v>
      </c>
      <c r="N52" s="49">
        <v>8</v>
      </c>
      <c r="O52" s="49">
        <v>0</v>
      </c>
      <c r="P52" s="49">
        <v>0</v>
      </c>
      <c r="Q52" s="49">
        <v>0</v>
      </c>
      <c r="R52" s="49">
        <v>0</v>
      </c>
      <c r="S52" s="49">
        <v>99</v>
      </c>
      <c r="V52" s="49">
        <v>32</v>
      </c>
      <c r="W52" s="8">
        <f>N41</f>
        <v>0</v>
      </c>
      <c r="X52" s="49">
        <f>N42</f>
        <v>0</v>
      </c>
      <c r="Y52" s="3">
        <f>N43</f>
        <v>2</v>
      </c>
      <c r="Z52" s="49">
        <f>N44</f>
        <v>1</v>
      </c>
      <c r="AA52" s="49">
        <f>N45</f>
        <v>0</v>
      </c>
      <c r="AB52" s="49">
        <f>N46</f>
        <v>1</v>
      </c>
      <c r="AC52" s="3">
        <f>N47</f>
        <v>93</v>
      </c>
      <c r="AD52" s="49">
        <f>N48</f>
        <v>95</v>
      </c>
      <c r="AE52" s="49">
        <f>N49</f>
        <v>15</v>
      </c>
      <c r="AF52" s="49">
        <f>N50</f>
        <v>0</v>
      </c>
      <c r="AG52" s="49">
        <f>N51</f>
        <v>9</v>
      </c>
      <c r="AH52" s="49">
        <f>N52</f>
        <v>8</v>
      </c>
      <c r="AI52" s="49">
        <f>N53</f>
        <v>0</v>
      </c>
      <c r="AJ52" s="49">
        <f>N54</f>
        <v>0</v>
      </c>
      <c r="AK52" s="49">
        <f>N55</f>
        <v>0</v>
      </c>
      <c r="AL52" s="49">
        <f>N56</f>
        <v>0</v>
      </c>
      <c r="AM52" s="49">
        <f>N57</f>
        <v>0</v>
      </c>
      <c r="AN52" s="49">
        <f>N58</f>
        <v>0</v>
      </c>
      <c r="AO52" s="49">
        <f>N59</f>
        <v>93</v>
      </c>
      <c r="AP52" s="49">
        <f>N60</f>
        <v>0</v>
      </c>
      <c r="AQ52" s="3">
        <f>N61</f>
        <v>0</v>
      </c>
      <c r="AR52" s="3">
        <f>N62</f>
        <v>20</v>
      </c>
      <c r="AS52" s="3">
        <f>N63</f>
        <v>4</v>
      </c>
      <c r="AT52" s="3">
        <f>N64</f>
        <v>0</v>
      </c>
      <c r="AU52" s="7"/>
      <c r="AV52" s="49">
        <v>32</v>
      </c>
      <c r="AW52" s="37">
        <f t="shared" ref="AW52:BT52" si="63">PRODUCT(W52*100*1/W57)</f>
        <v>0</v>
      </c>
      <c r="AX52" s="29">
        <f t="shared" si="63"/>
        <v>0</v>
      </c>
      <c r="AY52" s="32">
        <f t="shared" si="63"/>
        <v>2</v>
      </c>
      <c r="AZ52" s="29">
        <f t="shared" si="63"/>
        <v>1.0101010101010102</v>
      </c>
      <c r="BA52" s="29">
        <f t="shared" si="63"/>
        <v>0</v>
      </c>
      <c r="BB52" s="29">
        <f t="shared" si="63"/>
        <v>1.0101010101010102</v>
      </c>
      <c r="BC52" s="32">
        <f t="shared" si="63"/>
        <v>93</v>
      </c>
      <c r="BD52" s="29">
        <f t="shared" si="63"/>
        <v>95.959595959595958</v>
      </c>
      <c r="BE52" s="29">
        <f t="shared" si="63"/>
        <v>15.306122448979592</v>
      </c>
      <c r="BF52" s="29">
        <f t="shared" si="63"/>
        <v>0</v>
      </c>
      <c r="BG52" s="29">
        <f t="shared" si="63"/>
        <v>9.0909090909090917</v>
      </c>
      <c r="BH52" s="49">
        <f t="shared" si="63"/>
        <v>8.0808080808080813</v>
      </c>
      <c r="BI52" s="29">
        <f t="shared" si="63"/>
        <v>0</v>
      </c>
      <c r="BJ52" s="29">
        <f t="shared" si="63"/>
        <v>0</v>
      </c>
      <c r="BK52" s="29">
        <f t="shared" si="63"/>
        <v>0</v>
      </c>
      <c r="BL52" s="29">
        <f t="shared" si="63"/>
        <v>0</v>
      </c>
      <c r="BM52" s="29">
        <f t="shared" si="63"/>
        <v>0</v>
      </c>
      <c r="BN52" s="29">
        <f t="shared" si="63"/>
        <v>0</v>
      </c>
      <c r="BO52" s="29">
        <f t="shared" si="63"/>
        <v>93.939393939393938</v>
      </c>
      <c r="BP52" s="29">
        <f t="shared" si="63"/>
        <v>0</v>
      </c>
      <c r="BQ52" s="32">
        <f t="shared" si="63"/>
        <v>0</v>
      </c>
      <c r="BR52" s="32">
        <f t="shared" si="63"/>
        <v>20</v>
      </c>
      <c r="BS52" s="32">
        <f t="shared" si="63"/>
        <v>4</v>
      </c>
      <c r="BT52" s="32">
        <f t="shared" si="63"/>
        <v>0</v>
      </c>
      <c r="BV52" s="49">
        <v>32</v>
      </c>
      <c r="BW52" s="37">
        <f t="shared" ref="BW52:CT52" si="64">AW41+AW42+AW43+AW44+AW45+AW46+AW47+AW48+AW49+AW50+AW51+AW52</f>
        <v>100</v>
      </c>
      <c r="BX52" s="29">
        <f t="shared" si="64"/>
        <v>100</v>
      </c>
      <c r="BY52" s="32">
        <f t="shared" si="64"/>
        <v>6</v>
      </c>
      <c r="BZ52" s="29">
        <f t="shared" si="64"/>
        <v>5.0505050505050511</v>
      </c>
      <c r="CA52" s="29">
        <f t="shared" si="64"/>
        <v>100</v>
      </c>
      <c r="CB52" s="29">
        <f t="shared" si="64"/>
        <v>2.0202020202020203</v>
      </c>
      <c r="CC52" s="32">
        <f t="shared" si="64"/>
        <v>99</v>
      </c>
      <c r="CD52" s="29">
        <f t="shared" si="64"/>
        <v>100</v>
      </c>
      <c r="CE52" s="29">
        <f t="shared" si="64"/>
        <v>38.775510204081634</v>
      </c>
      <c r="CF52" s="29">
        <f t="shared" si="64"/>
        <v>99</v>
      </c>
      <c r="CG52" s="29">
        <f t="shared" si="64"/>
        <v>13.131313131313131</v>
      </c>
      <c r="CH52" s="49">
        <f t="shared" si="64"/>
        <v>100.00000000000001</v>
      </c>
      <c r="CI52" s="29">
        <f t="shared" si="64"/>
        <v>100</v>
      </c>
      <c r="CJ52" s="29">
        <f t="shared" si="64"/>
        <v>100</v>
      </c>
      <c r="CK52" s="29">
        <f t="shared" si="64"/>
        <v>100</v>
      </c>
      <c r="CL52" s="29">
        <f t="shared" si="64"/>
        <v>100.00000000000001</v>
      </c>
      <c r="CM52" s="29">
        <f t="shared" si="64"/>
        <v>100</v>
      </c>
      <c r="CN52" s="29">
        <f t="shared" si="64"/>
        <v>100</v>
      </c>
      <c r="CO52" s="29">
        <f t="shared" si="64"/>
        <v>100</v>
      </c>
      <c r="CP52" s="29">
        <f t="shared" si="64"/>
        <v>100</v>
      </c>
      <c r="CQ52" s="32">
        <f t="shared" si="64"/>
        <v>100</v>
      </c>
      <c r="CR52" s="32">
        <f t="shared" si="64"/>
        <v>99</v>
      </c>
      <c r="CS52" s="32">
        <f t="shared" si="64"/>
        <v>99</v>
      </c>
      <c r="CT52" s="32">
        <f t="shared" si="64"/>
        <v>100</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9" t="s">
        <v>18</v>
      </c>
      <c r="C53" s="49">
        <v>0</v>
      </c>
      <c r="D53" s="49">
        <v>1</v>
      </c>
      <c r="E53" s="49">
        <v>0</v>
      </c>
      <c r="F53" s="49">
        <v>0</v>
      </c>
      <c r="G53" s="49">
        <v>2</v>
      </c>
      <c r="H53" s="49">
        <v>0</v>
      </c>
      <c r="I53" s="49">
        <v>0</v>
      </c>
      <c r="J53" s="49">
        <v>3</v>
      </c>
      <c r="K53" s="49">
        <v>3</v>
      </c>
      <c r="L53" s="49">
        <v>89</v>
      </c>
      <c r="M53" s="49">
        <v>0</v>
      </c>
      <c r="N53" s="49">
        <v>0</v>
      </c>
      <c r="O53" s="49">
        <v>0</v>
      </c>
      <c r="P53" s="49">
        <v>0</v>
      </c>
      <c r="Q53" s="49">
        <v>0</v>
      </c>
      <c r="R53" s="49">
        <v>0</v>
      </c>
      <c r="S53" s="49">
        <v>98</v>
      </c>
      <c r="V53" s="49">
        <v>64</v>
      </c>
      <c r="W53" s="8">
        <f>O41</f>
        <v>0</v>
      </c>
      <c r="X53" s="49">
        <f>O42</f>
        <v>0</v>
      </c>
      <c r="Y53" s="3">
        <f>O43</f>
        <v>93</v>
      </c>
      <c r="Z53" s="49">
        <f>O44</f>
        <v>0</v>
      </c>
      <c r="AA53" s="49">
        <f>O45</f>
        <v>0</v>
      </c>
      <c r="AB53" s="49">
        <f>O46</f>
        <v>97</v>
      </c>
      <c r="AC53" s="3">
        <f>O47</f>
        <v>1</v>
      </c>
      <c r="AD53" s="49">
        <f>O48</f>
        <v>0</v>
      </c>
      <c r="AE53" s="49">
        <f>O49</f>
        <v>8</v>
      </c>
      <c r="AF53" s="49">
        <f>O50</f>
        <v>0</v>
      </c>
      <c r="AG53" s="49">
        <f>O51</f>
        <v>70</v>
      </c>
      <c r="AH53" s="49">
        <f>O52</f>
        <v>0</v>
      </c>
      <c r="AI53" s="49">
        <f>O53</f>
        <v>0</v>
      </c>
      <c r="AJ53" s="49">
        <f>O54</f>
        <v>0</v>
      </c>
      <c r="AK53" s="49">
        <f>O55</f>
        <v>0</v>
      </c>
      <c r="AL53" s="49">
        <f>O56</f>
        <v>0</v>
      </c>
      <c r="AM53" s="49">
        <f>O57</f>
        <v>0</v>
      </c>
      <c r="AN53" s="49">
        <f>O58</f>
        <v>0</v>
      </c>
      <c r="AO53" s="49">
        <f>O59</f>
        <v>0</v>
      </c>
      <c r="AP53" s="49">
        <f>O60</f>
        <v>0</v>
      </c>
      <c r="AQ53" s="3">
        <f>O61</f>
        <v>0</v>
      </c>
      <c r="AR53" s="3">
        <f>O62</f>
        <v>0</v>
      </c>
      <c r="AS53" s="3">
        <f>O63</f>
        <v>1</v>
      </c>
      <c r="AT53" s="3">
        <f>O64</f>
        <v>0</v>
      </c>
      <c r="AU53" s="7"/>
      <c r="AV53" s="49">
        <v>64</v>
      </c>
      <c r="AW53" s="37">
        <f t="shared" ref="AW53:BT53" si="65">PRODUCT(W53*100*1/W57)</f>
        <v>0</v>
      </c>
      <c r="AX53" s="29">
        <f t="shared" si="65"/>
        <v>0</v>
      </c>
      <c r="AY53" s="32">
        <f t="shared" si="65"/>
        <v>93</v>
      </c>
      <c r="AZ53" s="29">
        <f t="shared" si="65"/>
        <v>0</v>
      </c>
      <c r="BA53" s="29">
        <f t="shared" si="65"/>
        <v>0</v>
      </c>
      <c r="BB53" s="29">
        <f t="shared" si="65"/>
        <v>97.979797979797979</v>
      </c>
      <c r="BC53" s="32">
        <f t="shared" si="65"/>
        <v>1</v>
      </c>
      <c r="BD53" s="29">
        <f t="shared" si="65"/>
        <v>0</v>
      </c>
      <c r="BE53" s="29">
        <f t="shared" si="65"/>
        <v>8.1632653061224492</v>
      </c>
      <c r="BF53" s="29">
        <f t="shared" si="65"/>
        <v>0</v>
      </c>
      <c r="BG53" s="29">
        <f t="shared" si="65"/>
        <v>70.707070707070713</v>
      </c>
      <c r="BH53" s="49">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1</v>
      </c>
      <c r="BT53" s="32">
        <f t="shared" si="65"/>
        <v>0</v>
      </c>
      <c r="BV53" s="49">
        <v>64</v>
      </c>
      <c r="BW53" s="37">
        <f t="shared" ref="BW53:CT53" si="66">AW41+AW42+AW43+AW44+AW45+AW46+AW47+AW48+AW49+AW50+AW51+AW52+AW53</f>
        <v>100</v>
      </c>
      <c r="BX53" s="29">
        <f t="shared" si="66"/>
        <v>100</v>
      </c>
      <c r="BY53" s="32">
        <f t="shared" si="66"/>
        <v>99</v>
      </c>
      <c r="BZ53" s="29">
        <f t="shared" si="66"/>
        <v>5.0505050505050511</v>
      </c>
      <c r="CA53" s="29">
        <f t="shared" si="66"/>
        <v>100</v>
      </c>
      <c r="CB53" s="29">
        <f t="shared" si="66"/>
        <v>100</v>
      </c>
      <c r="CC53" s="32">
        <f t="shared" si="66"/>
        <v>100</v>
      </c>
      <c r="CD53" s="29">
        <f t="shared" si="66"/>
        <v>100</v>
      </c>
      <c r="CE53" s="29">
        <f t="shared" si="66"/>
        <v>46.938775510204081</v>
      </c>
      <c r="CF53" s="29">
        <f t="shared" si="66"/>
        <v>99</v>
      </c>
      <c r="CG53" s="29">
        <f t="shared" si="66"/>
        <v>83.838383838383848</v>
      </c>
      <c r="CH53" s="49">
        <f t="shared" si="66"/>
        <v>100.00000000000001</v>
      </c>
      <c r="CI53" s="29">
        <f t="shared" si="66"/>
        <v>100</v>
      </c>
      <c r="CJ53" s="29">
        <f t="shared" si="66"/>
        <v>100</v>
      </c>
      <c r="CK53" s="29">
        <f t="shared" si="66"/>
        <v>100</v>
      </c>
      <c r="CL53" s="29">
        <f t="shared" si="66"/>
        <v>100.00000000000001</v>
      </c>
      <c r="CM53" s="29">
        <f t="shared" si="66"/>
        <v>100</v>
      </c>
      <c r="CN53" s="29">
        <f t="shared" si="66"/>
        <v>100</v>
      </c>
      <c r="CO53" s="29">
        <f t="shared" si="66"/>
        <v>100</v>
      </c>
      <c r="CP53" s="29">
        <f t="shared" si="66"/>
        <v>100</v>
      </c>
      <c r="CQ53" s="32">
        <f t="shared" si="66"/>
        <v>100</v>
      </c>
      <c r="CR53" s="32">
        <f t="shared" si="66"/>
        <v>99</v>
      </c>
      <c r="CS53" s="32">
        <f t="shared" si="66"/>
        <v>100</v>
      </c>
      <c r="CT53" s="32">
        <f t="shared" si="66"/>
        <v>100</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9" t="s">
        <v>19</v>
      </c>
      <c r="C54" s="49">
        <v>0</v>
      </c>
      <c r="D54" s="49">
        <v>0</v>
      </c>
      <c r="E54" s="49">
        <v>0</v>
      </c>
      <c r="F54" s="49">
        <v>0</v>
      </c>
      <c r="G54" s="49">
        <v>1</v>
      </c>
      <c r="H54" s="49">
        <v>2</v>
      </c>
      <c r="I54" s="49">
        <v>0</v>
      </c>
      <c r="J54" s="49">
        <v>2</v>
      </c>
      <c r="K54" s="49">
        <v>2</v>
      </c>
      <c r="L54" s="49">
        <v>0</v>
      </c>
      <c r="M54" s="49">
        <v>92</v>
      </c>
      <c r="N54" s="49">
        <v>0</v>
      </c>
      <c r="O54" s="49">
        <v>0</v>
      </c>
      <c r="P54" s="49">
        <v>0</v>
      </c>
      <c r="Q54" s="49">
        <v>0</v>
      </c>
      <c r="R54" s="49">
        <v>0</v>
      </c>
      <c r="S54" s="49">
        <v>99</v>
      </c>
      <c r="V54" s="49">
        <v>128</v>
      </c>
      <c r="W54" s="8">
        <f>P41</f>
        <v>0</v>
      </c>
      <c r="X54" s="49">
        <f>P42</f>
        <v>0</v>
      </c>
      <c r="Y54" s="3">
        <f>P43</f>
        <v>0</v>
      </c>
      <c r="Z54" s="49">
        <f>P44</f>
        <v>94</v>
      </c>
      <c r="AA54" s="49">
        <f>P45</f>
        <v>0</v>
      </c>
      <c r="AB54" s="49">
        <f>P46</f>
        <v>0</v>
      </c>
      <c r="AC54" s="3">
        <f>P47</f>
        <v>0</v>
      </c>
      <c r="AD54" s="49">
        <f>P48</f>
        <v>0</v>
      </c>
      <c r="AE54" s="49">
        <f>P49</f>
        <v>52</v>
      </c>
      <c r="AF54" s="49">
        <f>P50</f>
        <v>0</v>
      </c>
      <c r="AG54" s="49">
        <f>P51</f>
        <v>12</v>
      </c>
      <c r="AH54" s="49">
        <f>P52</f>
        <v>0</v>
      </c>
      <c r="AI54" s="49">
        <f>P53</f>
        <v>0</v>
      </c>
      <c r="AJ54" s="49">
        <f>P54</f>
        <v>0</v>
      </c>
      <c r="AK54" s="49">
        <f>P55</f>
        <v>0</v>
      </c>
      <c r="AL54" s="49">
        <f>P56</f>
        <v>0</v>
      </c>
      <c r="AM54" s="49">
        <f>P57</f>
        <v>0</v>
      </c>
      <c r="AN54" s="49">
        <f>P58</f>
        <v>0</v>
      </c>
      <c r="AO54" s="49">
        <f>P59</f>
        <v>0</v>
      </c>
      <c r="AP54" s="49">
        <f>P60</f>
        <v>0</v>
      </c>
      <c r="AQ54" s="3">
        <f>P61</f>
        <v>0</v>
      </c>
      <c r="AR54" s="3">
        <f>P62</f>
        <v>0</v>
      </c>
      <c r="AS54" s="3">
        <f>P63</f>
        <v>0</v>
      </c>
      <c r="AT54" s="3">
        <f>P64</f>
        <v>0</v>
      </c>
      <c r="AU54" s="7"/>
      <c r="AV54" s="49">
        <v>128</v>
      </c>
      <c r="AW54" s="37">
        <f t="shared" ref="AW54:BT54" si="67">PRODUCT(W54*100*1/W57)</f>
        <v>0</v>
      </c>
      <c r="AX54" s="29">
        <f t="shared" si="67"/>
        <v>0</v>
      </c>
      <c r="AY54" s="32">
        <f t="shared" si="67"/>
        <v>0</v>
      </c>
      <c r="AZ54" s="29">
        <f t="shared" si="67"/>
        <v>94.949494949494948</v>
      </c>
      <c r="BA54" s="29">
        <f t="shared" si="67"/>
        <v>0</v>
      </c>
      <c r="BB54" s="29">
        <f t="shared" si="67"/>
        <v>0</v>
      </c>
      <c r="BC54" s="32">
        <f t="shared" si="67"/>
        <v>0</v>
      </c>
      <c r="BD54" s="29">
        <f t="shared" si="67"/>
        <v>0</v>
      </c>
      <c r="BE54" s="29">
        <f t="shared" si="67"/>
        <v>53.061224489795919</v>
      </c>
      <c r="BF54" s="29">
        <f t="shared" si="67"/>
        <v>0</v>
      </c>
      <c r="BG54" s="29">
        <f t="shared" si="67"/>
        <v>12.121212121212121</v>
      </c>
      <c r="BH54" s="49">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9">
        <v>128</v>
      </c>
      <c r="BW54" s="37">
        <f t="shared" ref="BW54:CT54" si="68">AW41+AW42+AW43+AW44+AW45+AW46+AW47+AW48+AW49+AW50+AW51+AW52+AW53+AW54</f>
        <v>100</v>
      </c>
      <c r="BX54" s="29">
        <f t="shared" si="68"/>
        <v>100</v>
      </c>
      <c r="BY54" s="32">
        <f t="shared" si="68"/>
        <v>99</v>
      </c>
      <c r="BZ54" s="29">
        <f t="shared" si="68"/>
        <v>100</v>
      </c>
      <c r="CA54" s="29">
        <f t="shared" si="68"/>
        <v>100</v>
      </c>
      <c r="CB54" s="29">
        <f t="shared" si="68"/>
        <v>100</v>
      </c>
      <c r="CC54" s="32">
        <f t="shared" si="68"/>
        <v>100</v>
      </c>
      <c r="CD54" s="29">
        <f t="shared" si="68"/>
        <v>100</v>
      </c>
      <c r="CE54" s="29">
        <f t="shared" si="68"/>
        <v>100</v>
      </c>
      <c r="CF54" s="29">
        <f t="shared" si="68"/>
        <v>99</v>
      </c>
      <c r="CG54" s="29">
        <f t="shared" si="68"/>
        <v>95.959595959595973</v>
      </c>
      <c r="CH54" s="49">
        <f t="shared" si="68"/>
        <v>100.00000000000001</v>
      </c>
      <c r="CI54" s="29">
        <f t="shared" si="68"/>
        <v>100</v>
      </c>
      <c r="CJ54" s="29">
        <f t="shared" si="68"/>
        <v>100</v>
      </c>
      <c r="CK54" s="29">
        <f t="shared" si="68"/>
        <v>100</v>
      </c>
      <c r="CL54" s="29">
        <f t="shared" si="68"/>
        <v>100.00000000000001</v>
      </c>
      <c r="CM54" s="29">
        <f t="shared" si="68"/>
        <v>100</v>
      </c>
      <c r="CN54" s="29">
        <f t="shared" si="68"/>
        <v>100</v>
      </c>
      <c r="CO54" s="29">
        <f t="shared" si="68"/>
        <v>100</v>
      </c>
      <c r="CP54" s="29">
        <f t="shared" si="68"/>
        <v>100</v>
      </c>
      <c r="CQ54" s="32">
        <f t="shared" si="68"/>
        <v>100</v>
      </c>
      <c r="CR54" s="32">
        <f t="shared" si="68"/>
        <v>99</v>
      </c>
      <c r="CS54" s="32">
        <f t="shared" si="68"/>
        <v>100</v>
      </c>
      <c r="CT54" s="32">
        <f t="shared" si="68"/>
        <v>100</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9" t="s">
        <v>20</v>
      </c>
      <c r="C55" s="49">
        <v>0</v>
      </c>
      <c r="D55" s="49">
        <v>1</v>
      </c>
      <c r="E55" s="49">
        <v>0</v>
      </c>
      <c r="F55" s="49">
        <v>1</v>
      </c>
      <c r="G55" s="49">
        <v>2</v>
      </c>
      <c r="H55" s="49">
        <v>1</v>
      </c>
      <c r="I55" s="49">
        <v>3</v>
      </c>
      <c r="J55" s="49">
        <v>1</v>
      </c>
      <c r="K55" s="49">
        <v>4</v>
      </c>
      <c r="L55" s="49">
        <v>85</v>
      </c>
      <c r="M55" s="49">
        <v>0</v>
      </c>
      <c r="N55" s="49">
        <v>0</v>
      </c>
      <c r="O55" s="49">
        <v>0</v>
      </c>
      <c r="P55" s="49">
        <v>0</v>
      </c>
      <c r="Q55" s="49">
        <v>0</v>
      </c>
      <c r="R55" s="49">
        <v>0</v>
      </c>
      <c r="S55" s="49">
        <v>98</v>
      </c>
      <c r="V55" s="49">
        <v>256</v>
      </c>
      <c r="W55" s="8">
        <f>Q41</f>
        <v>0</v>
      </c>
      <c r="X55" s="49">
        <f>Q42</f>
        <v>0</v>
      </c>
      <c r="Y55" s="3">
        <f>Q43</f>
        <v>0</v>
      </c>
      <c r="Z55" s="49">
        <f>Q44</f>
        <v>0</v>
      </c>
      <c r="AA55" s="49">
        <f>Q45</f>
        <v>0</v>
      </c>
      <c r="AB55" s="49">
        <f>Q46</f>
        <v>0</v>
      </c>
      <c r="AC55" s="3">
        <f>Q47</f>
        <v>0</v>
      </c>
      <c r="AD55" s="49">
        <f>Q48</f>
        <v>0</v>
      </c>
      <c r="AE55" s="49">
        <f>Q49</f>
        <v>0</v>
      </c>
      <c r="AF55" s="49">
        <f>Q50</f>
        <v>0</v>
      </c>
      <c r="AG55" s="49">
        <f>Q51</f>
        <v>4</v>
      </c>
      <c r="AH55" s="49">
        <f>Q52</f>
        <v>0</v>
      </c>
      <c r="AI55" s="49">
        <f>Q53</f>
        <v>0</v>
      </c>
      <c r="AJ55" s="49">
        <f>Q54</f>
        <v>0</v>
      </c>
      <c r="AK55" s="49">
        <f>Q55</f>
        <v>0</v>
      </c>
      <c r="AL55" s="49">
        <f>Q56</f>
        <v>0</v>
      </c>
      <c r="AM55" s="49">
        <f>Q57</f>
        <v>0</v>
      </c>
      <c r="AN55" s="49">
        <f>Q58</f>
        <v>0</v>
      </c>
      <c r="AO55" s="49">
        <f>Q59</f>
        <v>0</v>
      </c>
      <c r="AP55" s="49">
        <f>Q60</f>
        <v>0</v>
      </c>
      <c r="AQ55" s="3">
        <f>Q61</f>
        <v>0</v>
      </c>
      <c r="AR55" s="3">
        <f>Q62</f>
        <v>0</v>
      </c>
      <c r="AS55" s="3">
        <f>Q63</f>
        <v>0</v>
      </c>
      <c r="AT55" s="3">
        <f>Q64</f>
        <v>0</v>
      </c>
      <c r="AU55" s="7"/>
      <c r="AV55" s="49">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4.0404040404040407</v>
      </c>
      <c r="BH55" s="49">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9">
        <v>256</v>
      </c>
      <c r="BW55" s="37">
        <f t="shared" ref="BW55:CT55" si="70">AW41+AW42+AW43+AW44+AW45+AW46+AW47+AW48+AW49+AW50+AW51+AW52+AW53+AW54+AW55</f>
        <v>100</v>
      </c>
      <c r="BX55" s="29">
        <f t="shared" si="70"/>
        <v>100</v>
      </c>
      <c r="BY55" s="32">
        <f t="shared" si="70"/>
        <v>99</v>
      </c>
      <c r="BZ55" s="29">
        <f t="shared" si="70"/>
        <v>100</v>
      </c>
      <c r="CA55" s="29">
        <f t="shared" si="70"/>
        <v>100</v>
      </c>
      <c r="CB55" s="29">
        <f t="shared" si="70"/>
        <v>100</v>
      </c>
      <c r="CC55" s="32">
        <f t="shared" si="70"/>
        <v>100</v>
      </c>
      <c r="CD55" s="29">
        <f t="shared" si="70"/>
        <v>100</v>
      </c>
      <c r="CE55" s="29">
        <f t="shared" si="70"/>
        <v>100</v>
      </c>
      <c r="CF55" s="29">
        <f t="shared" si="70"/>
        <v>99</v>
      </c>
      <c r="CG55" s="29">
        <f t="shared" si="70"/>
        <v>100.00000000000001</v>
      </c>
      <c r="CH55" s="49">
        <f t="shared" si="70"/>
        <v>100.00000000000001</v>
      </c>
      <c r="CI55" s="29">
        <f t="shared" si="70"/>
        <v>100</v>
      </c>
      <c r="CJ55" s="29">
        <f t="shared" si="70"/>
        <v>100</v>
      </c>
      <c r="CK55" s="29">
        <f t="shared" si="70"/>
        <v>100</v>
      </c>
      <c r="CL55" s="29">
        <f t="shared" si="70"/>
        <v>100.00000000000001</v>
      </c>
      <c r="CM55" s="29">
        <f t="shared" si="70"/>
        <v>100</v>
      </c>
      <c r="CN55" s="29">
        <f t="shared" si="70"/>
        <v>100</v>
      </c>
      <c r="CO55" s="29">
        <f t="shared" si="70"/>
        <v>100</v>
      </c>
      <c r="CP55" s="29">
        <f t="shared" si="70"/>
        <v>100</v>
      </c>
      <c r="CQ55" s="32">
        <f t="shared" si="70"/>
        <v>100</v>
      </c>
      <c r="CR55" s="32">
        <f t="shared" si="70"/>
        <v>99</v>
      </c>
      <c r="CS55" s="32">
        <f t="shared" si="70"/>
        <v>100</v>
      </c>
      <c r="CT55" s="32">
        <f t="shared" si="70"/>
        <v>100</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9" t="s">
        <v>21</v>
      </c>
      <c r="C56" s="49">
        <v>0</v>
      </c>
      <c r="D56" s="49">
        <v>0</v>
      </c>
      <c r="E56" s="49">
        <v>61</v>
      </c>
      <c r="F56" s="49">
        <v>0</v>
      </c>
      <c r="G56" s="49">
        <v>15</v>
      </c>
      <c r="H56" s="49">
        <v>3</v>
      </c>
      <c r="I56" s="49">
        <v>3</v>
      </c>
      <c r="J56" s="49">
        <v>3</v>
      </c>
      <c r="K56" s="49">
        <v>7</v>
      </c>
      <c r="L56" s="49">
        <v>4</v>
      </c>
      <c r="M56" s="49">
        <v>3</v>
      </c>
      <c r="N56" s="49">
        <v>0</v>
      </c>
      <c r="O56" s="49">
        <v>0</v>
      </c>
      <c r="P56" s="49">
        <v>0</v>
      </c>
      <c r="Q56" s="49">
        <v>0</v>
      </c>
      <c r="R56" s="49">
        <v>0</v>
      </c>
      <c r="S56" s="49">
        <v>99</v>
      </c>
      <c r="V56" s="49">
        <v>512</v>
      </c>
      <c r="W56" s="8">
        <f>R41</f>
        <v>0</v>
      </c>
      <c r="X56" s="49">
        <f>R42</f>
        <v>0</v>
      </c>
      <c r="Y56" s="3">
        <f>R43</f>
        <v>1</v>
      </c>
      <c r="Z56" s="49">
        <f>R44</f>
        <v>0</v>
      </c>
      <c r="AA56" s="49">
        <f>R45</f>
        <v>0</v>
      </c>
      <c r="AB56" s="49">
        <f>R46</f>
        <v>0</v>
      </c>
      <c r="AC56" s="3">
        <f>R47</f>
        <v>0</v>
      </c>
      <c r="AD56" s="49">
        <f>R48</f>
        <v>0</v>
      </c>
      <c r="AE56" s="49">
        <f>R49</f>
        <v>0</v>
      </c>
      <c r="AF56" s="49">
        <f>R50</f>
        <v>1</v>
      </c>
      <c r="AG56" s="49">
        <f>R51</f>
        <v>0</v>
      </c>
      <c r="AH56" s="49">
        <f>R52</f>
        <v>0</v>
      </c>
      <c r="AI56" s="49">
        <f>R53</f>
        <v>0</v>
      </c>
      <c r="AJ56" s="49">
        <f>R54</f>
        <v>0</v>
      </c>
      <c r="AK56" s="49">
        <f>R55</f>
        <v>0</v>
      </c>
      <c r="AL56" s="49">
        <f>R56</f>
        <v>0</v>
      </c>
      <c r="AM56" s="49">
        <f>R57</f>
        <v>0</v>
      </c>
      <c r="AN56" s="49">
        <f>R58</f>
        <v>0</v>
      </c>
      <c r="AO56" s="49">
        <f>R59</f>
        <v>0</v>
      </c>
      <c r="AP56" s="49">
        <f>R60</f>
        <v>0</v>
      </c>
      <c r="AQ56" s="3">
        <f>R61</f>
        <v>0</v>
      </c>
      <c r="AR56" s="3">
        <f>R62</f>
        <v>1</v>
      </c>
      <c r="AS56" s="3">
        <f>R63</f>
        <v>0</v>
      </c>
      <c r="AT56" s="3">
        <f>R64</f>
        <v>0</v>
      </c>
      <c r="AU56" s="7"/>
      <c r="AV56" s="49">
        <v>512</v>
      </c>
      <c r="AW56" s="37">
        <f t="shared" ref="AW56:BT56" si="71">PRODUCT(W56*100*1/W57)</f>
        <v>0</v>
      </c>
      <c r="AX56" s="29">
        <f t="shared" si="71"/>
        <v>0</v>
      </c>
      <c r="AY56" s="32">
        <f t="shared" si="71"/>
        <v>1</v>
      </c>
      <c r="AZ56" s="29">
        <f t="shared" si="71"/>
        <v>0</v>
      </c>
      <c r="BA56" s="29">
        <f t="shared" si="71"/>
        <v>0</v>
      </c>
      <c r="BB56" s="29">
        <f t="shared" si="71"/>
        <v>0</v>
      </c>
      <c r="BC56" s="32">
        <f t="shared" si="71"/>
        <v>0</v>
      </c>
      <c r="BD56" s="29">
        <f t="shared" si="71"/>
        <v>0</v>
      </c>
      <c r="BE56" s="29">
        <f t="shared" si="71"/>
        <v>0</v>
      </c>
      <c r="BF56" s="29">
        <f t="shared" si="71"/>
        <v>1</v>
      </c>
      <c r="BG56" s="29">
        <f t="shared" si="71"/>
        <v>0</v>
      </c>
      <c r="BH56" s="49">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1</v>
      </c>
      <c r="BS56" s="32">
        <f t="shared" si="71"/>
        <v>0</v>
      </c>
      <c r="BT56" s="32">
        <f t="shared" si="71"/>
        <v>0</v>
      </c>
      <c r="BV56" s="49">
        <v>512</v>
      </c>
      <c r="BW56" s="37">
        <f t="shared" ref="BW56:CT56" si="72">AW41+AW42+AW43+AW44+AW45+AW46+AW47+AW48+AW49+AW50+AW51+AW52+AW53+AW54+AW55+AW56</f>
        <v>100</v>
      </c>
      <c r="BX56" s="29">
        <f t="shared" si="72"/>
        <v>100</v>
      </c>
      <c r="BY56" s="32">
        <f t="shared" si="72"/>
        <v>100</v>
      </c>
      <c r="BZ56" s="29">
        <f t="shared" si="72"/>
        <v>100</v>
      </c>
      <c r="CA56" s="29">
        <f t="shared" si="72"/>
        <v>100</v>
      </c>
      <c r="CB56" s="29">
        <f t="shared" si="72"/>
        <v>100</v>
      </c>
      <c r="CC56" s="32">
        <f t="shared" si="72"/>
        <v>100</v>
      </c>
      <c r="CD56" s="29">
        <f t="shared" si="72"/>
        <v>100</v>
      </c>
      <c r="CE56" s="29">
        <f t="shared" si="72"/>
        <v>100</v>
      </c>
      <c r="CF56" s="29">
        <f t="shared" si="72"/>
        <v>100</v>
      </c>
      <c r="CG56" s="29">
        <f t="shared" si="72"/>
        <v>100.00000000000001</v>
      </c>
      <c r="CH56" s="49">
        <f t="shared" si="72"/>
        <v>100.00000000000001</v>
      </c>
      <c r="CI56" s="29">
        <f t="shared" si="72"/>
        <v>100</v>
      </c>
      <c r="CJ56" s="29">
        <f t="shared" si="72"/>
        <v>100</v>
      </c>
      <c r="CK56" s="29">
        <f t="shared" si="72"/>
        <v>100</v>
      </c>
      <c r="CL56" s="29">
        <f t="shared" si="72"/>
        <v>100.00000000000001</v>
      </c>
      <c r="CM56" s="29">
        <f t="shared" si="72"/>
        <v>100</v>
      </c>
      <c r="CN56" s="29">
        <f t="shared" si="72"/>
        <v>100</v>
      </c>
      <c r="CO56" s="29">
        <f t="shared" si="72"/>
        <v>100</v>
      </c>
      <c r="CP56" s="29">
        <f t="shared" si="72"/>
        <v>100</v>
      </c>
      <c r="CQ56" s="32">
        <f t="shared" si="72"/>
        <v>100</v>
      </c>
      <c r="CR56" s="32">
        <f t="shared" si="72"/>
        <v>100</v>
      </c>
      <c r="CS56" s="32">
        <f t="shared" si="72"/>
        <v>100</v>
      </c>
      <c r="CT56" s="32">
        <f t="shared" si="72"/>
        <v>100</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9" t="s">
        <v>31</v>
      </c>
      <c r="C57" s="49">
        <v>0</v>
      </c>
      <c r="D57" s="49">
        <v>4</v>
      </c>
      <c r="E57" s="49">
        <v>1</v>
      </c>
      <c r="F57" s="49">
        <v>0</v>
      </c>
      <c r="G57" s="49">
        <v>0</v>
      </c>
      <c r="H57" s="49">
        <v>2</v>
      </c>
      <c r="I57" s="49">
        <v>3</v>
      </c>
      <c r="J57" s="49">
        <v>2</v>
      </c>
      <c r="K57" s="49">
        <v>14</v>
      </c>
      <c r="L57" s="49">
        <v>73</v>
      </c>
      <c r="M57" s="49">
        <v>0</v>
      </c>
      <c r="N57" s="49">
        <v>0</v>
      </c>
      <c r="O57" s="49">
        <v>0</v>
      </c>
      <c r="P57" s="49">
        <v>0</v>
      </c>
      <c r="Q57" s="49">
        <v>0</v>
      </c>
      <c r="R57" s="49">
        <v>0</v>
      </c>
      <c r="S57" s="49">
        <v>99</v>
      </c>
      <c r="V57" s="49" t="s">
        <v>1</v>
      </c>
      <c r="W57" s="49">
        <f>S41</f>
        <v>99</v>
      </c>
      <c r="X57" s="49">
        <f>S42</f>
        <v>99</v>
      </c>
      <c r="Y57" s="49">
        <f>S43</f>
        <v>100</v>
      </c>
      <c r="Z57" s="49">
        <f>S44</f>
        <v>99</v>
      </c>
      <c r="AA57" s="49">
        <f>S45</f>
        <v>99</v>
      </c>
      <c r="AB57" s="49">
        <f>S46</f>
        <v>99</v>
      </c>
      <c r="AC57" s="49">
        <f>S47</f>
        <v>100</v>
      </c>
      <c r="AD57" s="49">
        <f>S48</f>
        <v>99</v>
      </c>
      <c r="AE57" s="49">
        <f>S49</f>
        <v>98</v>
      </c>
      <c r="AF57" s="49">
        <f>S50</f>
        <v>100</v>
      </c>
      <c r="AG57" s="49">
        <f>S51</f>
        <v>99</v>
      </c>
      <c r="AH57" s="49">
        <f>S52</f>
        <v>99</v>
      </c>
      <c r="AI57" s="49">
        <f>S53</f>
        <v>98</v>
      </c>
      <c r="AJ57" s="49">
        <f>S54</f>
        <v>99</v>
      </c>
      <c r="AK57" s="49">
        <f>S55</f>
        <v>98</v>
      </c>
      <c r="AL57" s="49">
        <f>S56</f>
        <v>99</v>
      </c>
      <c r="AM57" s="49">
        <f>S57</f>
        <v>99</v>
      </c>
      <c r="AN57" s="49">
        <f>S58</f>
        <v>99</v>
      </c>
      <c r="AO57" s="49">
        <f>S59</f>
        <v>99</v>
      </c>
      <c r="AP57" s="49">
        <f>S60</f>
        <v>99</v>
      </c>
      <c r="AQ57" s="49">
        <f>S61</f>
        <v>100</v>
      </c>
      <c r="AR57" s="49">
        <f>S62</f>
        <v>100</v>
      </c>
      <c r="AS57" s="49">
        <f>S63</f>
        <v>100</v>
      </c>
      <c r="AT57" s="49">
        <f>S64</f>
        <v>99</v>
      </c>
      <c r="AV57" s="49" t="s">
        <v>1</v>
      </c>
      <c r="AW57" s="29">
        <f t="shared" ref="AW57:BT57" si="73">SUM(AW41:AW56)</f>
        <v>100</v>
      </c>
      <c r="AX57" s="29">
        <f t="shared" si="73"/>
        <v>100</v>
      </c>
      <c r="AY57" s="29">
        <f t="shared" si="73"/>
        <v>100</v>
      </c>
      <c r="AZ57" s="29">
        <f t="shared" si="73"/>
        <v>100</v>
      </c>
      <c r="BA57" s="29">
        <f t="shared" si="73"/>
        <v>100</v>
      </c>
      <c r="BB57" s="29">
        <f t="shared" si="73"/>
        <v>100</v>
      </c>
      <c r="BC57" s="29">
        <f t="shared" si="73"/>
        <v>100</v>
      </c>
      <c r="BD57" s="29">
        <f t="shared" si="73"/>
        <v>100</v>
      </c>
      <c r="BE57" s="29">
        <f t="shared" si="73"/>
        <v>100</v>
      </c>
      <c r="BF57" s="29">
        <f t="shared" si="73"/>
        <v>100</v>
      </c>
      <c r="BG57" s="29">
        <f t="shared" si="73"/>
        <v>100.00000000000001</v>
      </c>
      <c r="BH57" s="29">
        <f t="shared" si="73"/>
        <v>100.00000000000001</v>
      </c>
      <c r="BI57" s="29">
        <f t="shared" si="73"/>
        <v>100</v>
      </c>
      <c r="BJ57" s="29">
        <f t="shared" si="73"/>
        <v>100</v>
      </c>
      <c r="BK57" s="29">
        <f t="shared" si="73"/>
        <v>100</v>
      </c>
      <c r="BL57" s="29">
        <f t="shared" si="73"/>
        <v>100.00000000000001</v>
      </c>
      <c r="BM57" s="29">
        <f t="shared" si="73"/>
        <v>100</v>
      </c>
      <c r="BN57" s="29">
        <f t="shared" si="73"/>
        <v>100</v>
      </c>
      <c r="BO57" s="29">
        <f t="shared" si="73"/>
        <v>100</v>
      </c>
      <c r="BP57" s="29">
        <f t="shared" si="73"/>
        <v>100</v>
      </c>
      <c r="BQ57" s="29">
        <f t="shared" si="73"/>
        <v>100</v>
      </c>
      <c r="BR57" s="29">
        <f t="shared" si="73"/>
        <v>100</v>
      </c>
      <c r="BS57" s="29">
        <f t="shared" si="73"/>
        <v>100</v>
      </c>
      <c r="BT57" s="29">
        <f t="shared" si="73"/>
        <v>100</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9" t="s">
        <v>32</v>
      </c>
      <c r="C58" s="49">
        <v>0</v>
      </c>
      <c r="D58" s="49">
        <v>0</v>
      </c>
      <c r="E58" s="49">
        <v>0</v>
      </c>
      <c r="F58" s="49">
        <v>0</v>
      </c>
      <c r="G58" s="49">
        <v>2</v>
      </c>
      <c r="H58" s="49">
        <v>0</v>
      </c>
      <c r="I58" s="49">
        <v>2</v>
      </c>
      <c r="J58" s="49">
        <v>14</v>
      </c>
      <c r="K58" s="49">
        <v>78</v>
      </c>
      <c r="L58" s="49">
        <v>3</v>
      </c>
      <c r="M58" s="49">
        <v>0</v>
      </c>
      <c r="N58" s="49">
        <v>0</v>
      </c>
      <c r="O58" s="49">
        <v>0</v>
      </c>
      <c r="P58" s="49">
        <v>0</v>
      </c>
      <c r="Q58" s="49">
        <v>0</v>
      </c>
      <c r="R58" s="49">
        <v>0</v>
      </c>
      <c r="S58" s="49">
        <v>99</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9" t="s">
        <v>33</v>
      </c>
      <c r="C59" s="49">
        <v>0</v>
      </c>
      <c r="D59" s="49">
        <v>0</v>
      </c>
      <c r="E59" s="49">
        <v>0</v>
      </c>
      <c r="F59" s="49">
        <v>0</v>
      </c>
      <c r="G59" s="49">
        <v>1</v>
      </c>
      <c r="H59" s="49">
        <v>0</v>
      </c>
      <c r="I59" s="49">
        <v>0</v>
      </c>
      <c r="J59" s="49">
        <v>0</v>
      </c>
      <c r="K59" s="49">
        <v>2</v>
      </c>
      <c r="L59" s="49">
        <v>2</v>
      </c>
      <c r="M59" s="49">
        <v>1</v>
      </c>
      <c r="N59" s="49">
        <v>93</v>
      </c>
      <c r="O59" s="49">
        <v>0</v>
      </c>
      <c r="P59" s="49">
        <v>0</v>
      </c>
      <c r="Q59" s="49">
        <v>0</v>
      </c>
      <c r="R59" s="49">
        <v>0</v>
      </c>
      <c r="S59" s="49">
        <v>99</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9" t="s">
        <v>24</v>
      </c>
      <c r="C60" s="49">
        <v>0</v>
      </c>
      <c r="D60" s="49">
        <v>1</v>
      </c>
      <c r="E60" s="49">
        <v>1</v>
      </c>
      <c r="F60" s="49">
        <v>2</v>
      </c>
      <c r="G60" s="49">
        <v>0</v>
      </c>
      <c r="H60" s="49">
        <v>0</v>
      </c>
      <c r="I60" s="49">
        <v>0</v>
      </c>
      <c r="J60" s="49">
        <v>0</v>
      </c>
      <c r="K60" s="49">
        <v>0</v>
      </c>
      <c r="L60" s="49">
        <v>95</v>
      </c>
      <c r="M60" s="49">
        <v>0</v>
      </c>
      <c r="N60" s="49">
        <v>0</v>
      </c>
      <c r="O60" s="49">
        <v>0</v>
      </c>
      <c r="P60" s="49">
        <v>0</v>
      </c>
      <c r="Q60" s="49">
        <v>0</v>
      </c>
      <c r="R60" s="49">
        <v>0</v>
      </c>
      <c r="S60" s="49">
        <v>99</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9" t="s">
        <v>34</v>
      </c>
      <c r="C61" s="2">
        <v>0</v>
      </c>
      <c r="D61" s="2">
        <v>0</v>
      </c>
      <c r="E61" s="2">
        <v>0</v>
      </c>
      <c r="F61" s="2">
        <v>0</v>
      </c>
      <c r="G61" s="2">
        <v>1</v>
      </c>
      <c r="H61" s="2">
        <v>7</v>
      </c>
      <c r="I61" s="2">
        <v>51</v>
      </c>
      <c r="J61" s="2">
        <v>38</v>
      </c>
      <c r="K61" s="2">
        <v>1</v>
      </c>
      <c r="L61" s="3">
        <v>2</v>
      </c>
      <c r="M61" s="3">
        <v>0</v>
      </c>
      <c r="N61" s="3">
        <v>0</v>
      </c>
      <c r="O61" s="3">
        <v>0</v>
      </c>
      <c r="P61" s="3">
        <v>0</v>
      </c>
      <c r="Q61" s="3">
        <v>0</v>
      </c>
      <c r="R61" s="3">
        <v>0</v>
      </c>
      <c r="S61" s="49">
        <v>100</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9" t="s">
        <v>35</v>
      </c>
      <c r="C62" s="2">
        <v>0</v>
      </c>
      <c r="D62" s="2">
        <v>0</v>
      </c>
      <c r="E62" s="2">
        <v>2</v>
      </c>
      <c r="F62" s="2">
        <v>0</v>
      </c>
      <c r="G62" s="2">
        <v>3</v>
      </c>
      <c r="H62" s="2">
        <v>48</v>
      </c>
      <c r="I62" s="2">
        <v>22</v>
      </c>
      <c r="J62" s="2">
        <v>1</v>
      </c>
      <c r="K62" s="2">
        <v>0</v>
      </c>
      <c r="L62" s="3">
        <v>2</v>
      </c>
      <c r="M62" s="3">
        <v>1</v>
      </c>
      <c r="N62" s="3">
        <v>20</v>
      </c>
      <c r="O62" s="3">
        <v>0</v>
      </c>
      <c r="P62" s="3">
        <v>0</v>
      </c>
      <c r="Q62" s="3">
        <v>0</v>
      </c>
      <c r="R62" s="3">
        <v>1</v>
      </c>
      <c r="S62" s="49">
        <v>100</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9" t="s">
        <v>36</v>
      </c>
      <c r="C63" s="2">
        <v>0</v>
      </c>
      <c r="D63" s="2">
        <v>0</v>
      </c>
      <c r="E63" s="2">
        <v>0</v>
      </c>
      <c r="F63" s="2">
        <v>18</v>
      </c>
      <c r="G63" s="2">
        <v>0</v>
      </c>
      <c r="H63" s="2">
        <v>71</v>
      </c>
      <c r="I63" s="2">
        <v>3</v>
      </c>
      <c r="J63" s="2">
        <v>0</v>
      </c>
      <c r="K63" s="3">
        <v>0</v>
      </c>
      <c r="L63" s="3">
        <v>0</v>
      </c>
      <c r="M63" s="3">
        <v>3</v>
      </c>
      <c r="N63" s="3">
        <v>4</v>
      </c>
      <c r="O63" s="3">
        <v>1</v>
      </c>
      <c r="P63" s="3">
        <v>0</v>
      </c>
      <c r="Q63" s="3">
        <v>0</v>
      </c>
      <c r="R63" s="3">
        <v>0</v>
      </c>
      <c r="S63" s="49">
        <v>100</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9" t="s">
        <v>22</v>
      </c>
      <c r="C64" s="2">
        <v>0</v>
      </c>
      <c r="D64" s="2">
        <v>91</v>
      </c>
      <c r="E64" s="2">
        <v>0</v>
      </c>
      <c r="F64" s="2">
        <v>6</v>
      </c>
      <c r="G64" s="2">
        <v>2</v>
      </c>
      <c r="H64" s="3">
        <v>0</v>
      </c>
      <c r="I64" s="3">
        <v>0</v>
      </c>
      <c r="J64" s="3">
        <v>0</v>
      </c>
      <c r="K64" s="3">
        <v>0</v>
      </c>
      <c r="L64" s="3">
        <v>0</v>
      </c>
      <c r="M64" s="3">
        <v>0</v>
      </c>
      <c r="N64" s="3">
        <v>0</v>
      </c>
      <c r="O64" s="3">
        <v>0</v>
      </c>
      <c r="P64" s="3">
        <v>0</v>
      </c>
      <c r="Q64" s="3">
        <v>0</v>
      </c>
      <c r="R64" s="3">
        <v>0</v>
      </c>
      <c r="S64" s="49">
        <v>99</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2"/>
  <sheetViews>
    <sheetView zoomScale="75" zoomScaleNormal="75" workbookViewId="0">
      <selection activeCell="AC32" sqref="AC32"/>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29" customWidth="1"/>
    <col min="35" max="35" width="8.28515625" style="1" customWidth="1"/>
    <col min="36" max="36" width="11.42578125" style="1"/>
    <col min="37" max="41" width="8.28515625" style="29"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92</v>
      </c>
      <c r="W2" s="1" t="str">
        <f>A2</f>
        <v>Streptococcus agalactiae</v>
      </c>
      <c r="AD2" s="29" t="str">
        <f>A2</f>
        <v>Streptococcus agalactiae</v>
      </c>
      <c r="AI2" s="29"/>
      <c r="AK2" s="29" t="str">
        <f>A2</f>
        <v>Streptococcus agalactiae</v>
      </c>
      <c r="AP2" s="29"/>
      <c r="AQ2" s="29"/>
      <c r="AS2" s="9"/>
      <c r="AT2" s="9"/>
      <c r="AU2" s="9"/>
      <c r="AV2" s="9"/>
      <c r="AW2" s="9"/>
      <c r="AX2" s="9"/>
      <c r="AY2" s="9"/>
      <c r="AZ2" s="9"/>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29" t="str">
        <f>W3</f>
        <v>Cefuroxim</v>
      </c>
      <c r="AE3" s="29" t="str">
        <f>X3</f>
        <v>Moxifloxacin</v>
      </c>
      <c r="AF3" s="29" t="str">
        <f>Y3</f>
        <v>Clindamycin</v>
      </c>
      <c r="AG3" s="29" t="str">
        <f>Z3</f>
        <v>Benzylpenicillin</v>
      </c>
      <c r="AH3" s="29" t="str">
        <f>AA3</f>
        <v>Roxythromycin</v>
      </c>
      <c r="AK3" s="29" t="str">
        <f>W3</f>
        <v>Cefuroxim</v>
      </c>
      <c r="AL3" s="29" t="str">
        <f>X3</f>
        <v>Moxifloxacin</v>
      </c>
      <c r="AM3" s="29" t="str">
        <f>Y3</f>
        <v>Clindamycin</v>
      </c>
      <c r="AN3" s="29" t="str">
        <f>Z3</f>
        <v>Benzylpenicillin</v>
      </c>
      <c r="AO3" s="29" t="str">
        <f>AA3</f>
        <v>Roxythromycin</v>
      </c>
      <c r="AP3" s="29"/>
      <c r="AR3" s="38"/>
      <c r="AS3" s="23" t="s">
        <v>72</v>
      </c>
      <c r="AT3" s="23" t="s">
        <v>66</v>
      </c>
      <c r="AU3" s="23" t="s">
        <v>76</v>
      </c>
      <c r="AV3" s="23" t="s">
        <v>70</v>
      </c>
      <c r="AW3" s="23" t="s">
        <v>75</v>
      </c>
      <c r="AX3" s="9"/>
    </row>
    <row r="4" spans="1:52" ht="18.75" x14ac:dyDescent="0.25">
      <c r="B4" s="1" t="s">
        <v>9</v>
      </c>
      <c r="C4" s="1">
        <v>0</v>
      </c>
      <c r="D4" s="1">
        <v>1</v>
      </c>
      <c r="E4" s="1">
        <v>3</v>
      </c>
      <c r="F4" s="1">
        <v>26</v>
      </c>
      <c r="G4" s="1">
        <v>0</v>
      </c>
      <c r="H4" s="1">
        <v>1</v>
      </c>
      <c r="I4" s="1">
        <v>0</v>
      </c>
      <c r="J4" s="1">
        <v>0</v>
      </c>
      <c r="K4" s="1">
        <v>0</v>
      </c>
      <c r="L4" s="1">
        <v>0</v>
      </c>
      <c r="M4" s="1">
        <v>0</v>
      </c>
      <c r="N4" s="1">
        <v>0</v>
      </c>
      <c r="O4" s="1">
        <v>0</v>
      </c>
      <c r="P4" s="1">
        <v>0</v>
      </c>
      <c r="Q4" s="1">
        <v>0</v>
      </c>
      <c r="R4" s="1">
        <v>0</v>
      </c>
      <c r="S4" s="1">
        <v>31</v>
      </c>
      <c r="V4" s="1">
        <v>1.5625E-2</v>
      </c>
      <c r="W4" s="1">
        <f>C4</f>
        <v>0</v>
      </c>
      <c r="X4" s="2">
        <f>C5</f>
        <v>0</v>
      </c>
      <c r="Y4" s="2">
        <f>C6</f>
        <v>0</v>
      </c>
      <c r="Z4" s="2">
        <f>C7</f>
        <v>0</v>
      </c>
      <c r="AA4" s="2">
        <f>C8</f>
        <v>0</v>
      </c>
      <c r="AC4" s="1">
        <v>1.5625E-2</v>
      </c>
      <c r="AD4" s="29">
        <f>PRODUCT(W4*100*1/W20)</f>
        <v>0</v>
      </c>
      <c r="AE4" s="30">
        <f>PRODUCT(X4*100*1/X20)</f>
        <v>0</v>
      </c>
      <c r="AF4" s="30">
        <f>PRODUCT(Y4*100*1/Y20)</f>
        <v>0</v>
      </c>
      <c r="AG4" s="30">
        <f>PRODUCT(Z4*100*1/Z20)</f>
        <v>0</v>
      </c>
      <c r="AH4" s="30">
        <f>PRODUCT(AA4*100*1/AA20)</f>
        <v>0</v>
      </c>
      <c r="AJ4" s="1">
        <v>1.5625E-2</v>
      </c>
      <c r="AK4" s="29">
        <f>AD4</f>
        <v>0</v>
      </c>
      <c r="AL4" s="30">
        <f>AE4</f>
        <v>0</v>
      </c>
      <c r="AM4" s="30">
        <f>AF4</f>
        <v>0</v>
      </c>
      <c r="AN4" s="30">
        <f>AG4</f>
        <v>0</v>
      </c>
      <c r="AO4" s="30">
        <f>AH4</f>
        <v>0</v>
      </c>
      <c r="AR4" s="24" t="s">
        <v>46</v>
      </c>
      <c r="AS4" s="25">
        <f>W20</f>
        <v>31</v>
      </c>
      <c r="AT4" s="25">
        <f>X20</f>
        <v>31</v>
      </c>
      <c r="AU4" s="25">
        <f>Y20</f>
        <v>31</v>
      </c>
      <c r="AV4" s="25">
        <f>Z20</f>
        <v>31</v>
      </c>
      <c r="AW4" s="25">
        <f>AA20</f>
        <v>31</v>
      </c>
      <c r="AX4" s="9"/>
    </row>
    <row r="5" spans="1:52" ht="18.75" x14ac:dyDescent="0.25">
      <c r="B5" s="1" t="s">
        <v>20</v>
      </c>
      <c r="C5" s="2">
        <v>0</v>
      </c>
      <c r="D5" s="2">
        <v>1</v>
      </c>
      <c r="E5" s="2">
        <v>3</v>
      </c>
      <c r="F5" s="2">
        <v>9</v>
      </c>
      <c r="G5" s="2">
        <v>16</v>
      </c>
      <c r="H5" s="2">
        <v>0</v>
      </c>
      <c r="I5" s="3">
        <v>0</v>
      </c>
      <c r="J5" s="3">
        <v>1</v>
      </c>
      <c r="K5" s="3">
        <v>1</v>
      </c>
      <c r="L5" s="3">
        <v>0</v>
      </c>
      <c r="M5" s="3">
        <v>0</v>
      </c>
      <c r="N5" s="3">
        <v>0</v>
      </c>
      <c r="O5" s="3">
        <v>0</v>
      </c>
      <c r="P5" s="3">
        <v>0</v>
      </c>
      <c r="Q5" s="3">
        <v>0</v>
      </c>
      <c r="R5" s="3">
        <v>0</v>
      </c>
      <c r="S5" s="1">
        <v>31</v>
      </c>
      <c r="V5" s="1">
        <v>3.125E-2</v>
      </c>
      <c r="W5" s="1">
        <f>D4</f>
        <v>1</v>
      </c>
      <c r="X5" s="2">
        <f>D5</f>
        <v>1</v>
      </c>
      <c r="Y5" s="2">
        <f>D6</f>
        <v>1</v>
      </c>
      <c r="Z5" s="2">
        <f>D7</f>
        <v>26</v>
      </c>
      <c r="AA5" s="2">
        <f>D8</f>
        <v>0</v>
      </c>
      <c r="AC5" s="1">
        <v>3.125E-2</v>
      </c>
      <c r="AD5" s="29">
        <f>PRODUCT(W5*100*1/W20)</f>
        <v>3.225806451612903</v>
      </c>
      <c r="AE5" s="30">
        <f>PRODUCT(X5*100*1/X20)</f>
        <v>3.225806451612903</v>
      </c>
      <c r="AF5" s="30">
        <f>PRODUCT(Y5*100*1/Y20)</f>
        <v>3.225806451612903</v>
      </c>
      <c r="AG5" s="30">
        <f>PRODUCT(Z5*100*1/Z20)</f>
        <v>83.870967741935488</v>
      </c>
      <c r="AH5" s="30">
        <f>PRODUCT(AA5*100*1/AA20)</f>
        <v>0</v>
      </c>
      <c r="AJ5" s="1">
        <v>3.125E-2</v>
      </c>
      <c r="AK5" s="29">
        <f>AD4+AD5</f>
        <v>3.225806451612903</v>
      </c>
      <c r="AL5" s="30">
        <f>AE4+AE5</f>
        <v>3.225806451612903</v>
      </c>
      <c r="AM5" s="30">
        <f>AF4+AF5</f>
        <v>3.225806451612903</v>
      </c>
      <c r="AN5" s="30">
        <f>AG4+AG5</f>
        <v>83.870967741935488</v>
      </c>
      <c r="AO5" s="30">
        <f>AH4+AH5</f>
        <v>0</v>
      </c>
      <c r="AR5" s="24" t="s">
        <v>47</v>
      </c>
      <c r="AS5" s="17"/>
      <c r="AT5" s="17">
        <f>AL9</f>
        <v>93.548387096774192</v>
      </c>
      <c r="AU5" s="17">
        <f>AM9</f>
        <v>83.870967741935488</v>
      </c>
      <c r="AV5" s="17">
        <f>AN8</f>
        <v>100</v>
      </c>
      <c r="AW5" s="17">
        <f>AO8</f>
        <v>74.193548387096769</v>
      </c>
      <c r="AX5" s="9"/>
    </row>
    <row r="6" spans="1:52" ht="18.75" x14ac:dyDescent="0.25">
      <c r="B6" s="1" t="s">
        <v>24</v>
      </c>
      <c r="C6" s="2">
        <v>0</v>
      </c>
      <c r="D6" s="2">
        <v>1</v>
      </c>
      <c r="E6" s="2">
        <v>16</v>
      </c>
      <c r="F6" s="2">
        <v>7</v>
      </c>
      <c r="G6" s="2">
        <v>2</v>
      </c>
      <c r="H6" s="2">
        <v>0</v>
      </c>
      <c r="I6" s="3">
        <v>0</v>
      </c>
      <c r="J6" s="3">
        <v>0</v>
      </c>
      <c r="K6" s="3">
        <v>0</v>
      </c>
      <c r="L6" s="3">
        <v>4</v>
      </c>
      <c r="M6" s="3">
        <v>0</v>
      </c>
      <c r="N6" s="3">
        <v>0</v>
      </c>
      <c r="O6" s="3">
        <v>0</v>
      </c>
      <c r="P6" s="3">
        <v>0</v>
      </c>
      <c r="Q6" s="3">
        <v>0</v>
      </c>
      <c r="R6" s="3">
        <v>1</v>
      </c>
      <c r="S6" s="1">
        <v>31</v>
      </c>
      <c r="V6" s="1">
        <v>6.25E-2</v>
      </c>
      <c r="W6" s="1">
        <f>E4</f>
        <v>3</v>
      </c>
      <c r="X6" s="2">
        <f>E5</f>
        <v>3</v>
      </c>
      <c r="Y6" s="2">
        <f>E6</f>
        <v>16</v>
      </c>
      <c r="Z6" s="2">
        <f>E7</f>
        <v>5</v>
      </c>
      <c r="AA6" s="2">
        <f>E8</f>
        <v>22</v>
      </c>
      <c r="AC6" s="1">
        <v>6.25E-2</v>
      </c>
      <c r="AD6" s="29">
        <f>PRODUCT(W6*100*1/W20)</f>
        <v>9.67741935483871</v>
      </c>
      <c r="AE6" s="30">
        <f>PRODUCT(X6*100*1/X20)</f>
        <v>9.67741935483871</v>
      </c>
      <c r="AF6" s="30">
        <f>PRODUCT(Y6*100*1/Y20)</f>
        <v>51.612903225806448</v>
      </c>
      <c r="AG6" s="30">
        <f>PRODUCT(Z6*100*1/Z20)</f>
        <v>16.129032258064516</v>
      </c>
      <c r="AH6" s="30">
        <f>PRODUCT(AA6*100*1/AA20)</f>
        <v>70.967741935483872</v>
      </c>
      <c r="AJ6" s="1">
        <v>6.25E-2</v>
      </c>
      <c r="AK6" s="29">
        <f>AD4+AD5+AD6</f>
        <v>12.903225806451612</v>
      </c>
      <c r="AL6" s="30">
        <f>AE4+AE5+AE6</f>
        <v>12.903225806451612</v>
      </c>
      <c r="AM6" s="30">
        <f>AF4+AF5+AF6</f>
        <v>54.838709677419352</v>
      </c>
      <c r="AN6" s="30">
        <f>AG4+AG5+AG6</f>
        <v>100</v>
      </c>
      <c r="AO6" s="30">
        <f>AH4+AH5+AH6</f>
        <v>70.967741935483872</v>
      </c>
      <c r="AR6" s="24" t="s">
        <v>48</v>
      </c>
      <c r="AS6" s="17"/>
      <c r="AT6" s="17"/>
      <c r="AU6" s="17"/>
      <c r="AV6" s="17"/>
      <c r="AW6" s="17">
        <f>AO9-AO8</f>
        <v>6.4516129032258078</v>
      </c>
      <c r="AX6" s="9"/>
    </row>
    <row r="7" spans="1:52" ht="18.75" x14ac:dyDescent="0.25">
      <c r="B7" s="1" t="s">
        <v>26</v>
      </c>
      <c r="C7" s="2">
        <v>0</v>
      </c>
      <c r="D7" s="2">
        <v>26</v>
      </c>
      <c r="E7" s="2">
        <v>5</v>
      </c>
      <c r="F7" s="2">
        <v>0</v>
      </c>
      <c r="G7" s="2">
        <v>0</v>
      </c>
      <c r="H7" s="3">
        <v>0</v>
      </c>
      <c r="I7" s="3">
        <v>0</v>
      </c>
      <c r="J7" s="3">
        <v>0</v>
      </c>
      <c r="K7" s="3">
        <v>0</v>
      </c>
      <c r="L7" s="3">
        <v>0</v>
      </c>
      <c r="M7" s="3">
        <v>0</v>
      </c>
      <c r="N7" s="3">
        <v>0</v>
      </c>
      <c r="O7" s="3">
        <v>0</v>
      </c>
      <c r="P7" s="3">
        <v>0</v>
      </c>
      <c r="Q7" s="3">
        <v>0</v>
      </c>
      <c r="R7" s="3">
        <v>0</v>
      </c>
      <c r="S7" s="1">
        <v>31</v>
      </c>
      <c r="V7" s="1">
        <v>0.125</v>
      </c>
      <c r="W7" s="1">
        <f>F4</f>
        <v>26</v>
      </c>
      <c r="X7" s="2">
        <f>F5</f>
        <v>9</v>
      </c>
      <c r="Y7" s="2">
        <f>F6</f>
        <v>7</v>
      </c>
      <c r="Z7" s="2">
        <f>F7</f>
        <v>0</v>
      </c>
      <c r="AA7" s="2">
        <f>F8</f>
        <v>1</v>
      </c>
      <c r="AC7" s="1">
        <v>0.125</v>
      </c>
      <c r="AD7" s="29">
        <f>PRODUCT(W7*100*1/W20)</f>
        <v>83.870967741935488</v>
      </c>
      <c r="AE7" s="30">
        <f>PRODUCT(X7*100*1/X20)</f>
        <v>29.032258064516128</v>
      </c>
      <c r="AF7" s="30">
        <f>PRODUCT(Y7*100*1/Y20)</f>
        <v>22.580645161290324</v>
      </c>
      <c r="AG7" s="30">
        <f>PRODUCT(Z7*100*1/Z20)</f>
        <v>0</v>
      </c>
      <c r="AH7" s="30">
        <f>PRODUCT(AA7*100*1/AA20)</f>
        <v>3.225806451612903</v>
      </c>
      <c r="AJ7" s="1">
        <v>0.125</v>
      </c>
      <c r="AK7" s="29">
        <f>AD4+AD5+AD6+AD7</f>
        <v>96.774193548387103</v>
      </c>
      <c r="AL7" s="30">
        <f>AE4+AE5+AE6+AE7</f>
        <v>41.935483870967744</v>
      </c>
      <c r="AM7" s="30">
        <f>AF4+AF5+AF6+AF7</f>
        <v>77.41935483870968</v>
      </c>
      <c r="AN7" s="30">
        <f>AG4+AG5+AG6+AG7</f>
        <v>100</v>
      </c>
      <c r="AO7" s="30">
        <f>AH4+AH5+AH6+AH7</f>
        <v>74.193548387096769</v>
      </c>
      <c r="AR7" s="24" t="s">
        <v>49</v>
      </c>
      <c r="AS7" s="17"/>
      <c r="AT7" s="17">
        <f>AL19-AL9</f>
        <v>6.4516129032257936</v>
      </c>
      <c r="AU7" s="17">
        <f>AM19-AM9</f>
        <v>16.129032258064512</v>
      </c>
      <c r="AV7" s="17">
        <f>AN19-AN8</f>
        <v>0</v>
      </c>
      <c r="AW7" s="17">
        <f>AO19-AO9</f>
        <v>19.354838709677409</v>
      </c>
      <c r="AX7" s="9"/>
    </row>
    <row r="8" spans="1:52" x14ac:dyDescent="0.25">
      <c r="B8" s="1" t="s">
        <v>33</v>
      </c>
      <c r="C8" s="2">
        <v>0</v>
      </c>
      <c r="D8" s="2">
        <v>0</v>
      </c>
      <c r="E8" s="2">
        <v>22</v>
      </c>
      <c r="F8" s="2">
        <v>1</v>
      </c>
      <c r="G8" s="2">
        <v>0</v>
      </c>
      <c r="H8" s="4">
        <v>2</v>
      </c>
      <c r="I8" s="3">
        <v>0</v>
      </c>
      <c r="J8" s="3">
        <v>2</v>
      </c>
      <c r="K8" s="3">
        <v>0</v>
      </c>
      <c r="L8" s="3">
        <v>0</v>
      </c>
      <c r="M8" s="3">
        <v>0</v>
      </c>
      <c r="N8" s="3">
        <v>3</v>
      </c>
      <c r="O8" s="3">
        <v>0</v>
      </c>
      <c r="P8" s="3">
        <v>0</v>
      </c>
      <c r="Q8" s="3">
        <v>0</v>
      </c>
      <c r="R8" s="3">
        <v>1</v>
      </c>
      <c r="S8" s="1">
        <v>31</v>
      </c>
      <c r="V8" s="1">
        <v>0.25</v>
      </c>
      <c r="W8" s="1">
        <f>G4</f>
        <v>0</v>
      </c>
      <c r="X8" s="2">
        <f>G5</f>
        <v>16</v>
      </c>
      <c r="Y8" s="2">
        <f>G6</f>
        <v>2</v>
      </c>
      <c r="Z8" s="2">
        <f>G7</f>
        <v>0</v>
      </c>
      <c r="AA8" s="2">
        <f>G8</f>
        <v>0</v>
      </c>
      <c r="AC8" s="1">
        <v>0.25</v>
      </c>
      <c r="AD8" s="29">
        <f>PRODUCT(W8*100*1/W20)</f>
        <v>0</v>
      </c>
      <c r="AE8" s="30">
        <f>PRODUCT(X8*100*1/X20)</f>
        <v>51.612903225806448</v>
      </c>
      <c r="AF8" s="30">
        <f>PRODUCT(Y8*100*1/Y20)</f>
        <v>6.4516129032258061</v>
      </c>
      <c r="AG8" s="30">
        <f>PRODUCT(Z8*100*1/Z20)</f>
        <v>0</v>
      </c>
      <c r="AH8" s="30">
        <f>PRODUCT(AA8*100*1/AA20)</f>
        <v>0</v>
      </c>
      <c r="AJ8" s="1">
        <v>0.25</v>
      </c>
      <c r="AK8" s="29">
        <f>AD4+AD5+AD6+AD7+AD8</f>
        <v>96.774193548387103</v>
      </c>
      <c r="AL8" s="30">
        <f>AE4+AE5+AE6+AE7+AE8</f>
        <v>93.548387096774192</v>
      </c>
      <c r="AM8" s="30">
        <f>AF4+AF5+AF6+AF7+AF8</f>
        <v>83.870967741935488</v>
      </c>
      <c r="AN8" s="30">
        <f>AG4+AG5+AG6+AG7+AG8</f>
        <v>100</v>
      </c>
      <c r="AO8" s="30">
        <f>AH4+AH5+AH6+AH7+AH8</f>
        <v>74.193548387096769</v>
      </c>
      <c r="AR8" s="9"/>
      <c r="AS8" s="9"/>
      <c r="AT8" s="9"/>
      <c r="AU8" s="9"/>
      <c r="AV8" s="9"/>
      <c r="AW8" s="9"/>
      <c r="AX8" s="9"/>
    </row>
    <row r="9" spans="1:52" x14ac:dyDescent="0.25">
      <c r="V9" s="1">
        <v>0.5</v>
      </c>
      <c r="W9" s="1">
        <f>H4</f>
        <v>1</v>
      </c>
      <c r="X9" s="2">
        <f>H5</f>
        <v>0</v>
      </c>
      <c r="Y9" s="2">
        <f>H6</f>
        <v>0</v>
      </c>
      <c r="Z9" s="3">
        <f>H7</f>
        <v>0</v>
      </c>
      <c r="AA9" s="4">
        <f>H8</f>
        <v>2</v>
      </c>
      <c r="AC9" s="1">
        <v>0.5</v>
      </c>
      <c r="AD9" s="29">
        <f>PRODUCT(W9*100*1/W20)</f>
        <v>3.225806451612903</v>
      </c>
      <c r="AE9" s="30">
        <f>PRODUCT(X9*100*1/X20)</f>
        <v>0</v>
      </c>
      <c r="AF9" s="30">
        <f>PRODUCT(Y9*100*1/Y20)</f>
        <v>0</v>
      </c>
      <c r="AG9" s="32">
        <f>PRODUCT(Z9*100*1/Z20)</f>
        <v>0</v>
      </c>
      <c r="AH9" s="31">
        <f>PRODUCT(AA9*100*1/AA20)</f>
        <v>6.4516129032258061</v>
      </c>
      <c r="AJ9" s="1">
        <v>0.5</v>
      </c>
      <c r="AK9" s="29">
        <f>AD4+AD5+AD6+AD7+AD8+AD9</f>
        <v>100</v>
      </c>
      <c r="AL9" s="30">
        <f>AE4+AE5+AE6+AE7+AE8+AE9</f>
        <v>93.548387096774192</v>
      </c>
      <c r="AM9" s="30">
        <f>AF4+AF5+AF6+AF7+AF8+AF9</f>
        <v>83.870967741935488</v>
      </c>
      <c r="AN9" s="32">
        <f>AG4+AG5+AG6+AG7+AG8+AG9</f>
        <v>100</v>
      </c>
      <c r="AO9" s="31">
        <f>AH4+AH5+AH6+AH7+AH8+AH9</f>
        <v>80.645161290322577</v>
      </c>
      <c r="AR9" s="9"/>
      <c r="AS9" s="9"/>
      <c r="AT9" s="9"/>
      <c r="AU9" s="9"/>
      <c r="AV9" s="9"/>
      <c r="AW9" s="9"/>
      <c r="AX9" s="9"/>
    </row>
    <row r="10" spans="1:52" x14ac:dyDescent="0.25">
      <c r="V10" s="1">
        <v>1</v>
      </c>
      <c r="W10" s="1">
        <f>I4</f>
        <v>0</v>
      </c>
      <c r="X10" s="3">
        <f>I5</f>
        <v>0</v>
      </c>
      <c r="Y10" s="3">
        <f>I6</f>
        <v>0</v>
      </c>
      <c r="Z10" s="3">
        <f>I7</f>
        <v>0</v>
      </c>
      <c r="AA10" s="3">
        <f>I8</f>
        <v>0</v>
      </c>
      <c r="AC10" s="1">
        <v>1</v>
      </c>
      <c r="AD10" s="29">
        <f>PRODUCT(W10*100*1/W20)</f>
        <v>0</v>
      </c>
      <c r="AE10" s="32">
        <f>PRODUCT(X10*100*1/X20)</f>
        <v>0</v>
      </c>
      <c r="AF10" s="32">
        <f>PRODUCT(Y10*100*1/Y20)</f>
        <v>0</v>
      </c>
      <c r="AG10" s="32">
        <f>PRODUCT(Z10*100*1/Z20)</f>
        <v>0</v>
      </c>
      <c r="AH10" s="32">
        <f>PRODUCT(AA10*100*1/AA20)</f>
        <v>0</v>
      </c>
      <c r="AJ10" s="1">
        <v>1</v>
      </c>
      <c r="AK10" s="29">
        <f>AD4+AD5+AD6+AD7+AD8+AD9+AD10</f>
        <v>100</v>
      </c>
      <c r="AL10" s="32">
        <f>AE4+AE5+AE6+AE7+AE8+AE9+AE10</f>
        <v>93.548387096774192</v>
      </c>
      <c r="AM10" s="32">
        <f>AF4+AF5+AF6+AF7+AF8+AF9+AF10</f>
        <v>83.870967741935488</v>
      </c>
      <c r="AN10" s="32">
        <f>AG4+AG5+AG6+AG7+AG8+AG9+AG10</f>
        <v>100</v>
      </c>
      <c r="AO10" s="32">
        <f>AH4+AH5+AH6+AH7+AH8+AH9+AH10</f>
        <v>80.645161290322577</v>
      </c>
      <c r="AR10" s="9"/>
      <c r="AS10" s="9" t="str">
        <f>A2</f>
        <v>Streptococcus agalactiae</v>
      </c>
      <c r="AT10" s="9"/>
      <c r="AU10" s="9"/>
      <c r="AV10" s="9"/>
      <c r="AW10" s="9"/>
      <c r="AX10" s="9"/>
    </row>
    <row r="11" spans="1:52" x14ac:dyDescent="0.25">
      <c r="V11" s="1">
        <v>2</v>
      </c>
      <c r="W11" s="1">
        <f>J4</f>
        <v>0</v>
      </c>
      <c r="X11" s="3">
        <f>J5</f>
        <v>1</v>
      </c>
      <c r="Y11" s="3">
        <f>J6</f>
        <v>0</v>
      </c>
      <c r="Z11" s="3">
        <f>J7</f>
        <v>0</v>
      </c>
      <c r="AA11" s="3">
        <f>J8</f>
        <v>2</v>
      </c>
      <c r="AC11" s="1">
        <v>2</v>
      </c>
      <c r="AD11" s="29">
        <f>PRODUCT(W11*100*1/W20)</f>
        <v>0</v>
      </c>
      <c r="AE11" s="32">
        <f>PRODUCT(X11*100*1/X20)</f>
        <v>3.225806451612903</v>
      </c>
      <c r="AF11" s="32">
        <f>PRODUCT(Y11*100*1/Y20)</f>
        <v>0</v>
      </c>
      <c r="AG11" s="32">
        <f>PRODUCT(Z11*100*1/Z20)</f>
        <v>0</v>
      </c>
      <c r="AH11" s="32">
        <f>PRODUCT(AA11*100*1/AA20)</f>
        <v>6.4516129032258061</v>
      </c>
      <c r="AJ11" s="1">
        <v>2</v>
      </c>
      <c r="AK11" s="29">
        <f>AD4+AD5+AD6+AD7+AD8+AD9+AD10+AD11</f>
        <v>100</v>
      </c>
      <c r="AL11" s="32">
        <f>AE4+AE5+AE6+AE7+AE8+AE9+AE10+AE11</f>
        <v>96.774193548387089</v>
      </c>
      <c r="AM11" s="32">
        <f>AF4+AF5+AF6+AF7+AF8+AF9+AF10+AF11</f>
        <v>83.870967741935488</v>
      </c>
      <c r="AN11" s="32">
        <f>AG4+AG5+AG6+AG7+AG8+AG9+AG10+AG11</f>
        <v>100</v>
      </c>
      <c r="AO11" s="32">
        <f>AH4+AH5+AH6+AH7+AH8+AH9+AH10+AH11</f>
        <v>87.096774193548384</v>
      </c>
      <c r="AR11" s="9"/>
      <c r="AS11" s="9"/>
      <c r="AT11" s="9"/>
      <c r="AU11" s="9"/>
      <c r="AV11" s="9"/>
      <c r="AW11" s="9"/>
      <c r="AX11" s="9"/>
    </row>
    <row r="12" spans="1:52" x14ac:dyDescent="0.25">
      <c r="V12" s="1">
        <v>4</v>
      </c>
      <c r="W12" s="1">
        <f>K4</f>
        <v>0</v>
      </c>
      <c r="X12" s="3">
        <f>K5</f>
        <v>1</v>
      </c>
      <c r="Y12" s="3">
        <f>K6</f>
        <v>0</v>
      </c>
      <c r="Z12" s="3">
        <f>K7</f>
        <v>0</v>
      </c>
      <c r="AA12" s="3">
        <f>K8</f>
        <v>0</v>
      </c>
      <c r="AC12" s="1">
        <v>4</v>
      </c>
      <c r="AD12" s="29">
        <f>PRODUCT(W12*100*1/W20)</f>
        <v>0</v>
      </c>
      <c r="AE12" s="32">
        <f>PRODUCT(X12*100*1/X20)</f>
        <v>3.225806451612903</v>
      </c>
      <c r="AF12" s="32">
        <f>PRODUCT(Y12*100*1/Y20)</f>
        <v>0</v>
      </c>
      <c r="AG12" s="32">
        <f>PRODUCT(Z12*100*1/Z20)</f>
        <v>0</v>
      </c>
      <c r="AH12" s="32">
        <f>PRODUCT(AA12*100*1/AA20)</f>
        <v>0</v>
      </c>
      <c r="AJ12" s="1">
        <v>4</v>
      </c>
      <c r="AK12" s="29">
        <f>AD4+AD5+AD6+AD7+AD8+AD9+AD10+AD11+AD12</f>
        <v>100</v>
      </c>
      <c r="AL12" s="32">
        <f>AE4+AE5+AE6+AE7+AE8+AE9+AE10+AE11+AE12</f>
        <v>99.999999999999986</v>
      </c>
      <c r="AM12" s="32">
        <f>AF4+AF5+AF6+AF7+AF8+AF9+AF10+AF11+AF12</f>
        <v>83.870967741935488</v>
      </c>
      <c r="AN12" s="32">
        <f>AG4+AG5+AG6+AG7+AG8+AG9+AG10+AG11+AG12</f>
        <v>100</v>
      </c>
      <c r="AO12" s="32">
        <f>AH4+AH5+AH6+AH7+AH8+AH9+AH10+AH11+AH12</f>
        <v>87.096774193548384</v>
      </c>
      <c r="AR12" s="9"/>
      <c r="AS12" s="9"/>
      <c r="AT12" s="9"/>
      <c r="AU12" s="9"/>
      <c r="AV12" s="9"/>
      <c r="AW12" s="9"/>
      <c r="AX12" s="9"/>
    </row>
    <row r="13" spans="1:52" x14ac:dyDescent="0.25">
      <c r="V13" s="1">
        <v>8</v>
      </c>
      <c r="W13" s="1">
        <f>L4</f>
        <v>0</v>
      </c>
      <c r="X13" s="3">
        <f>L5</f>
        <v>0</v>
      </c>
      <c r="Y13" s="3">
        <f>L6</f>
        <v>4</v>
      </c>
      <c r="Z13" s="3">
        <f>L7</f>
        <v>0</v>
      </c>
      <c r="AA13" s="3">
        <f>L8</f>
        <v>0</v>
      </c>
      <c r="AC13" s="1">
        <v>8</v>
      </c>
      <c r="AD13" s="29">
        <f>PRODUCT(W13*100*1/W20)</f>
        <v>0</v>
      </c>
      <c r="AE13" s="32">
        <f>PRODUCT(X13*100*1/X20)</f>
        <v>0</v>
      </c>
      <c r="AF13" s="32">
        <f>PRODUCT(Y13*100*1/Y20)</f>
        <v>12.903225806451612</v>
      </c>
      <c r="AG13" s="32">
        <f>PRODUCT(Z13*100*1/Z20)</f>
        <v>0</v>
      </c>
      <c r="AH13" s="32">
        <f>PRODUCT(AA13*100*1/AA20)</f>
        <v>0</v>
      </c>
      <c r="AJ13" s="1">
        <v>8</v>
      </c>
      <c r="AK13" s="29">
        <f>AD4+AD5+AD6+AD7+AD8+AD9+AD10+AD11+AD12+AD13</f>
        <v>100</v>
      </c>
      <c r="AL13" s="32">
        <f>AE4+AE5+AE6+AE7+AE8+AE9+AE10+AE11+AE12+AE13</f>
        <v>99.999999999999986</v>
      </c>
      <c r="AM13" s="32">
        <f>AF4+AF5+AF6+AF7+AF8+AF9+AF10+AF11+AF12+AF13</f>
        <v>96.774193548387103</v>
      </c>
      <c r="AN13" s="32">
        <f>AG4+AG5+AG6+AG7+AG8+AG9+AG10+AG11+AG12+AG13</f>
        <v>100</v>
      </c>
      <c r="AO13" s="32">
        <f>AH4+AH5+AH6+AH7+AH8+AH9+AH10+AH11+AH12+AH13</f>
        <v>87.096774193548384</v>
      </c>
      <c r="AR13" s="9"/>
      <c r="AS13" s="9"/>
      <c r="AT13" s="9"/>
      <c r="AU13" s="9"/>
      <c r="AV13" s="9"/>
      <c r="AW13" s="9"/>
      <c r="AX13" s="9"/>
    </row>
    <row r="14" spans="1:52" x14ac:dyDescent="0.25">
      <c r="V14" s="1">
        <v>16</v>
      </c>
      <c r="W14" s="1">
        <f>M4</f>
        <v>0</v>
      </c>
      <c r="X14" s="3">
        <f>M5</f>
        <v>0</v>
      </c>
      <c r="Y14" s="3">
        <f>M6</f>
        <v>0</v>
      </c>
      <c r="Z14" s="3">
        <f>M7</f>
        <v>0</v>
      </c>
      <c r="AA14" s="3">
        <f>M8</f>
        <v>0</v>
      </c>
      <c r="AC14" s="1">
        <v>16</v>
      </c>
      <c r="AD14" s="29">
        <f>PRODUCT(W14*100*1/W20)</f>
        <v>0</v>
      </c>
      <c r="AE14" s="32">
        <f>PRODUCT(X14*100*1/X20)</f>
        <v>0</v>
      </c>
      <c r="AF14" s="32">
        <f>PRODUCT(Y14*100*1/Y20)</f>
        <v>0</v>
      </c>
      <c r="AG14" s="32">
        <f>PRODUCT(Z14*100*1/Z20)</f>
        <v>0</v>
      </c>
      <c r="AH14" s="32">
        <f>PRODUCT(AA14*100*1/AA20)</f>
        <v>0</v>
      </c>
      <c r="AJ14" s="1">
        <v>16</v>
      </c>
      <c r="AK14" s="29">
        <f>AD4+AD5+AD6+AD7+AD8+AD9+AD10+AD11+AD12+AD13+AD14</f>
        <v>100</v>
      </c>
      <c r="AL14" s="32">
        <f>AE4+AE5+AE6+AE7+AE8+AE9+AE10+AE11+AE12+AE13+AE14</f>
        <v>99.999999999999986</v>
      </c>
      <c r="AM14" s="32">
        <f>AF4+AF5+AF6+AF7+AF8+AF9+AF10+AF11+AF12+AF13+AF14</f>
        <v>96.774193548387103</v>
      </c>
      <c r="AN14" s="32">
        <f>AG4+AG5+AG6+AG7+AG8+AG9+AG10+AG11+AG12+AG13+AG14</f>
        <v>100</v>
      </c>
      <c r="AO14" s="32">
        <f>AH4+AH5+AH6+AH7+AH8+AH9+AH10+AH11+AH12+AH13+AH14</f>
        <v>87.096774193548384</v>
      </c>
      <c r="AR14" s="9"/>
      <c r="AS14" s="9"/>
      <c r="AT14" s="9"/>
      <c r="AU14" s="9"/>
      <c r="AV14" s="9"/>
      <c r="AW14" s="9"/>
      <c r="AX14" s="9"/>
    </row>
    <row r="15" spans="1:52" x14ac:dyDescent="0.25">
      <c r="V15" s="1">
        <v>32</v>
      </c>
      <c r="W15" s="1">
        <f>N4</f>
        <v>0</v>
      </c>
      <c r="X15" s="3">
        <f>N5</f>
        <v>0</v>
      </c>
      <c r="Y15" s="3">
        <f>N6</f>
        <v>0</v>
      </c>
      <c r="Z15" s="3">
        <f>N7</f>
        <v>0</v>
      </c>
      <c r="AA15" s="3">
        <f>N8</f>
        <v>3</v>
      </c>
      <c r="AC15" s="1">
        <v>32</v>
      </c>
      <c r="AD15" s="29">
        <f>PRODUCT(W15*100*1/W20)</f>
        <v>0</v>
      </c>
      <c r="AE15" s="32">
        <f>PRODUCT(X15*100*1/X20)</f>
        <v>0</v>
      </c>
      <c r="AF15" s="32">
        <f>PRODUCT(Y15*100*1/Y20)</f>
        <v>0</v>
      </c>
      <c r="AG15" s="32">
        <f>PRODUCT(Z15*100*1/Z20)</f>
        <v>0</v>
      </c>
      <c r="AH15" s="32">
        <f>PRODUCT(AA15*100*1/AA20)</f>
        <v>9.67741935483871</v>
      </c>
      <c r="AJ15" s="1">
        <v>32</v>
      </c>
      <c r="AK15" s="29">
        <f>AD4+AD5+AD6+AD7+AD8+AD9+AD10+AD11+AD12+AD13+AD14+AD15</f>
        <v>100</v>
      </c>
      <c r="AL15" s="32">
        <f>AE4+AE5+AE6+AE7+AE8+AE9+AE10+AE11+AE12+AE13+AE14+AE15</f>
        <v>99.999999999999986</v>
      </c>
      <c r="AM15" s="32">
        <f>AF4+AF5+AF6+AF7+AF8+AF9+AF10+AF11+AF12+AF13+AF14+AF15</f>
        <v>96.774193548387103</v>
      </c>
      <c r="AN15" s="32">
        <f>AG4+AG5+AG6+AG7+AG8+AG9+AG10+AG11+AG12+AG13+AG14+AG15</f>
        <v>100</v>
      </c>
      <c r="AO15" s="32">
        <f>AH4+AH5+AH6+AH7+AH8+AH9+AH10+AH11+AH12+AH13+AH14+AH15</f>
        <v>96.774193548387089</v>
      </c>
      <c r="AR15" s="9"/>
      <c r="AS15" s="9"/>
      <c r="AT15" s="9"/>
      <c r="AU15" s="9"/>
      <c r="AV15" s="9"/>
      <c r="AW15" s="9"/>
      <c r="AX15" s="9"/>
    </row>
    <row r="16" spans="1:52" x14ac:dyDescent="0.25">
      <c r="V16" s="1">
        <v>64</v>
      </c>
      <c r="W16" s="1">
        <f>O4</f>
        <v>0</v>
      </c>
      <c r="X16" s="3">
        <f>O5</f>
        <v>0</v>
      </c>
      <c r="Y16" s="3">
        <f>O6</f>
        <v>0</v>
      </c>
      <c r="Z16" s="3">
        <f>O7</f>
        <v>0</v>
      </c>
      <c r="AA16" s="3">
        <f>O8</f>
        <v>0</v>
      </c>
      <c r="AC16" s="1">
        <v>64</v>
      </c>
      <c r="AD16" s="29">
        <f>PRODUCT(W16*100*1/W20)</f>
        <v>0</v>
      </c>
      <c r="AE16" s="32">
        <f>PRODUCT(X16*100*1/X20)</f>
        <v>0</v>
      </c>
      <c r="AF16" s="32">
        <f>PRODUCT(Y16*100*1/Y20)</f>
        <v>0</v>
      </c>
      <c r="AG16" s="32">
        <f>PRODUCT(Z16*100*1/Z20)</f>
        <v>0</v>
      </c>
      <c r="AH16" s="32">
        <f>PRODUCT(AA16*100*1/AA20)</f>
        <v>0</v>
      </c>
      <c r="AJ16" s="1">
        <v>64</v>
      </c>
      <c r="AK16" s="29">
        <f>AD4+AD5+AD6+AD7+AD8+AD9+AD10+AD11+AD12+AD13+AD14+AD15+AD16</f>
        <v>100</v>
      </c>
      <c r="AL16" s="32">
        <f>AE4+AE5+AE6+AE7+AE8+AE9+AE10+AE11+AE12+AE13+AE14+AE15+AE16</f>
        <v>99.999999999999986</v>
      </c>
      <c r="AM16" s="32">
        <f>AF4+AF5+AF6+AF7+AF8+AF9+AF10+AF11+AF12+AF13+AF14+AF15+AF16</f>
        <v>96.774193548387103</v>
      </c>
      <c r="AN16" s="32">
        <f>AG4+AG5+AG6+AG7+AG8+AG9+AG10+AG11+AG12+AG13+AG14+AG15+AG16</f>
        <v>100</v>
      </c>
      <c r="AO16" s="32">
        <f>AH4+AH5+AH6+AH7+AH8+AH9+AH10+AH11+AH12+AH13+AH14+AH15+AH16</f>
        <v>96.774193548387089</v>
      </c>
      <c r="AR16" s="9"/>
      <c r="AS16" s="9"/>
      <c r="AT16" s="9"/>
      <c r="AU16" s="9"/>
      <c r="AV16" s="9"/>
      <c r="AW16" s="9"/>
      <c r="AX16" s="9"/>
    </row>
    <row r="17" spans="22:52" x14ac:dyDescent="0.25">
      <c r="V17" s="1">
        <v>128</v>
      </c>
      <c r="W17" s="1">
        <f>P4</f>
        <v>0</v>
      </c>
      <c r="X17" s="3">
        <f>P5</f>
        <v>0</v>
      </c>
      <c r="Y17" s="3">
        <f>P6</f>
        <v>0</v>
      </c>
      <c r="Z17" s="3">
        <f>P7</f>
        <v>0</v>
      </c>
      <c r="AA17" s="3">
        <f>P8</f>
        <v>0</v>
      </c>
      <c r="AC17" s="1">
        <v>128</v>
      </c>
      <c r="AD17" s="29">
        <f>PRODUCT(W17*100*1/W20)</f>
        <v>0</v>
      </c>
      <c r="AE17" s="32">
        <f>PRODUCT(X17*100*1/X20)</f>
        <v>0</v>
      </c>
      <c r="AF17" s="32">
        <f>PRODUCT(Y17*100*1/Y20)</f>
        <v>0</v>
      </c>
      <c r="AG17" s="32">
        <f>PRODUCT(Z17*100*1/Z20)</f>
        <v>0</v>
      </c>
      <c r="AH17" s="32">
        <f>PRODUCT(AA17*100*1/AA20)</f>
        <v>0</v>
      </c>
      <c r="AJ17" s="1">
        <v>128</v>
      </c>
      <c r="AK17" s="29">
        <f>AD4+AD5+AD6+AD7+AD8+AD9+AD10+AD11+AD12+AD13+AD14+AD15+AD16+AD17</f>
        <v>100</v>
      </c>
      <c r="AL17" s="32">
        <f>AE4+AE5+AE6+AE7+AE8+AE9+AE10+AE11+AE12+AE13+AE14+AE15+AE16+AE17</f>
        <v>99.999999999999986</v>
      </c>
      <c r="AM17" s="32">
        <f>AF4+AF5+AF6+AF7+AF8+AF9+AF10+AF11+AF12+AF13+AF14+AF15+AF16+AF17</f>
        <v>96.774193548387103</v>
      </c>
      <c r="AN17" s="32">
        <f>AG4+AG5+AG6+AG7+AG8+AG9+AG10+AG11+AG12+AG13+AG14+AG15+AG16+AG17</f>
        <v>100</v>
      </c>
      <c r="AO17" s="32">
        <f>AH4+AH5+AH6+AH7+AH8+AH9+AH10+AH11+AH12+AH13+AH14+AH15+AH16+AH17</f>
        <v>96.774193548387089</v>
      </c>
      <c r="AR17" s="9"/>
      <c r="AS17" s="9"/>
      <c r="AT17" s="9"/>
      <c r="AU17" s="9"/>
      <c r="AV17" s="9"/>
      <c r="AW17" s="9"/>
      <c r="AX17" s="9"/>
    </row>
    <row r="18" spans="22:52" x14ac:dyDescent="0.25">
      <c r="V18" s="1">
        <v>256</v>
      </c>
      <c r="W18" s="1">
        <f>Q4</f>
        <v>0</v>
      </c>
      <c r="X18" s="3">
        <f>Q5</f>
        <v>0</v>
      </c>
      <c r="Y18" s="3">
        <f>Q6</f>
        <v>0</v>
      </c>
      <c r="Z18" s="3">
        <f>Q7</f>
        <v>0</v>
      </c>
      <c r="AA18" s="3">
        <f>Q8</f>
        <v>0</v>
      </c>
      <c r="AC18" s="1">
        <v>256</v>
      </c>
      <c r="AD18" s="29">
        <f>PRODUCT(W18*100*1/W20)</f>
        <v>0</v>
      </c>
      <c r="AE18" s="32">
        <f>PRODUCT(X18*100*1/X20)</f>
        <v>0</v>
      </c>
      <c r="AF18" s="32">
        <f>PRODUCT(Y18*100*1/Y20)</f>
        <v>0</v>
      </c>
      <c r="AG18" s="32">
        <f>PRODUCT(Z18*100*1/Z20)</f>
        <v>0</v>
      </c>
      <c r="AH18" s="32">
        <f>PRODUCT(AA18*100*1/AA20)</f>
        <v>0</v>
      </c>
      <c r="AJ18" s="1">
        <v>256</v>
      </c>
      <c r="AK18" s="29">
        <f>AD4+AD5+AD6+AD7+AD8+AD9+AD10+AD11+AD12+AD13+AD14+AD15+AD16+AD17+AD18</f>
        <v>100</v>
      </c>
      <c r="AL18" s="32">
        <f>AE4+AE5+AE6+AE7+AE8+AE9+AE10+AE11+AE12+AE13+AE14+AE15+AE16+AE17+AE18</f>
        <v>99.999999999999986</v>
      </c>
      <c r="AM18" s="32">
        <f>AF4+AF5+AF6+AF7+AF8+AF9+AF10+AF11+AF12+AF13+AF14+AF15+AF16+AF17+AF18</f>
        <v>96.774193548387103</v>
      </c>
      <c r="AN18" s="32">
        <f>AG4+AG5+AG6+AG7+AG8+AG9+AG10+AG11+AG12+AG13+AG14+AG15+AG16+AG17+AG18</f>
        <v>100</v>
      </c>
      <c r="AO18" s="32">
        <f>AH4+AH5+AH6+AH7+AH8+AH9+AH10+AH11+AH12+AH13+AH14+AH15+AH16+AH17+AH18</f>
        <v>96.774193548387089</v>
      </c>
      <c r="AR18" s="9"/>
      <c r="AS18" s="9"/>
      <c r="AT18" s="9"/>
      <c r="AU18" s="9"/>
      <c r="AV18" s="9"/>
      <c r="AW18" s="9"/>
      <c r="AX18" s="9"/>
    </row>
    <row r="19" spans="22:52" x14ac:dyDescent="0.25">
      <c r="V19" s="1">
        <v>512</v>
      </c>
      <c r="W19" s="1">
        <f>R4</f>
        <v>0</v>
      </c>
      <c r="X19" s="3">
        <f>R5</f>
        <v>0</v>
      </c>
      <c r="Y19" s="3">
        <f>R6</f>
        <v>1</v>
      </c>
      <c r="Z19" s="3">
        <f>R7</f>
        <v>0</v>
      </c>
      <c r="AA19" s="3">
        <f>R8</f>
        <v>1</v>
      </c>
      <c r="AC19" s="1">
        <v>512</v>
      </c>
      <c r="AD19" s="29">
        <f>PRODUCT(W19*100*1/W20)</f>
        <v>0</v>
      </c>
      <c r="AE19" s="32">
        <f>PRODUCT(X19*100*1/X20)</f>
        <v>0</v>
      </c>
      <c r="AF19" s="32">
        <f>PRODUCT(Y19*100*1/Y20)</f>
        <v>3.225806451612903</v>
      </c>
      <c r="AG19" s="32">
        <f>PRODUCT(Z19*100*1/Z20)</f>
        <v>0</v>
      </c>
      <c r="AH19" s="32">
        <f>PRODUCT(AA19*100*1/AA20)</f>
        <v>3.225806451612903</v>
      </c>
      <c r="AJ19" s="1">
        <v>512</v>
      </c>
      <c r="AK19" s="29">
        <f>AD4+AD5+AD6+AD7+AD8+AD9+AD10+AD11+AD12+AD13+AD14+AD15+AD16+AD17+AD18+AD19</f>
        <v>100</v>
      </c>
      <c r="AL19" s="32">
        <f>AE4+AE5+AE6+AE7+AE8+AE9+AE10+AE11+AE12+AE13+AE14+AE15+AE16+AE17+AE18+AE19</f>
        <v>99.999999999999986</v>
      </c>
      <c r="AM19" s="32">
        <f>AF4+AF5+AF6+AF7+AF8+AF9+AF10+AF11+AF12+AF13+AF14+AF15+AF16+AF17+AF18+AF19</f>
        <v>100</v>
      </c>
      <c r="AN19" s="32">
        <f>AG4+AG5+AG6+AG7+AG8+AG9+AG10+AG11+AG12+AG13+AG14+AG15+AG16+AG17+AG18+AG19</f>
        <v>100</v>
      </c>
      <c r="AO19" s="32">
        <f>AH4+AH5+AH6+AH7+AH8+AH9+AH10+AH11+AH12+AH13+AH14+AH15+AH16+AH17+AH18+AH19</f>
        <v>99.999999999999986</v>
      </c>
      <c r="AR19" s="9"/>
      <c r="AS19" s="9"/>
      <c r="AT19" s="9"/>
      <c r="AU19" s="9"/>
      <c r="AV19" s="9"/>
      <c r="AW19" s="9"/>
      <c r="AX19" s="9"/>
    </row>
    <row r="20" spans="22:52" x14ac:dyDescent="0.25">
      <c r="V20" s="1" t="s">
        <v>1</v>
      </c>
      <c r="W20" s="1">
        <f>S4</f>
        <v>31</v>
      </c>
      <c r="X20" s="1">
        <f>S5</f>
        <v>31</v>
      </c>
      <c r="Y20" s="1">
        <f>S6</f>
        <v>31</v>
      </c>
      <c r="Z20" s="1">
        <f>S7</f>
        <v>31</v>
      </c>
      <c r="AA20" s="1">
        <f>S8</f>
        <v>31</v>
      </c>
      <c r="AC20" s="1" t="s">
        <v>1</v>
      </c>
      <c r="AD20" s="29">
        <f>SUM(AD4:AD19)</f>
        <v>100</v>
      </c>
      <c r="AE20" s="29">
        <f>SUM(AE4:AE19)</f>
        <v>99.999999999999986</v>
      </c>
      <c r="AF20" s="29">
        <f>SUM(AF4:AF19)</f>
        <v>100</v>
      </c>
      <c r="AG20" s="29">
        <f>SUM(AG4:AG19)</f>
        <v>100</v>
      </c>
      <c r="AH20" s="29">
        <f>SUM(AH4:AH19)</f>
        <v>99.999999999999986</v>
      </c>
      <c r="AP20" s="29"/>
      <c r="AS20" s="9"/>
      <c r="AT20" s="9"/>
      <c r="AU20" s="9"/>
      <c r="AV20" s="9"/>
      <c r="AW20" s="9"/>
      <c r="AX20" s="9"/>
      <c r="AY20" s="9"/>
    </row>
    <row r="21" spans="22:52" x14ac:dyDescent="0.25">
      <c r="AI21" s="29"/>
      <c r="AP21" s="29"/>
      <c r="AQ21" s="29"/>
      <c r="AS21" s="9"/>
      <c r="AT21" s="9"/>
      <c r="AU21" s="9"/>
      <c r="AV21" s="9"/>
      <c r="AW21" s="9"/>
      <c r="AX21" s="9"/>
      <c r="AY21" s="9"/>
      <c r="AZ21" s="9"/>
    </row>
    <row r="22" spans="22:52" x14ac:dyDescent="0.25">
      <c r="AI22" s="29"/>
      <c r="AP22" s="29"/>
      <c r="AQ22" s="29"/>
      <c r="AS22" s="9"/>
      <c r="AT22" s="9"/>
      <c r="AU22" s="9"/>
      <c r="AV22" s="9"/>
      <c r="AW22" s="9"/>
      <c r="AX22" s="9"/>
      <c r="AY22" s="9"/>
      <c r="AZ22" s="9"/>
    </row>
    <row r="23" spans="22:52" x14ac:dyDescent="0.25">
      <c r="AI23" s="29"/>
      <c r="AP23" s="29"/>
      <c r="AQ23" s="29"/>
      <c r="AS23" s="9"/>
      <c r="AT23" s="9"/>
      <c r="AU23" s="9"/>
      <c r="AV23" s="9"/>
      <c r="AW23" s="9"/>
      <c r="AX23" s="9"/>
      <c r="AY23" s="9"/>
      <c r="AZ23" s="9"/>
    </row>
    <row r="24" spans="22:52" x14ac:dyDescent="0.25">
      <c r="AI24" s="29"/>
      <c r="AP24" s="29"/>
      <c r="AQ24" s="29"/>
      <c r="AS24" s="9"/>
      <c r="AT24" s="9"/>
      <c r="AU24" s="9"/>
      <c r="AV24" s="9"/>
      <c r="AW24" s="9"/>
      <c r="AX24" s="9"/>
      <c r="AY24" s="9"/>
      <c r="AZ24" s="9"/>
    </row>
    <row r="25" spans="22:52" x14ac:dyDescent="0.25">
      <c r="AI25" s="29"/>
      <c r="AP25" s="29"/>
      <c r="AQ25" s="29"/>
      <c r="AS25" s="9"/>
      <c r="AT25" s="9"/>
      <c r="AU25" s="9"/>
      <c r="AV25" s="9"/>
      <c r="AW25" s="9"/>
      <c r="AX25" s="9"/>
      <c r="AY25" s="9"/>
      <c r="AZ25" s="9"/>
    </row>
    <row r="26" spans="22:52" x14ac:dyDescent="0.25">
      <c r="AI26" s="29"/>
      <c r="AP26" s="29"/>
      <c r="AQ26" s="29"/>
      <c r="AS26" s="9"/>
      <c r="AT26" s="9"/>
      <c r="AU26" s="9"/>
      <c r="AV26" s="9"/>
      <c r="AW26" s="9"/>
      <c r="AX26" s="9"/>
      <c r="AY26" s="9"/>
      <c r="AZ26" s="9"/>
    </row>
    <row r="27" spans="22:52" x14ac:dyDescent="0.25">
      <c r="AI27" s="29"/>
      <c r="AP27" s="29"/>
      <c r="AQ27" s="29"/>
      <c r="AS27" s="9"/>
      <c r="AT27" s="9"/>
      <c r="AU27" s="9"/>
      <c r="AV27" s="9"/>
      <c r="AW27" s="9"/>
      <c r="AX27" s="9"/>
      <c r="AY27" s="9"/>
      <c r="AZ27" s="9"/>
    </row>
    <row r="28" spans="22:52" x14ac:dyDescent="0.25">
      <c r="AI28" s="29"/>
      <c r="AP28" s="29"/>
      <c r="AQ28" s="29"/>
      <c r="AS28" s="9"/>
      <c r="AT28" s="9"/>
      <c r="AU28" s="9"/>
      <c r="AV28" s="9"/>
      <c r="AW28" s="9"/>
      <c r="AX28" s="9"/>
      <c r="AY28" s="9"/>
      <c r="AZ28" s="9"/>
    </row>
    <row r="29" spans="22:52" x14ac:dyDescent="0.25">
      <c r="AI29" s="29"/>
      <c r="AP29" s="29"/>
      <c r="AQ29" s="29"/>
      <c r="AS29" s="9"/>
      <c r="AT29" s="9"/>
      <c r="AU29" s="9"/>
      <c r="AV29" s="9"/>
      <c r="AW29" s="9"/>
      <c r="AX29" s="9"/>
      <c r="AY29" s="9"/>
      <c r="AZ29" s="9"/>
    </row>
    <row r="30" spans="22:52" x14ac:dyDescent="0.25">
      <c r="AI30" s="29"/>
      <c r="AP30" s="29"/>
      <c r="AQ30" s="29"/>
      <c r="AS30" s="9"/>
      <c r="AT30" s="9"/>
      <c r="AU30" s="9"/>
      <c r="AV30" s="9"/>
      <c r="AW30" s="9"/>
      <c r="AX30" s="9"/>
      <c r="AY30" s="9"/>
      <c r="AZ30" s="9"/>
    </row>
    <row r="31" spans="22:52" x14ac:dyDescent="0.25">
      <c r="AI31" s="29"/>
      <c r="AP31" s="29"/>
      <c r="AQ31" s="29"/>
      <c r="AS31" s="9"/>
      <c r="AT31" s="9"/>
      <c r="AU31" s="9"/>
      <c r="AV31" s="9"/>
      <c r="AW31" s="9"/>
      <c r="AX31" s="9"/>
      <c r="AY31" s="9"/>
      <c r="AZ31" s="9"/>
    </row>
    <row r="32" spans="22:52" x14ac:dyDescent="0.25">
      <c r="AI32" s="29"/>
      <c r="AP32" s="29"/>
      <c r="AQ32" s="29"/>
      <c r="AS32" s="9"/>
      <c r="AT32" s="9"/>
      <c r="AU32" s="9"/>
      <c r="AV32" s="9"/>
      <c r="AW32" s="9"/>
      <c r="AX32" s="9"/>
      <c r="AY32" s="9"/>
      <c r="AZ32"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3967CB-3336-4B63-B47F-DF662D66F7B1}"/>
</file>

<file path=customXml/itemProps2.xml><?xml version="1.0" encoding="utf-8"?>
<ds:datastoreItem xmlns:ds="http://schemas.openxmlformats.org/officeDocument/2006/customXml" ds:itemID="{CAB9D36B-DB79-42E2-8AE8-A4F830B9FD82}"/>
</file>

<file path=customXml/itemProps3.xml><?xml version="1.0" encoding="utf-8"?>
<ds:datastoreItem xmlns:ds="http://schemas.openxmlformats.org/officeDocument/2006/customXml" ds:itemID="{BDFC365A-C0EB-427C-899F-8EE4DD1DC81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vorschau</vt:lpstr>
      <vt:lpstr>Entero</vt:lpstr>
      <vt:lpstr>Pseud</vt:lpstr>
      <vt:lpstr>Acinetob</vt:lpstr>
      <vt:lpstr>Stemal</vt:lpstr>
      <vt:lpstr>S.aureus</vt:lpstr>
      <vt:lpstr>CNS</vt:lpstr>
      <vt:lpstr>EK</vt:lpstr>
      <vt:lpstr>HSC</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2023-03-13T07:15:35Z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