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3.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charts/chart22.xml" ContentType="application/vnd.openxmlformats-officedocument.drawingml.chart+xml"/>
  <Override PartName="/xl/charts/chart21.xml" ContentType="application/vnd.openxmlformats-officedocument.drawingml.chart+xml"/>
  <Override PartName="/xl/worksheets/sheet1.xml" ContentType="application/vnd.openxmlformats-officedocument.spreadsheetml.worksheet+xml"/>
  <Override PartName="/xl/drawings/drawing8.xml" ContentType="application/vnd.openxmlformats-officedocument.drawing+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drawings/drawing7.xml" ContentType="application/vnd.openxmlformats-officedocument.drawing+xml"/>
  <Override PartName="/xl/charts/chart17.xml" ContentType="application/vnd.openxmlformats-officedocument.drawingml.chart+xml"/>
  <Override PartName="/xl/charts/chart15.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2.xml" ContentType="application/vnd.openxmlformats-officedocument.drawing+xml"/>
  <Override PartName="/xl/charts/chart16.xml" ContentType="application/vnd.openxmlformats-officedocument.drawingml.chart+xml"/>
  <Override PartName="/xl/charts/chart10.xml" ContentType="application/vnd.openxmlformats-officedocument.drawingml.chart+xml"/>
  <Override PartName="/xl/charts/chart13.xml" ContentType="application/vnd.openxmlformats-officedocument.drawingml.chart+xml"/>
  <Override PartName="/xl/charts/chart12.xml" ContentType="application/vnd.openxmlformats-officedocument.drawingml.chart+xml"/>
  <Override PartName="/xl/charts/chart7.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drawings/drawing4.xml" ContentType="application/vnd.openxmlformats-officedocument.drawing+xml"/>
  <Override PartName="/xl/drawings/drawing6.xml" ContentType="application/vnd.openxmlformats-officedocument.drawing+xml"/>
  <Override PartName="/xl/charts/chart8.xml" ContentType="application/vnd.openxmlformats-officedocument.drawingml.chart+xml"/>
  <Override PartName="/xl/drawings/drawing3.xml" ContentType="application/vnd.openxmlformats-officedocument.drawing+xml"/>
  <Override PartName="/xl/charts/chart14.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3\BK_NL_fertig\"/>
    </mc:Choice>
  </mc:AlternateContent>
  <bookViews>
    <workbookView xWindow="0" yWindow="0" windowWidth="19440" windowHeight="8820" tabRatio="821" activeTab="1"/>
  </bookViews>
  <sheets>
    <sheet name="vorschau" sheetId="1" r:id="rId1"/>
    <sheet name="Entero" sheetId="26" r:id="rId2"/>
    <sheet name="Pseud" sheetId="27" r:id="rId3"/>
    <sheet name="Acinetob" sheetId="28" r:id="rId4"/>
    <sheet name="S.aureus" sheetId="29" r:id="rId5"/>
    <sheet name="CNS" sheetId="30" r:id="rId6"/>
    <sheet name="EK" sheetId="31" r:id="rId7"/>
    <sheet name="Pneu" sheetId="18" r:id="rId8"/>
    <sheet name="HSC" sheetId="16" r:id="rId9"/>
    <sheet name="Viridans" sheetId="9" r:id="rId10"/>
    <sheet name="anaerob+" sheetId="14" r:id="rId11"/>
    <sheet name="Candida" sheetId="13" r:id="rId12"/>
  </sheets>
  <calcPr calcId="162913"/>
</workbook>
</file>

<file path=xl/calcChain.xml><?xml version="1.0" encoding="utf-8"?>
<calcChain xmlns="http://schemas.openxmlformats.org/spreadsheetml/2006/main">
  <c r="DM164" i="26" l="1"/>
  <c r="DI164" i="26"/>
  <c r="DH164" i="26"/>
  <c r="DG164" i="26"/>
  <c r="DE164" i="26"/>
  <c r="DD164" i="26"/>
  <c r="DC164" i="26"/>
  <c r="DB164" i="26"/>
  <c r="DA164" i="26"/>
  <c r="CZ164" i="26"/>
  <c r="CX164" i="26"/>
  <c r="CW164" i="26"/>
  <c r="CU164" i="26"/>
  <c r="CT164" i="26"/>
  <c r="CR164" i="26"/>
  <c r="DI163" i="26"/>
  <c r="DH163" i="26"/>
  <c r="DG163" i="26"/>
  <c r="DA163" i="26"/>
  <c r="CZ163" i="26"/>
  <c r="CX163" i="26"/>
  <c r="CW163" i="26"/>
  <c r="CV163" i="26"/>
  <c r="CV164" i="26" s="1"/>
  <c r="DM162" i="26"/>
  <c r="DI162" i="26"/>
  <c r="DH162" i="26"/>
  <c r="DG162" i="26"/>
  <c r="DE162" i="26"/>
  <c r="DD162" i="26"/>
  <c r="DC162" i="26"/>
  <c r="DB162" i="26"/>
  <c r="DA162" i="26"/>
  <c r="CZ162" i="26"/>
  <c r="CX162" i="26"/>
  <c r="CW162" i="26"/>
  <c r="CV162" i="26"/>
  <c r="CU162" i="26"/>
  <c r="CT162" i="26"/>
  <c r="CS162" i="26"/>
  <c r="CS164" i="26" s="1"/>
  <c r="CR162" i="26"/>
  <c r="DM161" i="26"/>
  <c r="DL161" i="26"/>
  <c r="DK161" i="26"/>
  <c r="DJ161" i="26"/>
  <c r="DI161" i="26"/>
  <c r="DH161" i="26"/>
  <c r="DG161" i="26"/>
  <c r="DF161" i="26"/>
  <c r="DE161" i="26"/>
  <c r="DD161" i="26"/>
  <c r="DC161" i="26"/>
  <c r="DB161" i="26"/>
  <c r="DA161" i="26"/>
  <c r="CZ161" i="26"/>
  <c r="CY161" i="26"/>
  <c r="CX161" i="26"/>
  <c r="CW161" i="26"/>
  <c r="CV161" i="26"/>
  <c r="CU161" i="26"/>
  <c r="CT161" i="26"/>
  <c r="CS161" i="26"/>
  <c r="CR161" i="26"/>
  <c r="DM132" i="26"/>
  <c r="DI132" i="26"/>
  <c r="DH132" i="26"/>
  <c r="DG132" i="26"/>
  <c r="DE132" i="26"/>
  <c r="DD132" i="26"/>
  <c r="DC132" i="26"/>
  <c r="DB132" i="26"/>
  <c r="DA132" i="26"/>
  <c r="CZ132" i="26"/>
  <c r="CY132" i="26"/>
  <c r="CX132" i="26"/>
  <c r="CW132" i="26"/>
  <c r="CU132" i="26"/>
  <c r="CT132" i="26"/>
  <c r="CS132" i="26"/>
  <c r="DI131" i="26"/>
  <c r="DH131" i="26"/>
  <c r="DG131" i="26"/>
  <c r="DA131" i="26"/>
  <c r="CZ131" i="26"/>
  <c r="CX131" i="26"/>
  <c r="CW131" i="26"/>
  <c r="CV131" i="26"/>
  <c r="CV132" i="26" s="1"/>
  <c r="DM130" i="26"/>
  <c r="DI130" i="26"/>
  <c r="DH130" i="26"/>
  <c r="DG130" i="26"/>
  <c r="DE130" i="26"/>
  <c r="DD130" i="26"/>
  <c r="DC130" i="26"/>
  <c r="DB130" i="26"/>
  <c r="DA130" i="26"/>
  <c r="CZ130" i="26"/>
  <c r="CY130" i="26"/>
  <c r="CX130" i="26"/>
  <c r="CW130" i="26"/>
  <c r="CV130" i="26"/>
  <c r="CU130" i="26"/>
  <c r="CT130" i="26"/>
  <c r="CS130" i="26"/>
  <c r="CR130" i="26"/>
  <c r="CR132" i="26" s="1"/>
  <c r="DM129" i="26"/>
  <c r="DL129" i="26"/>
  <c r="DK129" i="26"/>
  <c r="DJ129" i="26"/>
  <c r="DI129" i="26"/>
  <c r="DH129" i="26"/>
  <c r="DG129" i="26"/>
  <c r="DF129" i="26"/>
  <c r="DE129" i="26"/>
  <c r="DD129" i="26"/>
  <c r="DC129" i="26"/>
  <c r="DB129" i="26"/>
  <c r="DA129" i="26"/>
  <c r="CZ129" i="26"/>
  <c r="CY129" i="26"/>
  <c r="CX129" i="26"/>
  <c r="CW129" i="26"/>
  <c r="CV129" i="26"/>
  <c r="CU129" i="26"/>
  <c r="CT129" i="26"/>
  <c r="CS129" i="26"/>
  <c r="CR129" i="26"/>
  <c r="DM102" i="26"/>
  <c r="DJ102" i="26"/>
  <c r="DI102" i="26"/>
  <c r="DH102" i="26"/>
  <c r="DG102" i="26"/>
  <c r="DE102" i="26"/>
  <c r="DD102" i="26"/>
  <c r="DC102" i="26"/>
  <c r="DB102" i="26"/>
  <c r="DA102" i="26"/>
  <c r="CZ102" i="26"/>
  <c r="CY102" i="26"/>
  <c r="CX102" i="26"/>
  <c r="CW102" i="26"/>
  <c r="CU102" i="26"/>
  <c r="CT102" i="26"/>
  <c r="DI101" i="26"/>
  <c r="DH101" i="26"/>
  <c r="DG101" i="26"/>
  <c r="DA101" i="26"/>
  <c r="CZ101" i="26"/>
  <c r="CX101" i="26"/>
  <c r="CW101" i="26"/>
  <c r="CV101" i="26"/>
  <c r="CV102" i="26" s="1"/>
  <c r="DM100" i="26"/>
  <c r="DJ100" i="26"/>
  <c r="DI100" i="26"/>
  <c r="DH100" i="26"/>
  <c r="DG100" i="26"/>
  <c r="DE100" i="26"/>
  <c r="DD100" i="26"/>
  <c r="DC100" i="26"/>
  <c r="DB100" i="26"/>
  <c r="DA100" i="26"/>
  <c r="CZ100" i="26"/>
  <c r="CY100" i="26"/>
  <c r="CX100" i="26"/>
  <c r="CW100" i="26"/>
  <c r="CV100" i="26"/>
  <c r="CU100" i="26"/>
  <c r="CT100" i="26"/>
  <c r="CS100" i="26"/>
  <c r="CS102" i="26" s="1"/>
  <c r="CR100" i="26"/>
  <c r="CR102" i="26" s="1"/>
  <c r="DM99" i="26"/>
  <c r="DL99" i="26"/>
  <c r="DK99" i="26"/>
  <c r="DJ99" i="26"/>
  <c r="DI99" i="26"/>
  <c r="DH99" i="26"/>
  <c r="DG99" i="26"/>
  <c r="DF99" i="26"/>
  <c r="DE99" i="26"/>
  <c r="DD99" i="26"/>
  <c r="DC99" i="26"/>
  <c r="DB99" i="26"/>
  <c r="DA99" i="26"/>
  <c r="CZ99" i="26"/>
  <c r="CY99" i="26"/>
  <c r="CX99" i="26"/>
  <c r="CW99" i="26"/>
  <c r="CV99" i="26"/>
  <c r="CU99" i="26"/>
  <c r="CT99" i="26"/>
  <c r="CS99" i="26"/>
  <c r="CR99" i="26"/>
  <c r="DM70" i="26"/>
  <c r="DJ70" i="26"/>
  <c r="DI70" i="26"/>
  <c r="DH70" i="26"/>
  <c r="DG70" i="26"/>
  <c r="DE70" i="26"/>
  <c r="DD70" i="26"/>
  <c r="DC70" i="26"/>
  <c r="DB70" i="26"/>
  <c r="DA70" i="26"/>
  <c r="CZ70" i="26"/>
  <c r="CY70" i="26"/>
  <c r="CX70" i="26"/>
  <c r="CW70" i="26"/>
  <c r="CU70" i="26"/>
  <c r="CT70" i="26"/>
  <c r="DI69" i="26"/>
  <c r="DH69" i="26"/>
  <c r="DG69" i="26"/>
  <c r="DA69" i="26"/>
  <c r="CZ69" i="26"/>
  <c r="CX69" i="26"/>
  <c r="CW69" i="26"/>
  <c r="CV69" i="26"/>
  <c r="CV70" i="26" s="1"/>
  <c r="DM68" i="26"/>
  <c r="DJ68" i="26"/>
  <c r="DI68" i="26"/>
  <c r="DH68" i="26"/>
  <c r="DG68" i="26"/>
  <c r="DE68" i="26"/>
  <c r="DD68" i="26"/>
  <c r="DC68" i="26"/>
  <c r="DB68" i="26"/>
  <c r="DA68" i="26"/>
  <c r="CZ68" i="26"/>
  <c r="CY68" i="26"/>
  <c r="CX68" i="26"/>
  <c r="CW68" i="26"/>
  <c r="CV68" i="26"/>
  <c r="CU68" i="26"/>
  <c r="CT68" i="26"/>
  <c r="CS68" i="26"/>
  <c r="CS70" i="26" s="1"/>
  <c r="CR68" i="26"/>
  <c r="CR70" i="26" s="1"/>
  <c r="DM67" i="26"/>
  <c r="DL67" i="26"/>
  <c r="DK67" i="26"/>
  <c r="DJ67" i="26"/>
  <c r="DI67" i="26"/>
  <c r="DH67" i="26"/>
  <c r="DG67" i="26"/>
  <c r="DF67" i="26"/>
  <c r="DE67" i="26"/>
  <c r="DD67" i="26"/>
  <c r="DC67" i="26"/>
  <c r="DB67" i="26"/>
  <c r="DA67" i="26"/>
  <c r="CZ67" i="26"/>
  <c r="CY67" i="26"/>
  <c r="CX67" i="26"/>
  <c r="CW67" i="26"/>
  <c r="CV67" i="26"/>
  <c r="CU67" i="26"/>
  <c r="CT67" i="26"/>
  <c r="CS67" i="26"/>
  <c r="CR67" i="26"/>
  <c r="DM40" i="26"/>
  <c r="DL40" i="26"/>
  <c r="DJ40" i="26"/>
  <c r="DI40" i="26"/>
  <c r="DH40" i="26"/>
  <c r="DG40" i="26"/>
  <c r="DE40" i="26"/>
  <c r="DD40" i="26"/>
  <c r="DC40" i="26"/>
  <c r="DB40" i="26"/>
  <c r="DA40" i="26"/>
  <c r="CZ40" i="26"/>
  <c r="CY40" i="26"/>
  <c r="CX40" i="26"/>
  <c r="CW40" i="26"/>
  <c r="CU40" i="26"/>
  <c r="CT40" i="26"/>
  <c r="CR40" i="26"/>
  <c r="DI39" i="26"/>
  <c r="DH39" i="26"/>
  <c r="DG39" i="26"/>
  <c r="DA39" i="26"/>
  <c r="CZ39" i="26"/>
  <c r="CX39" i="26"/>
  <c r="CW39" i="26"/>
  <c r="CV39" i="26"/>
  <c r="CV40" i="26" s="1"/>
  <c r="DM38" i="26"/>
  <c r="DL38" i="26"/>
  <c r="DJ38" i="26"/>
  <c r="DI38" i="26"/>
  <c r="DH38" i="26"/>
  <c r="DG38" i="26"/>
  <c r="DE38" i="26"/>
  <c r="DD38" i="26"/>
  <c r="DC38" i="26"/>
  <c r="DB38" i="26"/>
  <c r="DA38" i="26"/>
  <c r="CZ38" i="26"/>
  <c r="CY38" i="26"/>
  <c r="CX38" i="26"/>
  <c r="CW38" i="26"/>
  <c r="CV38" i="26"/>
  <c r="CU38" i="26"/>
  <c r="CT38" i="26"/>
  <c r="CS38" i="26"/>
  <c r="CS40" i="26" s="1"/>
  <c r="CR38" i="26"/>
  <c r="DM37" i="26"/>
  <c r="DL37" i="26"/>
  <c r="DK37" i="26"/>
  <c r="DJ37" i="26"/>
  <c r="DI37" i="26"/>
  <c r="DH37" i="26"/>
  <c r="DG37" i="26"/>
  <c r="DF37" i="26"/>
  <c r="DE37" i="26"/>
  <c r="DD37" i="26"/>
  <c r="DC37" i="26"/>
  <c r="DB37" i="26"/>
  <c r="DA37" i="26"/>
  <c r="CZ37" i="26"/>
  <c r="CY37" i="26"/>
  <c r="CX37" i="26"/>
  <c r="CW37" i="26"/>
  <c r="CV37" i="26"/>
  <c r="CU37" i="26"/>
  <c r="CT37" i="26"/>
  <c r="CS37" i="26"/>
  <c r="CR37" i="26"/>
  <c r="DM7" i="26"/>
  <c r="DJ7" i="26"/>
  <c r="DI7" i="26"/>
  <c r="DH7" i="26"/>
  <c r="DG7" i="26"/>
  <c r="DE7" i="26"/>
  <c r="DD7" i="26"/>
  <c r="DC7" i="26"/>
  <c r="DB7" i="26"/>
  <c r="DA7" i="26"/>
  <c r="CZ7" i="26"/>
  <c r="CX7" i="26"/>
  <c r="CW7" i="26"/>
  <c r="CV7" i="26"/>
  <c r="CU7" i="26"/>
  <c r="CT7" i="26"/>
  <c r="DI6" i="26"/>
  <c r="DH6" i="26"/>
  <c r="DG6" i="26"/>
  <c r="DA6" i="26"/>
  <c r="CZ6" i="26"/>
  <c r="CX6" i="26"/>
  <c r="CW6" i="26"/>
  <c r="CV6" i="26"/>
  <c r="DM5" i="26"/>
  <c r="DJ5" i="26"/>
  <c r="DI5" i="26"/>
  <c r="DH5" i="26"/>
  <c r="DG5" i="26"/>
  <c r="DE5" i="26"/>
  <c r="DD5" i="26"/>
  <c r="DC5" i="26"/>
  <c r="DB5" i="26"/>
  <c r="DA5" i="26"/>
  <c r="CZ5" i="26"/>
  <c r="CX5" i="26"/>
  <c r="CW5" i="26"/>
  <c r="CV5" i="26"/>
  <c r="CU5" i="26"/>
  <c r="CT5" i="26"/>
  <c r="CS5" i="26"/>
  <c r="CS7" i="26" s="1"/>
  <c r="CR5" i="26"/>
  <c r="CR7" i="26" s="1"/>
  <c r="DM4" i="26"/>
  <c r="DL4" i="26"/>
  <c r="DK4" i="26"/>
  <c r="DJ4" i="26"/>
  <c r="DI4" i="26"/>
  <c r="DH4" i="26"/>
  <c r="DG4" i="26"/>
  <c r="DF4" i="26"/>
  <c r="DE4" i="26"/>
  <c r="DD4" i="26"/>
  <c r="DC4" i="26"/>
  <c r="DB4" i="26"/>
  <c r="DA4" i="26"/>
  <c r="CZ4" i="26"/>
  <c r="CY4" i="26"/>
  <c r="CX4" i="26"/>
  <c r="CW4" i="26"/>
  <c r="CV4" i="26"/>
  <c r="CU4" i="26"/>
  <c r="CT4" i="26"/>
  <c r="CS4" i="26"/>
  <c r="CR4" i="26"/>
  <c r="AR177" i="26"/>
  <c r="AR176" i="26"/>
  <c r="BP176" i="26" s="1"/>
  <c r="AR175" i="26"/>
  <c r="BP175" i="26" s="1"/>
  <c r="AR174" i="26"/>
  <c r="BP174" i="26" s="1"/>
  <c r="AR173" i="26"/>
  <c r="BP173" i="26" s="1"/>
  <c r="AR172" i="26"/>
  <c r="BP172" i="26" s="1"/>
  <c r="AR171" i="26"/>
  <c r="BP171" i="26" s="1"/>
  <c r="AR170" i="26"/>
  <c r="BP170" i="26" s="1"/>
  <c r="AR169" i="26"/>
  <c r="BP169" i="26" s="1"/>
  <c r="AR168" i="26"/>
  <c r="BP168" i="26" s="1"/>
  <c r="AR167" i="26"/>
  <c r="BP167" i="26" s="1"/>
  <c r="AR166" i="26"/>
  <c r="BP166" i="26" s="1"/>
  <c r="AR165" i="26"/>
  <c r="BP165" i="26" s="1"/>
  <c r="AR164" i="26"/>
  <c r="BP164" i="26" s="1"/>
  <c r="AR163" i="26"/>
  <c r="BP163" i="26" s="1"/>
  <c r="AR162" i="26"/>
  <c r="BP162" i="26" s="1"/>
  <c r="AR161" i="26"/>
  <c r="BP161" i="26" s="1"/>
  <c r="AR160" i="26"/>
  <c r="BP160" i="26" s="1"/>
  <c r="AR145" i="26"/>
  <c r="AR144" i="26"/>
  <c r="BP144" i="26" s="1"/>
  <c r="AR143" i="26"/>
  <c r="BP143" i="26" s="1"/>
  <c r="AR142" i="26"/>
  <c r="BP142" i="26" s="1"/>
  <c r="AR141" i="26"/>
  <c r="BP141" i="26" s="1"/>
  <c r="AR140" i="26"/>
  <c r="BP140" i="26" s="1"/>
  <c r="AR139" i="26"/>
  <c r="BP139" i="26" s="1"/>
  <c r="AR138" i="26"/>
  <c r="BP138" i="26" s="1"/>
  <c r="AR137" i="26"/>
  <c r="BP137" i="26" s="1"/>
  <c r="AR136" i="26"/>
  <c r="BP136" i="26" s="1"/>
  <c r="AR135" i="26"/>
  <c r="BP135" i="26" s="1"/>
  <c r="AR134" i="26"/>
  <c r="BP134" i="26" s="1"/>
  <c r="AR133" i="26"/>
  <c r="BP133" i="26" s="1"/>
  <c r="AR132" i="26"/>
  <c r="BP132" i="26" s="1"/>
  <c r="AR131" i="26"/>
  <c r="BP131" i="26" s="1"/>
  <c r="AR130" i="26"/>
  <c r="BP130" i="26" s="1"/>
  <c r="AR129" i="26"/>
  <c r="BP129" i="26" s="1"/>
  <c r="AR128" i="26"/>
  <c r="CN128" i="26" s="1"/>
  <c r="AR115" i="26"/>
  <c r="AR114" i="26"/>
  <c r="BP114" i="26" s="1"/>
  <c r="AR113" i="26"/>
  <c r="BP113" i="26" s="1"/>
  <c r="AR112" i="26"/>
  <c r="BP112" i="26" s="1"/>
  <c r="AR111" i="26"/>
  <c r="BP111" i="26" s="1"/>
  <c r="AR110" i="26"/>
  <c r="BP110" i="26" s="1"/>
  <c r="AR109" i="26"/>
  <c r="BP109" i="26" s="1"/>
  <c r="AR108" i="26"/>
  <c r="BP108" i="26" s="1"/>
  <c r="AR107" i="26"/>
  <c r="BP107" i="26" s="1"/>
  <c r="AR106" i="26"/>
  <c r="BP106" i="26" s="1"/>
  <c r="AR105" i="26"/>
  <c r="BP105" i="26" s="1"/>
  <c r="AR104" i="26"/>
  <c r="BP104" i="26" s="1"/>
  <c r="AR103" i="26"/>
  <c r="BP103" i="26" s="1"/>
  <c r="AR102" i="26"/>
  <c r="BP102" i="26" s="1"/>
  <c r="AR101" i="26"/>
  <c r="BP101" i="26" s="1"/>
  <c r="AR100" i="26"/>
  <c r="BP100" i="26" s="1"/>
  <c r="AR99" i="26"/>
  <c r="BP99" i="26" s="1"/>
  <c r="AR98" i="26"/>
  <c r="BP98" i="26" s="1"/>
  <c r="AR83" i="26"/>
  <c r="BP81" i="26" s="1"/>
  <c r="AR82" i="26"/>
  <c r="AR81" i="26"/>
  <c r="AR80" i="26"/>
  <c r="BP80" i="26" s="1"/>
  <c r="AR79" i="26"/>
  <c r="BP79" i="26" s="1"/>
  <c r="AR78" i="26"/>
  <c r="AR77" i="26"/>
  <c r="AR76" i="26"/>
  <c r="AR75" i="26"/>
  <c r="AR74" i="26"/>
  <c r="BP74" i="26" s="1"/>
  <c r="AR73" i="26"/>
  <c r="BP73" i="26" s="1"/>
  <c r="AR72" i="26"/>
  <c r="AR71" i="26"/>
  <c r="AR70" i="26"/>
  <c r="AR69" i="26"/>
  <c r="AR68" i="26"/>
  <c r="BP68" i="26" s="1"/>
  <c r="AR67" i="26"/>
  <c r="BP67" i="26" s="1"/>
  <c r="CN68" i="26" s="1"/>
  <c r="AR66" i="26"/>
  <c r="CN66" i="26" s="1"/>
  <c r="BP82" i="26"/>
  <c r="BP78" i="26"/>
  <c r="BP77" i="26"/>
  <c r="BP76" i="26"/>
  <c r="BP72" i="26"/>
  <c r="BP71" i="26"/>
  <c r="BP70" i="26"/>
  <c r="BP69" i="26"/>
  <c r="BP66" i="26"/>
  <c r="CN36" i="26"/>
  <c r="BP41" i="26"/>
  <c r="AR53" i="26"/>
  <c r="AR52" i="26"/>
  <c r="BP52" i="26" s="1"/>
  <c r="AR51" i="26"/>
  <c r="BP51" i="26" s="1"/>
  <c r="AR50" i="26"/>
  <c r="BP50" i="26" s="1"/>
  <c r="AR49" i="26"/>
  <c r="BP49" i="26" s="1"/>
  <c r="AR48" i="26"/>
  <c r="BP48" i="26" s="1"/>
  <c r="AR47" i="26"/>
  <c r="BP47" i="26" s="1"/>
  <c r="AR46" i="26"/>
  <c r="BP46" i="26" s="1"/>
  <c r="AR45" i="26"/>
  <c r="BP45" i="26" s="1"/>
  <c r="AR44" i="26"/>
  <c r="BP44" i="26" s="1"/>
  <c r="AR43" i="26"/>
  <c r="BP43" i="26" s="1"/>
  <c r="AR42" i="26"/>
  <c r="BP42" i="26" s="1"/>
  <c r="AR41" i="26"/>
  <c r="AR40" i="26"/>
  <c r="BP40" i="26" s="1"/>
  <c r="AR39" i="26"/>
  <c r="BP39" i="26" s="1"/>
  <c r="AR38" i="26"/>
  <c r="BP38" i="26" s="1"/>
  <c r="AR37" i="26"/>
  <c r="BP37" i="26" s="1"/>
  <c r="AR36" i="26"/>
  <c r="BP36" i="26" s="1"/>
  <c r="AR20" i="26"/>
  <c r="AR19" i="26"/>
  <c r="BP19" i="26" s="1"/>
  <c r="AR18" i="26"/>
  <c r="BP18" i="26" s="1"/>
  <c r="AR17" i="26"/>
  <c r="BP17" i="26" s="1"/>
  <c r="AR16" i="26"/>
  <c r="BP16" i="26" s="1"/>
  <c r="AR15" i="26"/>
  <c r="BP15" i="26" s="1"/>
  <c r="AR14" i="26"/>
  <c r="BP14" i="26" s="1"/>
  <c r="AR13" i="26"/>
  <c r="BP13" i="26" s="1"/>
  <c r="AR12" i="26"/>
  <c r="BP12" i="26" s="1"/>
  <c r="AR11" i="26"/>
  <c r="BP11" i="26" s="1"/>
  <c r="AR10" i="26"/>
  <c r="BP10" i="26" s="1"/>
  <c r="AR9" i="26"/>
  <c r="BP9" i="26" s="1"/>
  <c r="AR8" i="26"/>
  <c r="BP8" i="26" s="1"/>
  <c r="AR7" i="26"/>
  <c r="BP7" i="26" s="1"/>
  <c r="AR6" i="26"/>
  <c r="BP6" i="26" s="1"/>
  <c r="AR5" i="26"/>
  <c r="BP5" i="26" s="1"/>
  <c r="AR4" i="26"/>
  <c r="BP4" i="26" s="1"/>
  <c r="AR3" i="26"/>
  <c r="CN3" i="26" s="1"/>
  <c r="DK8" i="27"/>
  <c r="DP8" i="27"/>
  <c r="DL8" i="27"/>
  <c r="DH8" i="27"/>
  <c r="DF8" i="27"/>
  <c r="DE8" i="27"/>
  <c r="DD8" i="27"/>
  <c r="DC8" i="27"/>
  <c r="DA8" i="27"/>
  <c r="CY8" i="27"/>
  <c r="CX8" i="27"/>
  <c r="CW8" i="27"/>
  <c r="DL7" i="27"/>
  <c r="DK7" i="27"/>
  <c r="DF7" i="27"/>
  <c r="DD7" i="27"/>
  <c r="DC7" i="27"/>
  <c r="DA7" i="27"/>
  <c r="CY7" i="27"/>
  <c r="CX7" i="27"/>
  <c r="CW7" i="27"/>
  <c r="DP6" i="27"/>
  <c r="DH6" i="27"/>
  <c r="DF6" i="27"/>
  <c r="DE6" i="27"/>
  <c r="DD6" i="27"/>
  <c r="DP5" i="27"/>
  <c r="DO5" i="27"/>
  <c r="DN5" i="27"/>
  <c r="DM5" i="27"/>
  <c r="DL5" i="27"/>
  <c r="DK5" i="27"/>
  <c r="DJ5" i="27"/>
  <c r="DI5" i="27"/>
  <c r="DH5" i="27"/>
  <c r="DG5" i="27"/>
  <c r="DF5" i="27"/>
  <c r="DE5" i="27"/>
  <c r="DD5" i="27"/>
  <c r="DC5" i="27"/>
  <c r="DB5" i="27"/>
  <c r="DA5" i="27"/>
  <c r="CZ5" i="27"/>
  <c r="CY5" i="27"/>
  <c r="CX5" i="27"/>
  <c r="CW5" i="27"/>
  <c r="CV5" i="27"/>
  <c r="CU5" i="27"/>
  <c r="DI8" i="28"/>
  <c r="DH8" i="28"/>
  <c r="DG8" i="28"/>
  <c r="DE8" i="28"/>
  <c r="DD8" i="28"/>
  <c r="DC8" i="28"/>
  <c r="DB8" i="28"/>
  <c r="DA8" i="28"/>
  <c r="CZ8" i="28"/>
  <c r="DI7" i="28"/>
  <c r="DH7" i="28"/>
  <c r="DG7" i="28"/>
  <c r="DA7" i="28"/>
  <c r="CZ7" i="28"/>
  <c r="DI6" i="28"/>
  <c r="DG6" i="28"/>
  <c r="DE6" i="28"/>
  <c r="DD6" i="28"/>
  <c r="DC6" i="28"/>
  <c r="DB6" i="28"/>
  <c r="DA6" i="28"/>
  <c r="CZ6" i="28"/>
  <c r="DM5" i="28"/>
  <c r="DL5" i="28"/>
  <c r="DK5" i="28"/>
  <c r="DJ5" i="28"/>
  <c r="DI5" i="28"/>
  <c r="DH5" i="28"/>
  <c r="DG5" i="28"/>
  <c r="DF5" i="28"/>
  <c r="DE5" i="28"/>
  <c r="DD5" i="28"/>
  <c r="DC5" i="28"/>
  <c r="DB5" i="28"/>
  <c r="DA5" i="28"/>
  <c r="CZ5" i="28"/>
  <c r="CY5" i="28"/>
  <c r="CX5" i="28"/>
  <c r="CW5" i="28"/>
  <c r="CV5" i="28"/>
  <c r="CU5" i="28"/>
  <c r="CT5" i="28"/>
  <c r="CS5" i="28"/>
  <c r="CR5" i="28"/>
  <c r="CN4" i="28"/>
  <c r="BP4" i="28"/>
  <c r="AR21" i="28"/>
  <c r="AR20" i="28"/>
  <c r="BP20" i="28" s="1"/>
  <c r="AR19" i="28"/>
  <c r="BP19" i="28" s="1"/>
  <c r="AR18" i="28"/>
  <c r="AR17" i="28"/>
  <c r="AR16" i="28"/>
  <c r="BP16" i="28" s="1"/>
  <c r="AR15" i="28"/>
  <c r="BP15" i="28" s="1"/>
  <c r="AR14" i="28"/>
  <c r="BP14" i="28" s="1"/>
  <c r="AR13" i="28"/>
  <c r="BP13" i="28" s="1"/>
  <c r="AR12" i="28"/>
  <c r="AR11" i="28"/>
  <c r="AR10" i="28"/>
  <c r="BP10" i="28" s="1"/>
  <c r="AR9" i="28"/>
  <c r="BP9" i="28" s="1"/>
  <c r="AR8" i="28"/>
  <c r="BP8" i="28" s="1"/>
  <c r="AR7" i="28"/>
  <c r="BP7" i="28" s="1"/>
  <c r="AR6" i="28"/>
  <c r="AR5" i="28"/>
  <c r="DU8" i="29"/>
  <c r="DT8" i="29"/>
  <c r="DS8" i="29"/>
  <c r="DR8" i="29"/>
  <c r="DQ8" i="29"/>
  <c r="DP8" i="29"/>
  <c r="DO8" i="29"/>
  <c r="DN8" i="29"/>
  <c r="DM8" i="29"/>
  <c r="DL8" i="29"/>
  <c r="DK8" i="29"/>
  <c r="DJ8" i="29"/>
  <c r="DI8" i="29"/>
  <c r="DG8" i="29"/>
  <c r="DF8" i="29"/>
  <c r="CY8" i="29"/>
  <c r="DK7" i="29"/>
  <c r="DJ7" i="29"/>
  <c r="DI7" i="29"/>
  <c r="DU6" i="29"/>
  <c r="DT6" i="29"/>
  <c r="DS6" i="29"/>
  <c r="DR6" i="29"/>
  <c r="DQ6" i="29"/>
  <c r="DP6" i="29"/>
  <c r="DO6" i="29"/>
  <c r="DN6" i="29"/>
  <c r="DM6" i="29"/>
  <c r="DL6" i="29"/>
  <c r="DI6" i="29"/>
  <c r="DG6" i="29"/>
  <c r="DF6" i="29"/>
  <c r="CY6" i="29"/>
  <c r="CX6" i="29"/>
  <c r="CX8" i="29" s="1"/>
  <c r="DU5" i="29"/>
  <c r="DT5" i="29"/>
  <c r="DS5" i="29"/>
  <c r="DR5" i="29"/>
  <c r="DQ5" i="29"/>
  <c r="DP5" i="29"/>
  <c r="DO5" i="29"/>
  <c r="DN5" i="29"/>
  <c r="DM5" i="29"/>
  <c r="DL5" i="29"/>
  <c r="DK5" i="29"/>
  <c r="DJ5" i="29"/>
  <c r="DI5" i="29"/>
  <c r="DH5" i="29"/>
  <c r="DG5" i="29"/>
  <c r="DF5" i="29"/>
  <c r="DE5" i="29"/>
  <c r="DD5" i="29"/>
  <c r="DC5" i="29"/>
  <c r="DB5" i="29"/>
  <c r="DA5" i="29"/>
  <c r="CZ5" i="29"/>
  <c r="CY5" i="29"/>
  <c r="CX5" i="29"/>
  <c r="AT3" i="28"/>
  <c r="W4" i="28"/>
  <c r="AU4" i="28" s="1"/>
  <c r="X4" i="28"/>
  <c r="AV4" i="28" s="1"/>
  <c r="Y4" i="28"/>
  <c r="AW4" i="28" s="1"/>
  <c r="Z4" i="28"/>
  <c r="AA4" i="28"/>
  <c r="AY4" i="28" s="1"/>
  <c r="AB4" i="28"/>
  <c r="BX4" i="28" s="1"/>
  <c r="AC4" i="28"/>
  <c r="BY4" i="28" s="1"/>
  <c r="AD4" i="28"/>
  <c r="BZ4" i="28" s="1"/>
  <c r="AE4" i="28"/>
  <c r="BC4" i="28" s="1"/>
  <c r="AF4" i="28"/>
  <c r="AG4" i="28"/>
  <c r="BE4" i="28" s="1"/>
  <c r="AH4" i="28"/>
  <c r="BF4" i="28" s="1"/>
  <c r="AI4" i="28"/>
  <c r="BG4" i="28" s="1"/>
  <c r="AJ4" i="28"/>
  <c r="CF4" i="28" s="1"/>
  <c r="AK4" i="28"/>
  <c r="BI4" i="28" s="1"/>
  <c r="AL4" i="28"/>
  <c r="AM4" i="28"/>
  <c r="BK4" i="28" s="1"/>
  <c r="AN4" i="28"/>
  <c r="CJ4" i="28" s="1"/>
  <c r="AO4" i="28"/>
  <c r="CK4" i="28" s="1"/>
  <c r="AP4" i="28"/>
  <c r="BN4" i="28" s="1"/>
  <c r="AQ4" i="28"/>
  <c r="BO4" i="28" s="1"/>
  <c r="BA4" i="28"/>
  <c r="BM4" i="28"/>
  <c r="CE4" i="28"/>
  <c r="W5" i="28"/>
  <c r="X5" i="28"/>
  <c r="Y5" i="28"/>
  <c r="Z5" i="28"/>
  <c r="AA5" i="28"/>
  <c r="AB5" i="28"/>
  <c r="AC5" i="28"/>
  <c r="AD5" i="28"/>
  <c r="AE5" i="28"/>
  <c r="AF5" i="28"/>
  <c r="AG5" i="28"/>
  <c r="AH5" i="28"/>
  <c r="AI5" i="28"/>
  <c r="AJ5" i="28"/>
  <c r="AK5" i="28"/>
  <c r="AL5" i="28"/>
  <c r="AM5" i="28"/>
  <c r="AN5" i="28"/>
  <c r="AO5" i="28"/>
  <c r="AP5" i="28"/>
  <c r="AQ5" i="28"/>
  <c r="W6" i="28"/>
  <c r="X6" i="28"/>
  <c r="Y6" i="28"/>
  <c r="Z6" i="28"/>
  <c r="AA6" i="28"/>
  <c r="AB6" i="28"/>
  <c r="AC6" i="28"/>
  <c r="AD6" i="28"/>
  <c r="AE6" i="28"/>
  <c r="AF6" i="28"/>
  <c r="AG6" i="28"/>
  <c r="AH6" i="28"/>
  <c r="AI6" i="28"/>
  <c r="AJ6" i="28"/>
  <c r="AK6" i="28"/>
  <c r="AL6" i="28"/>
  <c r="AM6" i="28"/>
  <c r="AN6" i="28"/>
  <c r="AO6" i="28"/>
  <c r="AP6" i="28"/>
  <c r="AQ6" i="28"/>
  <c r="W7" i="28"/>
  <c r="X7" i="28"/>
  <c r="Y7" i="28"/>
  <c r="Z7" i="28"/>
  <c r="AA7" i="28"/>
  <c r="AB7" i="28"/>
  <c r="AC7" i="28"/>
  <c r="AD7" i="28"/>
  <c r="AE7" i="28"/>
  <c r="AF7" i="28"/>
  <c r="AG7" i="28"/>
  <c r="AH7" i="28"/>
  <c r="AI7" i="28"/>
  <c r="AJ7" i="28"/>
  <c r="AK7" i="28"/>
  <c r="AL7" i="28"/>
  <c r="AM7" i="28"/>
  <c r="AN7" i="28"/>
  <c r="AO7" i="28"/>
  <c r="AP7" i="28"/>
  <c r="AQ7" i="28"/>
  <c r="W8" i="28"/>
  <c r="X8" i="28"/>
  <c r="Y8" i="28"/>
  <c r="Z8" i="28"/>
  <c r="AA8" i="28"/>
  <c r="AB8" i="28"/>
  <c r="AC8" i="28"/>
  <c r="AD8" i="28"/>
  <c r="AE8" i="28"/>
  <c r="AF8" i="28"/>
  <c r="AG8" i="28"/>
  <c r="AH8" i="28"/>
  <c r="AI8" i="28"/>
  <c r="AJ8" i="28"/>
  <c r="AK8" i="28"/>
  <c r="AL8" i="28"/>
  <c r="AM8" i="28"/>
  <c r="AN8" i="28"/>
  <c r="AO8" i="28"/>
  <c r="AP8" i="28"/>
  <c r="AQ8" i="28"/>
  <c r="W9" i="28"/>
  <c r="X9" i="28"/>
  <c r="Y9" i="28"/>
  <c r="Z9" i="28"/>
  <c r="AA9" i="28"/>
  <c r="AB9" i="28"/>
  <c r="AC9" i="28"/>
  <c r="AD9" i="28"/>
  <c r="AE9" i="28"/>
  <c r="AF9" i="28"/>
  <c r="AG9" i="28"/>
  <c r="AH9" i="28"/>
  <c r="AI9" i="28"/>
  <c r="AJ9" i="28"/>
  <c r="AK9" i="28"/>
  <c r="AL9" i="28"/>
  <c r="AM9" i="28"/>
  <c r="AN9" i="28"/>
  <c r="AO9" i="28"/>
  <c r="AP9" i="28"/>
  <c r="AQ9" i="28"/>
  <c r="W10" i="28"/>
  <c r="X10" i="28"/>
  <c r="Y10" i="28"/>
  <c r="Z10" i="28"/>
  <c r="AA10" i="28"/>
  <c r="AB10" i="28"/>
  <c r="AC10" i="28"/>
  <c r="AD10" i="28"/>
  <c r="AE10" i="28"/>
  <c r="AF10" i="28"/>
  <c r="AG10" i="28"/>
  <c r="AH10" i="28"/>
  <c r="AI10" i="28"/>
  <c r="AJ10" i="28"/>
  <c r="AK10" i="28"/>
  <c r="AL10" i="28"/>
  <c r="AM10" i="28"/>
  <c r="AN10" i="28"/>
  <c r="AO10" i="28"/>
  <c r="AP10" i="28"/>
  <c r="AQ10" i="28"/>
  <c r="CS10" i="28"/>
  <c r="W11" i="28"/>
  <c r="X11" i="28"/>
  <c r="Y11" i="28"/>
  <c r="Z11" i="28"/>
  <c r="AA11" i="28"/>
  <c r="AB11" i="28"/>
  <c r="AC11" i="28"/>
  <c r="AD11" i="28"/>
  <c r="AE11" i="28"/>
  <c r="AF11" i="28"/>
  <c r="AG11" i="28"/>
  <c r="AH11" i="28"/>
  <c r="AI11" i="28"/>
  <c r="AJ11" i="28"/>
  <c r="AK11" i="28"/>
  <c r="AL11" i="28"/>
  <c r="AM11" i="28"/>
  <c r="AN11" i="28"/>
  <c r="AO11" i="28"/>
  <c r="AP11" i="28"/>
  <c r="AQ11" i="28"/>
  <c r="W12" i="28"/>
  <c r="X12" i="28"/>
  <c r="Y12" i="28"/>
  <c r="Z12" i="28"/>
  <c r="AA12" i="28"/>
  <c r="AB12" i="28"/>
  <c r="AC12" i="28"/>
  <c r="AD12" i="28"/>
  <c r="AE12" i="28"/>
  <c r="AF12" i="28"/>
  <c r="AG12" i="28"/>
  <c r="AH12" i="28"/>
  <c r="AI12" i="28"/>
  <c r="AJ12" i="28"/>
  <c r="AK12" i="28"/>
  <c r="AL12" i="28"/>
  <c r="AM12" i="28"/>
  <c r="AN12" i="28"/>
  <c r="AO12" i="28"/>
  <c r="AP12" i="28"/>
  <c r="AQ12" i="28"/>
  <c r="W13" i="28"/>
  <c r="X13" i="28"/>
  <c r="Y13" i="28"/>
  <c r="Z13" i="28"/>
  <c r="AA13" i="28"/>
  <c r="AB13" i="28"/>
  <c r="AC13" i="28"/>
  <c r="AD13" i="28"/>
  <c r="AE13" i="28"/>
  <c r="AF13" i="28"/>
  <c r="AG13" i="28"/>
  <c r="AH13" i="28"/>
  <c r="AI13" i="28"/>
  <c r="AJ13" i="28"/>
  <c r="AK13" i="28"/>
  <c r="AL13" i="28"/>
  <c r="AM13" i="28"/>
  <c r="AN13" i="28"/>
  <c r="AO13" i="28"/>
  <c r="AP13" i="28"/>
  <c r="AQ13" i="28"/>
  <c r="W14" i="28"/>
  <c r="X14" i="28"/>
  <c r="Y14" i="28"/>
  <c r="Z14" i="28"/>
  <c r="AA14" i="28"/>
  <c r="AB14" i="28"/>
  <c r="AC14" i="28"/>
  <c r="AD14" i="28"/>
  <c r="AE14" i="28"/>
  <c r="AF14" i="28"/>
  <c r="AG14" i="28"/>
  <c r="AH14" i="28"/>
  <c r="AI14" i="28"/>
  <c r="AJ14" i="28"/>
  <c r="AK14" i="28"/>
  <c r="AL14" i="28"/>
  <c r="AM14" i="28"/>
  <c r="AN14" i="28"/>
  <c r="AO14" i="28"/>
  <c r="AP14" i="28"/>
  <c r="AQ14" i="28"/>
  <c r="W15" i="28"/>
  <c r="X15" i="28"/>
  <c r="Y15" i="28"/>
  <c r="Z15" i="28"/>
  <c r="AA15" i="28"/>
  <c r="AB15" i="28"/>
  <c r="AC15" i="28"/>
  <c r="AD15" i="28"/>
  <c r="AE15" i="28"/>
  <c r="AF15" i="28"/>
  <c r="AG15" i="28"/>
  <c r="AH15" i="28"/>
  <c r="AI15" i="28"/>
  <c r="AJ15" i="28"/>
  <c r="AK15" i="28"/>
  <c r="AL15" i="28"/>
  <c r="AM15" i="28"/>
  <c r="AN15" i="28"/>
  <c r="AO15" i="28"/>
  <c r="AP15" i="28"/>
  <c r="AQ15" i="28"/>
  <c r="W16" i="28"/>
  <c r="X16" i="28"/>
  <c r="AV16" i="28" s="1"/>
  <c r="Y16" i="28"/>
  <c r="Z16" i="28"/>
  <c r="AA16" i="28"/>
  <c r="AB16" i="28"/>
  <c r="AC16" i="28"/>
  <c r="AD16" i="28"/>
  <c r="BB16" i="28" s="1"/>
  <c r="AE16" i="28"/>
  <c r="AF16" i="28"/>
  <c r="AG16" i="28"/>
  <c r="AH16" i="28"/>
  <c r="AI16" i="28"/>
  <c r="AJ16" i="28"/>
  <c r="BH16" i="28" s="1"/>
  <c r="AK16" i="28"/>
  <c r="AL16" i="28"/>
  <c r="AM16" i="28"/>
  <c r="AN16" i="28"/>
  <c r="AO16" i="28"/>
  <c r="AP16" i="28"/>
  <c r="BN16" i="28" s="1"/>
  <c r="AQ16" i="28"/>
  <c r="W17" i="28"/>
  <c r="X17" i="28"/>
  <c r="Y17" i="28"/>
  <c r="Z17" i="28"/>
  <c r="AA17" i="28"/>
  <c r="AB17" i="28"/>
  <c r="AC17" i="28"/>
  <c r="AD17" i="28"/>
  <c r="AE17" i="28"/>
  <c r="AF17" i="28"/>
  <c r="AG17" i="28"/>
  <c r="AH17" i="28"/>
  <c r="AI17" i="28"/>
  <c r="AJ17" i="28"/>
  <c r="AK17" i="28"/>
  <c r="AL17" i="28"/>
  <c r="AM17" i="28"/>
  <c r="AN17" i="28"/>
  <c r="AO17" i="28"/>
  <c r="AP17" i="28"/>
  <c r="AQ17" i="28"/>
  <c r="BB17" i="28"/>
  <c r="W18" i="28"/>
  <c r="X18" i="28"/>
  <c r="Y18" i="28"/>
  <c r="Z18" i="28"/>
  <c r="AA18" i="28"/>
  <c r="AB18" i="28"/>
  <c r="AC18" i="28"/>
  <c r="AD18" i="28"/>
  <c r="AE18" i="28"/>
  <c r="AF18" i="28"/>
  <c r="AG18" i="28"/>
  <c r="AH18" i="28"/>
  <c r="AI18" i="28"/>
  <c r="AJ18" i="28"/>
  <c r="AK18" i="28"/>
  <c r="AL18" i="28"/>
  <c r="AM18" i="28"/>
  <c r="AN18" i="28"/>
  <c r="AO18" i="28"/>
  <c r="AP18" i="28"/>
  <c r="AQ18" i="28"/>
  <c r="W19" i="28"/>
  <c r="X19" i="28"/>
  <c r="Y19" i="28"/>
  <c r="Z19" i="28"/>
  <c r="AA19" i="28"/>
  <c r="AB19" i="28"/>
  <c r="AC19" i="28"/>
  <c r="AD19" i="28"/>
  <c r="AE19" i="28"/>
  <c r="AF19" i="28"/>
  <c r="AG19" i="28"/>
  <c r="AH19" i="28"/>
  <c r="AI19" i="28"/>
  <c r="AJ19" i="28"/>
  <c r="AK19" i="28"/>
  <c r="AL19" i="28"/>
  <c r="AM19" i="28"/>
  <c r="AN19" i="28"/>
  <c r="AO19" i="28"/>
  <c r="AP19" i="28"/>
  <c r="AQ19" i="28"/>
  <c r="W20" i="28"/>
  <c r="X20" i="28"/>
  <c r="Y20" i="28"/>
  <c r="Z20" i="28"/>
  <c r="AA20" i="28"/>
  <c r="AB20" i="28"/>
  <c r="AC20" i="28"/>
  <c r="AD20" i="28"/>
  <c r="AE20" i="28"/>
  <c r="AF20" i="28"/>
  <c r="AG20" i="28"/>
  <c r="AH20" i="28"/>
  <c r="AI20" i="28"/>
  <c r="AJ20" i="28"/>
  <c r="AK20" i="28"/>
  <c r="AL20" i="28"/>
  <c r="AM20" i="28"/>
  <c r="AN20" i="28"/>
  <c r="AO20" i="28"/>
  <c r="AP20" i="28"/>
  <c r="AQ20" i="28"/>
  <c r="W21" i="28"/>
  <c r="X21" i="28"/>
  <c r="Y21" i="28"/>
  <c r="AW17" i="28" s="1"/>
  <c r="Z21" i="28"/>
  <c r="AA21" i="28"/>
  <c r="AY19" i="28" s="1"/>
  <c r="AB21" i="28"/>
  <c r="AC21" i="28"/>
  <c r="AD21" i="28"/>
  <c r="AE21" i="28"/>
  <c r="AF21" i="28"/>
  <c r="AG21" i="28"/>
  <c r="AH21" i="28"/>
  <c r="AI21" i="28"/>
  <c r="AJ21" i="28"/>
  <c r="AK21" i="28"/>
  <c r="AL21" i="28"/>
  <c r="BJ19" i="28" s="1"/>
  <c r="AM21" i="28"/>
  <c r="AN21" i="28"/>
  <c r="BL10" i="28" s="1"/>
  <c r="AO21" i="28"/>
  <c r="AP21" i="28"/>
  <c r="AQ21" i="28"/>
  <c r="BO19" i="28" s="1"/>
  <c r="DU128" i="30"/>
  <c r="DT128" i="30"/>
  <c r="DS128" i="30"/>
  <c r="DR128" i="30"/>
  <c r="DQ128" i="30"/>
  <c r="DP128" i="30"/>
  <c r="DO128" i="30"/>
  <c r="DN128" i="30"/>
  <c r="DM128" i="30"/>
  <c r="DL128" i="30"/>
  <c r="DK128" i="30"/>
  <c r="DJ128" i="30"/>
  <c r="DI128" i="30"/>
  <c r="DG128" i="30"/>
  <c r="DF128" i="30"/>
  <c r="CY128" i="30"/>
  <c r="DK127" i="30"/>
  <c r="DJ127" i="30"/>
  <c r="DI127" i="30"/>
  <c r="DU126" i="30"/>
  <c r="DT126" i="30"/>
  <c r="DS126" i="30"/>
  <c r="DR126" i="30"/>
  <c r="DQ126" i="30"/>
  <c r="DP126" i="30"/>
  <c r="DO126" i="30"/>
  <c r="DN126" i="30"/>
  <c r="DM126" i="30"/>
  <c r="DL126" i="30"/>
  <c r="DI126" i="30"/>
  <c r="DG126" i="30"/>
  <c r="DF126" i="30"/>
  <c r="CY126" i="30"/>
  <c r="DU125" i="30"/>
  <c r="DT125" i="30"/>
  <c r="DS125" i="30"/>
  <c r="DR125" i="30"/>
  <c r="DQ125" i="30"/>
  <c r="DP125" i="30"/>
  <c r="DO125" i="30"/>
  <c r="DN125" i="30"/>
  <c r="DM125" i="30"/>
  <c r="DL125" i="30"/>
  <c r="DK125" i="30"/>
  <c r="DJ125" i="30"/>
  <c r="DI125" i="30"/>
  <c r="DH125" i="30"/>
  <c r="DG125" i="30"/>
  <c r="DF125" i="30"/>
  <c r="DE125" i="30"/>
  <c r="DD125" i="30"/>
  <c r="DC125" i="30"/>
  <c r="DB125" i="30"/>
  <c r="DA125" i="30"/>
  <c r="CZ125" i="30"/>
  <c r="CY125" i="30"/>
  <c r="CX125" i="30"/>
  <c r="DU98" i="30"/>
  <c r="DT98" i="30"/>
  <c r="DS98" i="30"/>
  <c r="DR98" i="30"/>
  <c r="DQ98" i="30"/>
  <c r="DP98" i="30"/>
  <c r="DO98" i="30"/>
  <c r="DN98" i="30"/>
  <c r="DM98" i="30"/>
  <c r="DL98" i="30"/>
  <c r="DK98" i="30"/>
  <c r="DJ98" i="30"/>
  <c r="DI98" i="30"/>
  <c r="DG98" i="30"/>
  <c r="DF98" i="30"/>
  <c r="CY98" i="30"/>
  <c r="DK97" i="30"/>
  <c r="DJ97" i="30"/>
  <c r="DI97" i="30"/>
  <c r="DU96" i="30"/>
  <c r="DT96" i="30"/>
  <c r="DS96" i="30"/>
  <c r="DR96" i="30"/>
  <c r="DQ96" i="30"/>
  <c r="DP96" i="30"/>
  <c r="DO96" i="30"/>
  <c r="DN96" i="30"/>
  <c r="DM96" i="30"/>
  <c r="DL96" i="30"/>
  <c r="DI96" i="30"/>
  <c r="DG96" i="30"/>
  <c r="DF96" i="30"/>
  <c r="CY96" i="30"/>
  <c r="DU95" i="30"/>
  <c r="DT95" i="30"/>
  <c r="DS95" i="30"/>
  <c r="DR95" i="30"/>
  <c r="DQ95" i="30"/>
  <c r="DP95" i="30"/>
  <c r="DO95" i="30"/>
  <c r="DN95" i="30"/>
  <c r="DM95" i="30"/>
  <c r="DL95" i="30"/>
  <c r="DK95" i="30"/>
  <c r="DJ95" i="30"/>
  <c r="DI95" i="30"/>
  <c r="DH95" i="30"/>
  <c r="DG95" i="30"/>
  <c r="DF95" i="30"/>
  <c r="DE95" i="30"/>
  <c r="DD95" i="30"/>
  <c r="DC95" i="30"/>
  <c r="DB95" i="30"/>
  <c r="DA95" i="30"/>
  <c r="CZ95" i="30"/>
  <c r="CY95" i="30"/>
  <c r="CX95" i="30"/>
  <c r="DU68" i="30"/>
  <c r="DT68" i="30"/>
  <c r="DS68" i="30"/>
  <c r="DR68" i="30"/>
  <c r="DQ68" i="30"/>
  <c r="DP68" i="30"/>
  <c r="DO68" i="30"/>
  <c r="DN68" i="30"/>
  <c r="DM68" i="30"/>
  <c r="DL68" i="30"/>
  <c r="DK68" i="30"/>
  <c r="DJ68" i="30"/>
  <c r="DI68" i="30"/>
  <c r="DG68" i="30"/>
  <c r="DF68" i="30"/>
  <c r="CY68" i="30"/>
  <c r="DK67" i="30"/>
  <c r="DJ67" i="30"/>
  <c r="DI67" i="30"/>
  <c r="DU66" i="30"/>
  <c r="DT66" i="30"/>
  <c r="DS66" i="30"/>
  <c r="DR66" i="30"/>
  <c r="DQ66" i="30"/>
  <c r="DP66" i="30"/>
  <c r="DO66" i="30"/>
  <c r="DN66" i="30"/>
  <c r="DM66" i="30"/>
  <c r="DL66" i="30"/>
  <c r="DI66" i="30"/>
  <c r="DG66" i="30"/>
  <c r="DF66" i="30"/>
  <c r="CY66" i="30"/>
  <c r="DU65" i="30"/>
  <c r="DT65" i="30"/>
  <c r="DS65" i="30"/>
  <c r="DR65" i="30"/>
  <c r="DQ65" i="30"/>
  <c r="DP65" i="30"/>
  <c r="DO65" i="30"/>
  <c r="DN65" i="30"/>
  <c r="DM65" i="30"/>
  <c r="DL65" i="30"/>
  <c r="DK65" i="30"/>
  <c r="DJ65" i="30"/>
  <c r="DI65" i="30"/>
  <c r="DH65" i="30"/>
  <c r="DG65" i="30"/>
  <c r="DF65" i="30"/>
  <c r="DE65" i="30"/>
  <c r="DD65" i="30"/>
  <c r="DC65" i="30"/>
  <c r="DB65" i="30"/>
  <c r="DA65" i="30"/>
  <c r="CZ65" i="30"/>
  <c r="CY65" i="30"/>
  <c r="CX65" i="30"/>
  <c r="DU37" i="30"/>
  <c r="DT37" i="30"/>
  <c r="DS37" i="30"/>
  <c r="DR37" i="30"/>
  <c r="DQ37" i="30"/>
  <c r="DP37" i="30"/>
  <c r="DO37" i="30"/>
  <c r="DN37" i="30"/>
  <c r="DM37" i="30"/>
  <c r="DL37" i="30"/>
  <c r="DK37" i="30"/>
  <c r="DJ37" i="30"/>
  <c r="DI37" i="30"/>
  <c r="DG37" i="30"/>
  <c r="DF37" i="30"/>
  <c r="CY37" i="30"/>
  <c r="DK36" i="30"/>
  <c r="DJ36" i="30"/>
  <c r="DI36" i="30"/>
  <c r="DU35" i="30"/>
  <c r="DT35" i="30"/>
  <c r="DS35" i="30"/>
  <c r="DR35" i="30"/>
  <c r="DQ35" i="30"/>
  <c r="DP35" i="30"/>
  <c r="DO35" i="30"/>
  <c r="DN35" i="30"/>
  <c r="DM35" i="30"/>
  <c r="DL35" i="30"/>
  <c r="DI35" i="30"/>
  <c r="DG35" i="30"/>
  <c r="DF35" i="30"/>
  <c r="CY35" i="30"/>
  <c r="DU34" i="30"/>
  <c r="DT34" i="30"/>
  <c r="DS34" i="30"/>
  <c r="DR34" i="30"/>
  <c r="DQ34" i="30"/>
  <c r="DP34" i="30"/>
  <c r="DO34" i="30"/>
  <c r="DN34" i="30"/>
  <c r="DM34" i="30"/>
  <c r="DL34" i="30"/>
  <c r="DK34" i="30"/>
  <c r="DJ34" i="30"/>
  <c r="DI34" i="30"/>
  <c r="DH34" i="30"/>
  <c r="DG34" i="30"/>
  <c r="DF34" i="30"/>
  <c r="DE34" i="30"/>
  <c r="DD34" i="30"/>
  <c r="DC34" i="30"/>
  <c r="DB34" i="30"/>
  <c r="DA34" i="30"/>
  <c r="CZ34" i="30"/>
  <c r="CY34" i="30"/>
  <c r="CX34" i="30"/>
  <c r="DI4" i="30"/>
  <c r="DN4" i="30"/>
  <c r="DU6" i="30"/>
  <c r="DT6" i="30"/>
  <c r="DS6" i="30"/>
  <c r="DR6" i="30"/>
  <c r="DQ6" i="30"/>
  <c r="DP6" i="30"/>
  <c r="DO6" i="30"/>
  <c r="DN6" i="30"/>
  <c r="DM6" i="30"/>
  <c r="DL6" i="30"/>
  <c r="DK6" i="30"/>
  <c r="DJ6" i="30"/>
  <c r="DI6" i="30"/>
  <c r="DG6" i="30"/>
  <c r="DF6" i="30"/>
  <c r="CY6" i="30"/>
  <c r="DK5" i="30"/>
  <c r="DJ5" i="30"/>
  <c r="DI5" i="30"/>
  <c r="DU4" i="30"/>
  <c r="DT4" i="30"/>
  <c r="DS4" i="30"/>
  <c r="DR4" i="30"/>
  <c r="DQ4" i="30"/>
  <c r="DP4" i="30"/>
  <c r="DO4" i="30"/>
  <c r="DM4" i="30"/>
  <c r="DL4" i="30"/>
  <c r="DG4" i="30"/>
  <c r="DF4" i="30"/>
  <c r="CY4" i="30"/>
  <c r="DU3" i="30"/>
  <c r="DT3" i="30"/>
  <c r="DS3" i="30"/>
  <c r="DR3" i="30"/>
  <c r="DQ3" i="30"/>
  <c r="DP3" i="30"/>
  <c r="DO3" i="30"/>
  <c r="DN3" i="30"/>
  <c r="DM3" i="30"/>
  <c r="DL3" i="30"/>
  <c r="DK3" i="30"/>
  <c r="DJ3" i="30"/>
  <c r="DI3" i="30"/>
  <c r="DH3" i="30"/>
  <c r="DG3" i="30"/>
  <c r="DF3" i="30"/>
  <c r="DE3" i="30"/>
  <c r="DD3" i="30"/>
  <c r="DC3" i="30"/>
  <c r="DB3" i="30"/>
  <c r="DA3" i="30"/>
  <c r="CZ3" i="30"/>
  <c r="CY3" i="30"/>
  <c r="CX3" i="30"/>
  <c r="AV8" i="18"/>
  <c r="AW6" i="16"/>
  <c r="AV4" i="14"/>
  <c r="AT6" i="14"/>
  <c r="AT4" i="14"/>
  <c r="U1" i="14"/>
  <c r="AC1" i="14"/>
  <c r="AK1" i="14"/>
  <c r="U2" i="14"/>
  <c r="V2" i="14"/>
  <c r="W2" i="14"/>
  <c r="X2" i="14"/>
  <c r="Y2" i="14"/>
  <c r="Z2" i="14"/>
  <c r="AC2" i="14"/>
  <c r="AD2" i="14"/>
  <c r="AE2" i="14"/>
  <c r="AF2" i="14"/>
  <c r="AG2" i="14"/>
  <c r="AH2" i="14"/>
  <c r="AK2" i="14"/>
  <c r="AL2" i="14"/>
  <c r="AM2" i="14"/>
  <c r="AN2" i="14"/>
  <c r="AO2" i="14"/>
  <c r="AP2" i="14"/>
  <c r="U3" i="14"/>
  <c r="V3" i="14"/>
  <c r="AD3" i="14" s="1"/>
  <c r="W3" i="14"/>
  <c r="X3" i="14"/>
  <c r="Y3" i="14"/>
  <c r="Z3" i="14"/>
  <c r="AT3" i="14"/>
  <c r="U4" i="14"/>
  <c r="V4" i="14"/>
  <c r="W4" i="14"/>
  <c r="X4" i="14"/>
  <c r="Y4" i="14"/>
  <c r="Z4" i="14"/>
  <c r="AD4" i="14"/>
  <c r="U5" i="14"/>
  <c r="V5" i="14"/>
  <c r="W5" i="14"/>
  <c r="X5" i="14"/>
  <c r="Y5" i="14"/>
  <c r="Z5" i="14"/>
  <c r="AF5" i="14"/>
  <c r="U6" i="14"/>
  <c r="V6" i="14"/>
  <c r="W6" i="14"/>
  <c r="X6" i="14"/>
  <c r="AF6" i="14" s="1"/>
  <c r="Y6" i="14"/>
  <c r="Z6" i="14"/>
  <c r="U7" i="14"/>
  <c r="V7" i="14"/>
  <c r="W7" i="14"/>
  <c r="X7" i="14"/>
  <c r="Y7" i="14"/>
  <c r="Z7" i="14"/>
  <c r="AH7" i="14"/>
  <c r="U8" i="14"/>
  <c r="V8" i="14"/>
  <c r="W8" i="14"/>
  <c r="X8" i="14"/>
  <c r="Y8" i="14"/>
  <c r="Z8" i="14"/>
  <c r="AH8" i="14" s="1"/>
  <c r="AF8" i="14"/>
  <c r="AS8" i="14"/>
  <c r="U9" i="14"/>
  <c r="V9" i="14"/>
  <c r="W9" i="14"/>
  <c r="AE9" i="14" s="1"/>
  <c r="X9" i="14"/>
  <c r="Y9" i="14"/>
  <c r="AG9" i="14" s="1"/>
  <c r="Z9" i="14"/>
  <c r="U10" i="14"/>
  <c r="V10" i="14"/>
  <c r="W10" i="14"/>
  <c r="X10" i="14"/>
  <c r="Y10" i="14"/>
  <c r="Z10" i="14"/>
  <c r="U11" i="14"/>
  <c r="V11" i="14"/>
  <c r="W11" i="14"/>
  <c r="X11" i="14"/>
  <c r="Y11" i="14"/>
  <c r="AG11" i="14" s="1"/>
  <c r="Z11" i="14"/>
  <c r="U12" i="14"/>
  <c r="V12" i="14"/>
  <c r="W12" i="14"/>
  <c r="X12" i="14"/>
  <c r="Y12" i="14"/>
  <c r="AG12" i="14" s="1"/>
  <c r="Z12" i="14"/>
  <c r="U13" i="14"/>
  <c r="V13" i="14"/>
  <c r="W13" i="14"/>
  <c r="X13" i="14"/>
  <c r="Y13" i="14"/>
  <c r="Z13" i="14"/>
  <c r="U14" i="14"/>
  <c r="V14" i="14"/>
  <c r="W14" i="14"/>
  <c r="X14" i="14"/>
  <c r="Y14" i="14"/>
  <c r="AG14" i="14" s="1"/>
  <c r="Z14" i="14"/>
  <c r="U15" i="14"/>
  <c r="V15" i="14"/>
  <c r="W15" i="14"/>
  <c r="AE15" i="14" s="1"/>
  <c r="X15" i="14"/>
  <c r="Y15" i="14"/>
  <c r="AG15" i="14" s="1"/>
  <c r="Z15" i="14"/>
  <c r="U16" i="14"/>
  <c r="V16" i="14"/>
  <c r="W16" i="14"/>
  <c r="X16" i="14"/>
  <c r="Y16" i="14"/>
  <c r="AG16" i="14" s="1"/>
  <c r="Z16" i="14"/>
  <c r="U17" i="14"/>
  <c r="AC9" i="14" s="1"/>
  <c r="V17" i="14"/>
  <c r="AD7" i="14" s="1"/>
  <c r="W17" i="14"/>
  <c r="AV3" i="14" s="1"/>
  <c r="X17" i="14"/>
  <c r="AF3" i="14" s="1"/>
  <c r="Y17" i="14"/>
  <c r="AG10" i="14" s="1"/>
  <c r="Z17" i="14"/>
  <c r="AH5" i="14" s="1"/>
  <c r="CN175" i="26" l="1"/>
  <c r="CN169" i="26"/>
  <c r="CN163" i="26"/>
  <c r="CN174" i="26"/>
  <c r="CN162" i="26"/>
  <c r="CN173" i="26"/>
  <c r="CN167" i="26"/>
  <c r="CN161" i="26"/>
  <c r="CN172" i="26"/>
  <c r="CN166" i="26"/>
  <c r="CN171" i="26"/>
  <c r="CN165" i="26"/>
  <c r="CN176" i="26"/>
  <c r="CN170" i="26"/>
  <c r="CN164" i="26"/>
  <c r="CN168" i="26"/>
  <c r="BP177" i="26"/>
  <c r="CN160" i="26"/>
  <c r="BP145" i="26"/>
  <c r="CN140" i="26"/>
  <c r="CN134" i="26"/>
  <c r="CN139" i="26"/>
  <c r="CN144" i="26"/>
  <c r="CN138" i="26"/>
  <c r="CN132" i="26"/>
  <c r="CN143" i="26"/>
  <c r="CN137" i="26"/>
  <c r="CN131" i="26"/>
  <c r="CN141" i="26"/>
  <c r="CN142" i="26"/>
  <c r="CN136" i="26"/>
  <c r="CN130" i="26"/>
  <c r="CN135" i="26"/>
  <c r="CN129" i="26"/>
  <c r="CN133" i="26"/>
  <c r="BP128" i="26"/>
  <c r="BP115" i="26"/>
  <c r="CN112" i="26"/>
  <c r="CN106" i="26"/>
  <c r="CN100" i="26"/>
  <c r="CN111" i="26"/>
  <c r="CN105" i="26"/>
  <c r="CN99" i="26"/>
  <c r="CN110" i="26"/>
  <c r="CN104" i="26"/>
  <c r="CN109" i="26"/>
  <c r="CN103" i="26"/>
  <c r="CN114" i="26"/>
  <c r="CN108" i="26"/>
  <c r="CN102" i="26"/>
  <c r="CN113" i="26"/>
  <c r="CN107" i="26"/>
  <c r="CN101" i="26"/>
  <c r="CN98" i="26"/>
  <c r="BP75" i="26"/>
  <c r="BP53" i="26"/>
  <c r="CN52" i="26"/>
  <c r="CN46" i="26"/>
  <c r="CN40" i="26"/>
  <c r="CN45" i="26"/>
  <c r="CN42" i="26"/>
  <c r="CN51" i="26"/>
  <c r="CN39" i="26"/>
  <c r="CN50" i="26"/>
  <c r="CN44" i="26"/>
  <c r="CN38" i="26"/>
  <c r="CN49" i="26"/>
  <c r="CN43" i="26"/>
  <c r="CN37" i="26"/>
  <c r="CN47" i="26"/>
  <c r="CN41" i="26"/>
  <c r="CN48" i="26"/>
  <c r="BP20" i="26"/>
  <c r="CN15" i="26"/>
  <c r="CN9" i="26"/>
  <c r="CN14" i="26"/>
  <c r="CN8" i="26"/>
  <c r="CN19" i="26"/>
  <c r="CN13" i="26"/>
  <c r="CN7" i="26"/>
  <c r="CN16" i="26"/>
  <c r="CN18" i="26"/>
  <c r="CN12" i="26"/>
  <c r="CN6" i="26"/>
  <c r="CN10" i="26"/>
  <c r="CN17" i="26"/>
  <c r="CN11" i="26"/>
  <c r="CN5" i="26"/>
  <c r="CN4" i="26"/>
  <c r="BP3" i="26"/>
  <c r="BP83" i="26"/>
  <c r="CN67" i="26"/>
  <c r="CN82" i="26"/>
  <c r="CN69" i="26"/>
  <c r="CN70" i="26"/>
  <c r="CN71" i="26"/>
  <c r="CN78" i="26"/>
  <c r="CN79" i="26"/>
  <c r="CN77" i="26"/>
  <c r="CN72" i="26"/>
  <c r="CN73" i="26"/>
  <c r="CN74" i="26"/>
  <c r="CN80" i="26"/>
  <c r="CN75" i="26"/>
  <c r="CN81" i="26"/>
  <c r="CN76" i="26"/>
  <c r="BS4" i="28"/>
  <c r="BP6" i="28"/>
  <c r="BP12" i="28"/>
  <c r="BP18" i="28"/>
  <c r="CG4" i="28"/>
  <c r="AZ4" i="28"/>
  <c r="BM13" i="28"/>
  <c r="BK6" i="28"/>
  <c r="BN20" i="28"/>
  <c r="BH20" i="28"/>
  <c r="BB20" i="28"/>
  <c r="AV20" i="28"/>
  <c r="BN18" i="28"/>
  <c r="BH18" i="28"/>
  <c r="BB18" i="28"/>
  <c r="AV18" i="28"/>
  <c r="BP5" i="28"/>
  <c r="BP21" i="28" s="1"/>
  <c r="BP11" i="28"/>
  <c r="BP17" i="28"/>
  <c r="BI8" i="28"/>
  <c r="BM10" i="28"/>
  <c r="AX17" i="28"/>
  <c r="BK7" i="28"/>
  <c r="BG19" i="28"/>
  <c r="AW11" i="28"/>
  <c r="BH4" i="28"/>
  <c r="BF12" i="28"/>
  <c r="AZ18" i="28"/>
  <c r="BO20" i="28"/>
  <c r="BI20" i="28"/>
  <c r="BC20" i="28"/>
  <c r="AW20" i="28"/>
  <c r="AV17" i="28"/>
  <c r="BN13" i="28"/>
  <c r="BB13" i="28"/>
  <c r="AV13" i="28"/>
  <c r="BN11" i="28"/>
  <c r="CL4" i="28"/>
  <c r="BT4" i="28"/>
  <c r="BB4" i="28"/>
  <c r="BD14" i="28"/>
  <c r="BO14" i="28"/>
  <c r="BC14" i="28"/>
  <c r="BD17" i="28"/>
  <c r="BL4" i="28"/>
  <c r="BJ17" i="28"/>
  <c r="BI11" i="28"/>
  <c r="BC17" i="28"/>
  <c r="BG17" i="28"/>
  <c r="BA17" i="28"/>
  <c r="AU17" i="28"/>
  <c r="CC4" i="28"/>
  <c r="BN19" i="28"/>
  <c r="BH17" i="28"/>
  <c r="BB11" i="28"/>
  <c r="AW19" i="28"/>
  <c r="BG18" i="28"/>
  <c r="AU18" i="28"/>
  <c r="CI4" i="28"/>
  <c r="CA4" i="28"/>
  <c r="BE12" i="28"/>
  <c r="BA16" i="28"/>
  <c r="BG13" i="28"/>
  <c r="BM16" i="28"/>
  <c r="BE17" i="28"/>
  <c r="BJ18" i="28"/>
  <c r="BC9" i="28"/>
  <c r="BG16" i="28"/>
  <c r="BK19" i="28"/>
  <c r="BK16" i="28"/>
  <c r="CD4" i="28"/>
  <c r="BA13" i="28"/>
  <c r="AU19" i="28"/>
  <c r="BO18" i="28"/>
  <c r="BI18" i="28"/>
  <c r="BC18" i="28"/>
  <c r="AW18" i="28"/>
  <c r="BO16" i="28"/>
  <c r="BI16" i="28"/>
  <c r="BC16" i="28"/>
  <c r="AW16" i="28"/>
  <c r="BO13" i="28"/>
  <c r="BI13" i="28"/>
  <c r="BC13" i="28"/>
  <c r="AW13" i="28"/>
  <c r="BU4" i="28"/>
  <c r="BM20" i="28"/>
  <c r="BG20" i="28"/>
  <c r="BA20" i="28"/>
  <c r="AU20" i="28"/>
  <c r="BK17" i="28"/>
  <c r="AY17" i="28"/>
  <c r="BL16" i="28"/>
  <c r="BF16" i="28"/>
  <c r="AZ16" i="28"/>
  <c r="BH15" i="28"/>
  <c r="BN10" i="28"/>
  <c r="BH10" i="28"/>
  <c r="BB10" i="28"/>
  <c r="AV10" i="28"/>
  <c r="BD8" i="28"/>
  <c r="CM4" i="28"/>
  <c r="BE18" i="28"/>
  <c r="AY18" i="28"/>
  <c r="BI17" i="28"/>
  <c r="BE16" i="28"/>
  <c r="BO15" i="28"/>
  <c r="BI15" i="28"/>
  <c r="BC15" i="28"/>
  <c r="AW15" i="28"/>
  <c r="BI14" i="28"/>
  <c r="AW14" i="28"/>
  <c r="BK13" i="28"/>
  <c r="BE13" i="28"/>
  <c r="AY13" i="28"/>
  <c r="BK9" i="28"/>
  <c r="BE9" i="28"/>
  <c r="AY9" i="28"/>
  <c r="BM7" i="28"/>
  <c r="BG7" i="28"/>
  <c r="BA7" i="28"/>
  <c r="AU7" i="28"/>
  <c r="BE14" i="28"/>
  <c r="BH19" i="28"/>
  <c r="BB19" i="28"/>
  <c r="AV19" i="28"/>
  <c r="BD18" i="28"/>
  <c r="AX18" i="28"/>
  <c r="BN14" i="28"/>
  <c r="BH14" i="28"/>
  <c r="BB14" i="28"/>
  <c r="AV14" i="28"/>
  <c r="BN12" i="28"/>
  <c r="BH12" i="28"/>
  <c r="BB12" i="28"/>
  <c r="AV12" i="28"/>
  <c r="BJ6" i="28"/>
  <c r="BW4" i="28"/>
  <c r="BF20" i="28"/>
  <c r="BL17" i="28"/>
  <c r="AX7" i="28"/>
  <c r="AX8" i="28"/>
  <c r="AX12" i="28"/>
  <c r="AX16" i="28"/>
  <c r="BJ20" i="28"/>
  <c r="BG11" i="28"/>
  <c r="BG15" i="28"/>
  <c r="AU10" i="28"/>
  <c r="AU11" i="28"/>
  <c r="BA19" i="28"/>
  <c r="BK18" i="28"/>
  <c r="BM17" i="28"/>
  <c r="BM15" i="28"/>
  <c r="BA15" i="28"/>
  <c r="BF15" i="28"/>
  <c r="BF14" i="28"/>
  <c r="AZ13" i="28"/>
  <c r="BD9" i="28"/>
  <c r="BL9" i="28"/>
  <c r="BF9" i="28"/>
  <c r="AZ9" i="28"/>
  <c r="BN7" i="28"/>
  <c r="BH7" i="28"/>
  <c r="BB7" i="28"/>
  <c r="AV7" i="28"/>
  <c r="AZ7" i="28"/>
  <c r="AZ10" i="28"/>
  <c r="AZ14" i="28"/>
  <c r="BL20" i="28"/>
  <c r="BF17" i="28"/>
  <c r="BL15" i="28"/>
  <c r="BJ4" i="28"/>
  <c r="CH4" i="28"/>
  <c r="BD4" i="28"/>
  <c r="CB4" i="28"/>
  <c r="AX4" i="28"/>
  <c r="BV4" i="28"/>
  <c r="BK10" i="28"/>
  <c r="BK5" i="28"/>
  <c r="BK12" i="28"/>
  <c r="BE10" i="28"/>
  <c r="BE5" i="28"/>
  <c r="BE6" i="28"/>
  <c r="BE7" i="28"/>
  <c r="AY10" i="28"/>
  <c r="AY5" i="28"/>
  <c r="AY14" i="28"/>
  <c r="AY12" i="28"/>
  <c r="AY6" i="28"/>
  <c r="AY7" i="28"/>
  <c r="BK20" i="28"/>
  <c r="BE20" i="28"/>
  <c r="AY20" i="28"/>
  <c r="BM19" i="28"/>
  <c r="BE19" i="28"/>
  <c r="AX19" i="28"/>
  <c r="BA18" i="28"/>
  <c r="AU16" i="28"/>
  <c r="AU15" i="28"/>
  <c r="BJ15" i="28"/>
  <c r="BD15" i="28"/>
  <c r="AX15" i="28"/>
  <c r="BL13" i="28"/>
  <c r="AU13" i="28"/>
  <c r="BJ13" i="28"/>
  <c r="BD13" i="28"/>
  <c r="AX13" i="28"/>
  <c r="BL12" i="28"/>
  <c r="BM12" i="28"/>
  <c r="BG12" i="28"/>
  <c r="BA12" i="28"/>
  <c r="AU12" i="28"/>
  <c r="BM11" i="28"/>
  <c r="BG10" i="28"/>
  <c r="AX9" i="28"/>
  <c r="BL7" i="28"/>
  <c r="AX6" i="28"/>
  <c r="AZ17" i="28"/>
  <c r="AZ15" i="28"/>
  <c r="BD7" i="28"/>
  <c r="BD6" i="28"/>
  <c r="BD16" i="28"/>
  <c r="AX20" i="28"/>
  <c r="BD19" i="28"/>
  <c r="BL19" i="28"/>
  <c r="BF19" i="28"/>
  <c r="AZ19" i="28"/>
  <c r="BF10" i="28"/>
  <c r="BO5" i="28"/>
  <c r="BO6" i="28"/>
  <c r="BO9" i="28"/>
  <c r="BO8" i="28"/>
  <c r="BO11" i="28"/>
  <c r="BI5" i="28"/>
  <c r="BI6" i="28"/>
  <c r="BI9" i="28"/>
  <c r="BC5" i="28"/>
  <c r="BC6" i="28"/>
  <c r="BC8" i="28"/>
  <c r="BC11" i="28"/>
  <c r="AW5" i="28"/>
  <c r="AW6" i="28"/>
  <c r="AW9" i="28"/>
  <c r="AW8" i="28"/>
  <c r="BC19" i="28"/>
  <c r="BM18" i="28"/>
  <c r="BF18" i="28"/>
  <c r="BO17" i="28"/>
  <c r="BL14" i="28"/>
  <c r="AX14" i="28"/>
  <c r="BF13" i="28"/>
  <c r="BD12" i="28"/>
  <c r="BL11" i="28"/>
  <c r="BF11" i="28"/>
  <c r="AZ11" i="28"/>
  <c r="BA10" i="28"/>
  <c r="BM8" i="28"/>
  <c r="BG8" i="28"/>
  <c r="BA8" i="28"/>
  <c r="AU8" i="28"/>
  <c r="BF7" i="28"/>
  <c r="BD5" i="28"/>
  <c r="AZ20" i="28"/>
  <c r="BJ7" i="28"/>
  <c r="BJ9" i="28"/>
  <c r="BJ12" i="28"/>
  <c r="BJ14" i="28"/>
  <c r="BJ16" i="28"/>
  <c r="BJ5" i="28"/>
  <c r="BD20" i="28"/>
  <c r="BN8" i="28"/>
  <c r="BN9" i="28"/>
  <c r="BN15" i="28"/>
  <c r="BH8" i="28"/>
  <c r="BH9" i="28"/>
  <c r="BH13" i="28"/>
  <c r="BH11" i="28"/>
  <c r="BB8" i="28"/>
  <c r="BB9" i="28"/>
  <c r="AV8" i="28"/>
  <c r="AV9" i="28"/>
  <c r="AV15" i="28"/>
  <c r="AV11" i="28"/>
  <c r="BI19" i="28"/>
  <c r="BL18" i="28"/>
  <c r="BN17" i="28"/>
  <c r="AY16" i="28"/>
  <c r="BB15" i="28"/>
  <c r="BK14" i="28"/>
  <c r="AZ12" i="28"/>
  <c r="BA11" i="28"/>
  <c r="BM9" i="28"/>
  <c r="BG9" i="28"/>
  <c r="BA9" i="28"/>
  <c r="AU9" i="28"/>
  <c r="BJ8" i="28"/>
  <c r="BO7" i="28"/>
  <c r="BI7" i="28"/>
  <c r="BC7" i="28"/>
  <c r="AW7" i="28"/>
  <c r="AX5" i="28"/>
  <c r="BO12" i="28"/>
  <c r="BI12" i="28"/>
  <c r="BC12" i="28"/>
  <c r="AW12" i="28"/>
  <c r="BO10" i="28"/>
  <c r="BI10" i="28"/>
  <c r="BC10" i="28"/>
  <c r="AW10" i="28"/>
  <c r="BL5" i="28"/>
  <c r="BF5" i="28"/>
  <c r="AZ5" i="28"/>
  <c r="BN6" i="28"/>
  <c r="BH6" i="28"/>
  <c r="BB6" i="28"/>
  <c r="AV6" i="28"/>
  <c r="BM14" i="28"/>
  <c r="BG14" i="28"/>
  <c r="BA14" i="28"/>
  <c r="AU14" i="28"/>
  <c r="BK11" i="28"/>
  <c r="BE11" i="28"/>
  <c r="AY11" i="28"/>
  <c r="BL8" i="28"/>
  <c r="BF8" i="28"/>
  <c r="AZ8" i="28"/>
  <c r="BM6" i="28"/>
  <c r="BG6" i="28"/>
  <c r="BA6" i="28"/>
  <c r="AU6" i="28"/>
  <c r="BN5" i="28"/>
  <c r="BH5" i="28"/>
  <c r="BB5" i="28"/>
  <c r="AV5" i="28"/>
  <c r="BK15" i="28"/>
  <c r="BE15" i="28"/>
  <c r="AY15" i="28"/>
  <c r="BJ11" i="28"/>
  <c r="BD11" i="28"/>
  <c r="AX11" i="28"/>
  <c r="BJ10" i="28"/>
  <c r="BD10" i="28"/>
  <c r="AX10" i="28"/>
  <c r="BK8" i="28"/>
  <c r="BE8" i="28"/>
  <c r="AY8" i="28"/>
  <c r="BL6" i="28"/>
  <c r="BF6" i="28"/>
  <c r="AZ6" i="28"/>
  <c r="BM5" i="28"/>
  <c r="BG5" i="28"/>
  <c r="BA5" i="28"/>
  <c r="AU5" i="28"/>
  <c r="AL4" i="14"/>
  <c r="AL3" i="14"/>
  <c r="AN3" i="14"/>
  <c r="AN4" i="14"/>
  <c r="AH16" i="14"/>
  <c r="AH15" i="14"/>
  <c r="AH14" i="14"/>
  <c r="AH13" i="14"/>
  <c r="AH12" i="14"/>
  <c r="AH11" i="14"/>
  <c r="AH10" i="14"/>
  <c r="AH9" i="14"/>
  <c r="AC8" i="14"/>
  <c r="AC7" i="14"/>
  <c r="AG6" i="14"/>
  <c r="AG5" i="14"/>
  <c r="AE4" i="14"/>
  <c r="AU3" i="14"/>
  <c r="AE3" i="14"/>
  <c r="AF16" i="14"/>
  <c r="AF15" i="14"/>
  <c r="AF14" i="14"/>
  <c r="AF13" i="14"/>
  <c r="AF12" i="14"/>
  <c r="AF11" i="14"/>
  <c r="AF10" i="14"/>
  <c r="AF9" i="14"/>
  <c r="AN16" i="14" s="1"/>
  <c r="AG8" i="14"/>
  <c r="AG7" i="14"/>
  <c r="AE6" i="14"/>
  <c r="AE5" i="14"/>
  <c r="AC4" i="14"/>
  <c r="AS3" i="14"/>
  <c r="AC3" i="14"/>
  <c r="AE13" i="14"/>
  <c r="AE11" i="14"/>
  <c r="AF7" i="14"/>
  <c r="AD6" i="14"/>
  <c r="AD5" i="14"/>
  <c r="AL7" i="14" s="1"/>
  <c r="AU4" i="14" s="1"/>
  <c r="AH4" i="14"/>
  <c r="AX3" i="14"/>
  <c r="AH3" i="14"/>
  <c r="AG13" i="14"/>
  <c r="AE10" i="14"/>
  <c r="AD16" i="14"/>
  <c r="AD15" i="14"/>
  <c r="AD14" i="14"/>
  <c r="AD13" i="14"/>
  <c r="AD12" i="14"/>
  <c r="AD11" i="14"/>
  <c r="AD10" i="14"/>
  <c r="AD9" i="14"/>
  <c r="AE8" i="14"/>
  <c r="AE7" i="14"/>
  <c r="AC6" i="14"/>
  <c r="AC5" i="14"/>
  <c r="AG4" i="14"/>
  <c r="AW3" i="14"/>
  <c r="AG3" i="14"/>
  <c r="AE16" i="14"/>
  <c r="AE14" i="14"/>
  <c r="AE12" i="14"/>
  <c r="AC16" i="14"/>
  <c r="AC15" i="14"/>
  <c r="AC14" i="14"/>
  <c r="AC13" i="14"/>
  <c r="AC12" i="14"/>
  <c r="AC11" i="14"/>
  <c r="AC10" i="14"/>
  <c r="AD8" i="14"/>
  <c r="AH6" i="14"/>
  <c r="AF4" i="14"/>
  <c r="AN6" i="14" s="1"/>
  <c r="W35" i="14"/>
  <c r="CN20" i="28" l="1"/>
  <c r="CN14" i="28"/>
  <c r="CN8" i="28"/>
  <c r="CN19" i="28"/>
  <c r="CN7" i="28"/>
  <c r="CN18" i="28"/>
  <c r="CN6" i="28"/>
  <c r="CN17" i="28"/>
  <c r="CN11" i="28"/>
  <c r="CN5" i="28"/>
  <c r="CN16" i="28"/>
  <c r="CN10" i="28"/>
  <c r="CN15" i="28"/>
  <c r="CN9" i="28"/>
  <c r="CN13" i="28"/>
  <c r="CN12" i="28"/>
  <c r="CD10" i="28"/>
  <c r="CD7" i="28"/>
  <c r="CD5" i="28"/>
  <c r="CD6" i="28"/>
  <c r="CD14" i="28"/>
  <c r="CD16" i="28"/>
  <c r="CD18" i="28"/>
  <c r="CD13" i="28"/>
  <c r="CD9" i="28"/>
  <c r="CD11" i="28"/>
  <c r="CD20" i="28"/>
  <c r="BF21" i="28"/>
  <c r="CD8" i="28"/>
  <c r="CD12" i="28"/>
  <c r="CD19" i="28"/>
  <c r="CD15" i="28"/>
  <c r="CD17" i="28"/>
  <c r="CH7" i="28"/>
  <c r="CH12" i="28"/>
  <c r="CH14" i="28"/>
  <c r="CH5" i="28"/>
  <c r="CH6" i="28"/>
  <c r="CH8" i="28"/>
  <c r="CH9" i="28"/>
  <c r="CH10" i="28"/>
  <c r="CH11" i="28"/>
  <c r="CH13" i="28"/>
  <c r="CH16" i="28"/>
  <c r="CH15" i="28"/>
  <c r="CH19" i="28"/>
  <c r="CH18" i="28"/>
  <c r="CH20" i="28"/>
  <c r="BJ21" i="28"/>
  <c r="CH17" i="28"/>
  <c r="BX10" i="28"/>
  <c r="BX7" i="28"/>
  <c r="BX5" i="28"/>
  <c r="BX6" i="28"/>
  <c r="BX12" i="28"/>
  <c r="BX16" i="28"/>
  <c r="BX18" i="28"/>
  <c r="BX8" i="28"/>
  <c r="BX17" i="28"/>
  <c r="BX13" i="28"/>
  <c r="BX9" i="28"/>
  <c r="BX20" i="28"/>
  <c r="AZ21" i="28"/>
  <c r="BX14" i="28"/>
  <c r="BX19" i="28"/>
  <c r="BX15" i="28"/>
  <c r="BX11" i="28"/>
  <c r="CG5" i="28"/>
  <c r="CG6" i="28"/>
  <c r="CG8" i="28"/>
  <c r="CG9" i="28"/>
  <c r="CG11" i="28"/>
  <c r="CG17" i="28"/>
  <c r="CG12" i="28"/>
  <c r="CG10" i="28"/>
  <c r="CG7" i="28"/>
  <c r="CG15" i="28"/>
  <c r="CG19" i="28"/>
  <c r="CG14" i="28"/>
  <c r="CG18" i="28"/>
  <c r="BI21" i="28"/>
  <c r="CG13" i="28"/>
  <c r="CG16" i="28"/>
  <c r="CG20" i="28"/>
  <c r="BW10" i="28"/>
  <c r="BW7" i="28"/>
  <c r="BW12" i="28"/>
  <c r="BW14" i="28"/>
  <c r="BW5" i="28"/>
  <c r="BW6" i="28"/>
  <c r="BW8" i="28"/>
  <c r="BW9" i="28"/>
  <c r="BW11" i="28"/>
  <c r="BW20" i="28"/>
  <c r="AY21" i="28"/>
  <c r="BW13" i="28"/>
  <c r="BW18" i="28"/>
  <c r="BW16" i="28"/>
  <c r="BW19" i="28"/>
  <c r="BW17" i="28"/>
  <c r="BW15" i="28"/>
  <c r="CI10" i="28"/>
  <c r="CI7" i="28"/>
  <c r="CI12" i="28"/>
  <c r="CI14" i="28"/>
  <c r="CI5" i="28"/>
  <c r="CI6" i="28"/>
  <c r="CI8" i="28"/>
  <c r="CI9" i="28"/>
  <c r="CI15" i="28"/>
  <c r="CI11" i="28"/>
  <c r="CI20" i="28"/>
  <c r="BK21" i="28"/>
  <c r="CI13" i="28"/>
  <c r="CI16" i="28"/>
  <c r="CI17" i="28"/>
  <c r="CI19" i="28"/>
  <c r="CI18" i="28"/>
  <c r="CJ10" i="28"/>
  <c r="CJ7" i="28"/>
  <c r="CJ5" i="28"/>
  <c r="CJ6" i="28"/>
  <c r="CJ16" i="28"/>
  <c r="CJ18" i="28"/>
  <c r="CJ9" i="28"/>
  <c r="CJ15" i="28"/>
  <c r="CJ8" i="28"/>
  <c r="CJ11" i="28"/>
  <c r="CJ17" i="28"/>
  <c r="CJ19" i="28"/>
  <c r="CJ20" i="28"/>
  <c r="BL21" i="28"/>
  <c r="CJ13" i="28"/>
  <c r="CJ12" i="28"/>
  <c r="CJ14" i="28"/>
  <c r="CE11" i="28"/>
  <c r="CE13" i="28"/>
  <c r="CE15" i="28"/>
  <c r="CE10" i="28"/>
  <c r="CE7" i="28"/>
  <c r="CE9" i="28"/>
  <c r="CE14" i="28"/>
  <c r="CE5" i="28"/>
  <c r="CE12" i="28"/>
  <c r="CE17" i="28"/>
  <c r="CE6" i="28"/>
  <c r="CE18" i="28"/>
  <c r="CE20" i="28"/>
  <c r="CE8" i="28"/>
  <c r="CE16" i="28"/>
  <c r="CE19" i="28"/>
  <c r="BG21" i="28"/>
  <c r="BZ8" i="28"/>
  <c r="BZ9" i="28"/>
  <c r="BZ11" i="28"/>
  <c r="BZ13" i="28"/>
  <c r="BZ15" i="28"/>
  <c r="BZ10" i="28"/>
  <c r="BZ5" i="28"/>
  <c r="BZ6" i="28"/>
  <c r="BZ7" i="28"/>
  <c r="BZ12" i="28"/>
  <c r="BZ14" i="28"/>
  <c r="BZ19" i="28"/>
  <c r="BZ17" i="28"/>
  <c r="BZ18" i="28"/>
  <c r="BZ20" i="28"/>
  <c r="BB21" i="28"/>
  <c r="BZ16" i="28"/>
  <c r="CA5" i="28"/>
  <c r="CA6" i="28"/>
  <c r="CA8" i="28"/>
  <c r="CA9" i="28"/>
  <c r="CA11" i="28"/>
  <c r="CA15" i="28"/>
  <c r="CA17" i="28"/>
  <c r="CA16" i="28"/>
  <c r="CA20" i="28"/>
  <c r="CA12" i="28"/>
  <c r="CA14" i="28"/>
  <c r="CA19" i="28"/>
  <c r="CA13" i="28"/>
  <c r="CA7" i="28"/>
  <c r="CA10" i="28"/>
  <c r="CA18" i="28"/>
  <c r="BC21" i="28"/>
  <c r="CC10" i="28"/>
  <c r="CC7" i="28"/>
  <c r="CC12" i="28"/>
  <c r="CC14" i="28"/>
  <c r="CC5" i="28"/>
  <c r="CC6" i="28"/>
  <c r="CC8" i="28"/>
  <c r="CC9" i="28"/>
  <c r="CC13" i="28"/>
  <c r="CC18" i="28"/>
  <c r="CC20" i="28"/>
  <c r="BE21" i="28"/>
  <c r="CC16" i="28"/>
  <c r="CC15" i="28"/>
  <c r="CC11" i="28"/>
  <c r="CC19" i="28"/>
  <c r="CC17" i="28"/>
  <c r="BS11" i="28"/>
  <c r="BS13" i="28"/>
  <c r="BS15" i="28"/>
  <c r="BS10" i="28"/>
  <c r="BS7" i="28"/>
  <c r="BS5" i="28"/>
  <c r="BS8" i="28"/>
  <c r="BS16" i="28"/>
  <c r="BS6" i="28"/>
  <c r="BS9" i="28"/>
  <c r="BS19" i="28"/>
  <c r="BS17" i="28"/>
  <c r="BS20" i="28"/>
  <c r="BS14" i="28"/>
  <c r="BS18" i="28"/>
  <c r="BS12" i="28"/>
  <c r="AU21" i="28"/>
  <c r="BY11" i="28"/>
  <c r="BY13" i="28"/>
  <c r="BY15" i="28"/>
  <c r="BY10" i="28"/>
  <c r="BY7" i="28"/>
  <c r="BY6" i="28"/>
  <c r="BY5" i="28"/>
  <c r="BY12" i="28"/>
  <c r="BY20" i="28"/>
  <c r="BY8" i="28"/>
  <c r="BY17" i="28"/>
  <c r="BY9" i="28"/>
  <c r="BY18" i="28"/>
  <c r="BA21" i="28"/>
  <c r="BY14" i="28"/>
  <c r="BY19" i="28"/>
  <c r="BY16" i="28"/>
  <c r="BT8" i="28"/>
  <c r="BT9" i="28"/>
  <c r="BT11" i="28"/>
  <c r="BT13" i="28"/>
  <c r="BT15" i="28"/>
  <c r="BT10" i="28"/>
  <c r="BT5" i="28"/>
  <c r="BT14" i="28"/>
  <c r="BT6" i="28"/>
  <c r="BT7" i="28"/>
  <c r="BT16" i="28"/>
  <c r="BT19" i="28"/>
  <c r="BT17" i="28"/>
  <c r="BT20" i="28"/>
  <c r="AV21" i="28"/>
  <c r="BT12" i="28"/>
  <c r="BT18" i="28"/>
  <c r="CB7" i="28"/>
  <c r="CB12" i="28"/>
  <c r="CB14" i="28"/>
  <c r="CB5" i="28"/>
  <c r="CB6" i="28"/>
  <c r="CB8" i="28"/>
  <c r="CB9" i="28"/>
  <c r="CB15" i="28"/>
  <c r="CB10" i="28"/>
  <c r="CB11" i="28"/>
  <c r="CB16" i="28"/>
  <c r="CB19" i="28"/>
  <c r="CB13" i="28"/>
  <c r="CB17" i="28"/>
  <c r="CB18" i="28"/>
  <c r="CB20" i="28"/>
  <c r="BD21" i="28"/>
  <c r="CK11" i="28"/>
  <c r="CK13" i="28"/>
  <c r="CK15" i="28"/>
  <c r="CK10" i="28"/>
  <c r="CK7" i="28"/>
  <c r="CK8" i="28"/>
  <c r="CK18" i="28"/>
  <c r="CK20" i="28"/>
  <c r="BM21" i="28"/>
  <c r="CK5" i="28"/>
  <c r="CK16" i="28"/>
  <c r="CK6" i="28"/>
  <c r="CK9" i="28"/>
  <c r="CK12" i="28"/>
  <c r="CK14" i="28"/>
  <c r="CK17" i="28"/>
  <c r="CK19" i="28"/>
  <c r="CF8" i="28"/>
  <c r="CF9" i="28"/>
  <c r="CF11" i="28"/>
  <c r="CF13" i="28"/>
  <c r="CF15" i="28"/>
  <c r="CF10" i="28"/>
  <c r="CF5" i="28"/>
  <c r="CF12" i="28"/>
  <c r="CF19" i="28"/>
  <c r="CF14" i="28"/>
  <c r="CF17" i="28"/>
  <c r="CF6" i="28"/>
  <c r="CF18" i="28"/>
  <c r="CF20" i="28"/>
  <c r="BH21" i="28"/>
  <c r="CF16" i="28"/>
  <c r="CF7" i="28"/>
  <c r="CL8" i="28"/>
  <c r="CL9" i="28"/>
  <c r="CL11" i="28"/>
  <c r="CL13" i="28"/>
  <c r="CL15" i="28"/>
  <c r="CL10" i="28"/>
  <c r="CL5" i="28"/>
  <c r="CL14" i="28"/>
  <c r="CL6" i="28"/>
  <c r="CL7" i="28"/>
  <c r="CL17" i="28"/>
  <c r="CL19" i="28"/>
  <c r="CL18" i="28"/>
  <c r="CL16" i="28"/>
  <c r="CL20" i="28"/>
  <c r="BN21" i="28"/>
  <c r="CL12" i="28"/>
  <c r="BV7" i="28"/>
  <c r="BV12" i="28"/>
  <c r="BV14" i="28"/>
  <c r="BV5" i="28"/>
  <c r="BV6" i="28"/>
  <c r="BV8" i="28"/>
  <c r="BV9" i="28"/>
  <c r="BV11" i="28"/>
  <c r="BV13" i="28"/>
  <c r="BV18" i="28"/>
  <c r="BV17" i="28"/>
  <c r="BV15" i="28"/>
  <c r="BV16" i="28"/>
  <c r="BV10" i="28"/>
  <c r="BV20" i="28"/>
  <c r="AX21" i="28"/>
  <c r="BV19" i="28"/>
  <c r="BU5" i="28"/>
  <c r="BU6" i="28"/>
  <c r="BU8" i="28"/>
  <c r="BU9" i="28"/>
  <c r="BU11" i="28"/>
  <c r="BU7" i="28"/>
  <c r="BU13" i="28"/>
  <c r="BU17" i="28"/>
  <c r="BU19" i="28"/>
  <c r="BU10" i="28"/>
  <c r="BU14" i="28"/>
  <c r="BU12" i="28"/>
  <c r="BU15" i="28"/>
  <c r="BU16" i="28"/>
  <c r="BU20" i="28"/>
  <c r="BU18" i="28"/>
  <c r="AW21" i="28"/>
  <c r="CM5" i="28"/>
  <c r="CM6" i="28"/>
  <c r="CM8" i="28"/>
  <c r="CM9" i="28"/>
  <c r="CM11" i="28"/>
  <c r="CM7" i="28"/>
  <c r="CM13" i="28"/>
  <c r="CM17" i="28"/>
  <c r="CM10" i="28"/>
  <c r="CM14" i="28"/>
  <c r="CM12" i="28"/>
  <c r="CM16" i="28"/>
  <c r="CM19" i="28"/>
  <c r="CM15" i="28"/>
  <c r="CM18" i="28"/>
  <c r="BO21" i="28"/>
  <c r="CM20" i="28"/>
  <c r="AD17" i="14"/>
  <c r="AN10" i="14"/>
  <c r="AK9" i="14"/>
  <c r="AK10" i="14"/>
  <c r="AK11" i="14"/>
  <c r="AK12" i="14"/>
  <c r="AK13" i="14"/>
  <c r="AK14" i="14"/>
  <c r="AK15" i="14"/>
  <c r="AK16" i="14"/>
  <c r="AC17" i="14"/>
  <c r="AK5" i="14"/>
  <c r="AK6" i="14"/>
  <c r="AK3" i="14"/>
  <c r="AK4" i="14"/>
  <c r="AK7" i="14"/>
  <c r="AK8" i="14"/>
  <c r="AN5" i="14"/>
  <c r="AN12" i="14"/>
  <c r="AN8" i="14"/>
  <c r="AL5" i="14"/>
  <c r="AL12" i="14"/>
  <c r="AN11" i="14"/>
  <c r="AM10" i="14"/>
  <c r="AM13" i="14"/>
  <c r="AM15" i="14"/>
  <c r="AM7" i="14"/>
  <c r="AM8" i="14"/>
  <c r="AM16" i="14"/>
  <c r="AV6" i="14" s="1"/>
  <c r="AM9" i="14"/>
  <c r="AM14" i="14"/>
  <c r="AM5" i="14"/>
  <c r="AM6" i="14"/>
  <c r="AM3" i="14"/>
  <c r="AM4" i="14"/>
  <c r="AM11" i="14"/>
  <c r="AM12" i="14"/>
  <c r="AE17" i="14"/>
  <c r="AN15" i="14"/>
  <c r="AN9" i="14"/>
  <c r="AL15" i="14"/>
  <c r="AL9" i="14"/>
  <c r="AF17" i="14"/>
  <c r="AL11" i="14"/>
  <c r="AL10" i="14"/>
  <c r="AL8" i="14"/>
  <c r="AL16" i="14"/>
  <c r="AU6" i="14" s="1"/>
  <c r="AP5" i="14"/>
  <c r="AS4" i="14" s="1"/>
  <c r="AP6" i="14"/>
  <c r="AP8" i="14"/>
  <c r="AP7" i="14"/>
  <c r="AP3" i="14"/>
  <c r="AP4" i="14"/>
  <c r="AP9" i="14"/>
  <c r="AP10" i="14"/>
  <c r="AP11" i="14"/>
  <c r="AP12" i="14"/>
  <c r="AP13" i="14"/>
  <c r="AP14" i="14"/>
  <c r="AP15" i="14"/>
  <c r="AP16" i="14"/>
  <c r="AS6" i="14" s="1"/>
  <c r="AH17" i="14"/>
  <c r="AN14" i="14"/>
  <c r="AN7" i="14"/>
  <c r="AW4" i="14" s="1"/>
  <c r="AL14" i="14"/>
  <c r="AO13" i="14"/>
  <c r="AO15" i="14"/>
  <c r="AO3" i="14"/>
  <c r="AO4" i="14"/>
  <c r="AO10" i="14"/>
  <c r="AO11" i="14"/>
  <c r="AO14" i="14"/>
  <c r="AO16" i="14"/>
  <c r="AO7" i="14"/>
  <c r="AO8" i="14"/>
  <c r="AO12" i="14"/>
  <c r="AG17" i="14"/>
  <c r="AO5" i="14"/>
  <c r="AO6" i="14"/>
  <c r="AO9" i="14"/>
  <c r="AN13" i="14"/>
  <c r="AL6" i="14"/>
  <c r="AL13" i="14"/>
  <c r="AT141" i="30"/>
  <c r="AS141" i="30"/>
  <c r="AR141" i="30"/>
  <c r="AQ141" i="30"/>
  <c r="AP141" i="30"/>
  <c r="AO141" i="30"/>
  <c r="AN141" i="30"/>
  <c r="AM141" i="30"/>
  <c r="AL141" i="30"/>
  <c r="AK141" i="30"/>
  <c r="AJ141" i="30"/>
  <c r="AI141" i="30"/>
  <c r="AH141" i="30"/>
  <c r="AG141" i="30"/>
  <c r="AF141" i="30"/>
  <c r="AE141" i="30"/>
  <c r="AD141" i="30"/>
  <c r="AC141" i="30"/>
  <c r="AB141" i="30"/>
  <c r="AA141" i="30"/>
  <c r="Z141" i="30"/>
  <c r="Y141" i="30"/>
  <c r="X141" i="30"/>
  <c r="W141" i="30"/>
  <c r="AT140" i="30"/>
  <c r="BT140" i="30" s="1"/>
  <c r="AS140" i="30"/>
  <c r="AR140" i="30"/>
  <c r="AQ140" i="30"/>
  <c r="AP140" i="30"/>
  <c r="AO140" i="30"/>
  <c r="AN140" i="30"/>
  <c r="BN140" i="30" s="1"/>
  <c r="AM140" i="30"/>
  <c r="AL140" i="30"/>
  <c r="AK140" i="30"/>
  <c r="AJ140" i="30"/>
  <c r="AI140" i="30"/>
  <c r="AH140" i="30"/>
  <c r="BH140" i="30" s="1"/>
  <c r="AG140" i="30"/>
  <c r="AF140" i="30"/>
  <c r="AE140" i="30"/>
  <c r="AD140" i="30"/>
  <c r="AC140" i="30"/>
  <c r="AB140" i="30"/>
  <c r="BB140" i="30" s="1"/>
  <c r="AA140" i="30"/>
  <c r="BA140" i="30" s="1"/>
  <c r="Z140" i="30"/>
  <c r="Y140" i="30"/>
  <c r="X140" i="30"/>
  <c r="W140" i="30"/>
  <c r="AT139" i="30"/>
  <c r="AS139" i="30"/>
  <c r="AR139" i="30"/>
  <c r="AQ139" i="30"/>
  <c r="AP139" i="30"/>
  <c r="AO139" i="30"/>
  <c r="AN139" i="30"/>
  <c r="AM139" i="30"/>
  <c r="AL139" i="30"/>
  <c r="AK139" i="30"/>
  <c r="AJ139" i="30"/>
  <c r="AI139" i="30"/>
  <c r="AH139" i="30"/>
  <c r="AG139" i="30"/>
  <c r="AF139" i="30"/>
  <c r="AE139" i="30"/>
  <c r="AD139" i="30"/>
  <c r="AC139" i="30"/>
  <c r="AB139" i="30"/>
  <c r="AA139" i="30"/>
  <c r="BA139" i="30" s="1"/>
  <c r="Z139" i="30"/>
  <c r="Y139" i="30"/>
  <c r="X139" i="30"/>
  <c r="W139" i="30"/>
  <c r="AT138" i="30"/>
  <c r="BT138" i="30" s="1"/>
  <c r="AS138" i="30"/>
  <c r="AR138" i="30"/>
  <c r="AQ138" i="30"/>
  <c r="AP138" i="30"/>
  <c r="AO138" i="30"/>
  <c r="AN138" i="30"/>
  <c r="AM138" i="30"/>
  <c r="AL138" i="30"/>
  <c r="BL138" i="30" s="1"/>
  <c r="AK138" i="30"/>
  <c r="AJ138" i="30"/>
  <c r="AI138" i="30"/>
  <c r="AH138" i="30"/>
  <c r="BH138" i="30" s="1"/>
  <c r="AG138" i="30"/>
  <c r="AF138" i="30"/>
  <c r="AE138" i="30"/>
  <c r="AD138" i="30"/>
  <c r="AC138" i="30"/>
  <c r="AB138" i="30"/>
  <c r="BB138" i="30" s="1"/>
  <c r="AA138" i="30"/>
  <c r="Z138" i="30"/>
  <c r="Y138" i="30"/>
  <c r="AY138" i="30" s="1"/>
  <c r="X138" i="30"/>
  <c r="W138" i="30"/>
  <c r="AT137" i="30"/>
  <c r="AS137" i="30"/>
  <c r="BS137" i="30" s="1"/>
  <c r="AR137" i="30"/>
  <c r="BR137" i="30" s="1"/>
  <c r="AQ137" i="30"/>
  <c r="AP137" i="30"/>
  <c r="AO137" i="30"/>
  <c r="AN137" i="30"/>
  <c r="AM137" i="30"/>
  <c r="BM137" i="30" s="1"/>
  <c r="AL137" i="30"/>
  <c r="AK137" i="30"/>
  <c r="AJ137" i="30"/>
  <c r="AI137" i="30"/>
  <c r="AH137" i="30"/>
  <c r="AG137" i="30"/>
  <c r="BG137" i="30" s="1"/>
  <c r="AF137" i="30"/>
  <c r="AE137" i="30"/>
  <c r="AD137" i="30"/>
  <c r="AC137" i="30"/>
  <c r="AB137" i="30"/>
  <c r="AA137" i="30"/>
  <c r="BA137" i="30" s="1"/>
  <c r="Z137" i="30"/>
  <c r="Y137" i="30"/>
  <c r="X137" i="30"/>
  <c r="W137" i="30"/>
  <c r="AT136" i="30"/>
  <c r="BT136" i="30" s="1"/>
  <c r="AS136" i="30"/>
  <c r="BS136" i="30" s="1"/>
  <c r="AR136" i="30"/>
  <c r="AQ136" i="30"/>
  <c r="AP136" i="30"/>
  <c r="AO136" i="30"/>
  <c r="BO136" i="30" s="1"/>
  <c r="AN136" i="30"/>
  <c r="BN136" i="30" s="1"/>
  <c r="AM136" i="30"/>
  <c r="AL136" i="30"/>
  <c r="AK136" i="30"/>
  <c r="BK136" i="30" s="1"/>
  <c r="AJ136" i="30"/>
  <c r="AI136" i="30"/>
  <c r="AH136" i="30"/>
  <c r="BH136" i="30" s="1"/>
  <c r="AG136" i="30"/>
  <c r="BG136" i="30" s="1"/>
  <c r="AF136" i="30"/>
  <c r="AE136" i="30"/>
  <c r="AD136" i="30"/>
  <c r="AC136" i="30"/>
  <c r="BC136" i="30" s="1"/>
  <c r="AB136" i="30"/>
  <c r="BB136" i="30" s="1"/>
  <c r="AA136" i="30"/>
  <c r="Z136" i="30"/>
  <c r="Y136" i="30"/>
  <c r="X136" i="30"/>
  <c r="W136" i="30"/>
  <c r="AT135" i="30"/>
  <c r="BT135" i="30" s="1"/>
  <c r="AS135" i="30"/>
  <c r="AR135" i="30"/>
  <c r="AQ135" i="30"/>
  <c r="AP135" i="30"/>
  <c r="AO135" i="30"/>
  <c r="AN135" i="30"/>
  <c r="AM135" i="30"/>
  <c r="AL135" i="30"/>
  <c r="AK135" i="30"/>
  <c r="AJ135" i="30"/>
  <c r="AI135" i="30"/>
  <c r="AH135" i="30"/>
  <c r="BH135" i="30" s="1"/>
  <c r="AG135" i="30"/>
  <c r="AF135" i="30"/>
  <c r="AE135" i="30"/>
  <c r="BE135" i="30" s="1"/>
  <c r="AD135" i="30"/>
  <c r="AC135" i="30"/>
  <c r="AB135" i="30"/>
  <c r="AA135" i="30"/>
  <c r="Z135" i="30"/>
  <c r="Y135" i="30"/>
  <c r="X135" i="30"/>
  <c r="W135" i="30"/>
  <c r="AT134" i="30"/>
  <c r="AS134" i="30"/>
  <c r="AR134" i="30"/>
  <c r="AQ134" i="30"/>
  <c r="AP134" i="30"/>
  <c r="AO134" i="30"/>
  <c r="AN134" i="30"/>
  <c r="AM134" i="30"/>
  <c r="AL134" i="30"/>
  <c r="AK134" i="30"/>
  <c r="BK134" i="30" s="1"/>
  <c r="AJ134" i="30"/>
  <c r="AI134" i="30"/>
  <c r="AH134" i="30"/>
  <c r="AG134" i="30"/>
  <c r="AF134" i="30"/>
  <c r="AE134" i="30"/>
  <c r="AD134" i="30"/>
  <c r="AC134" i="30"/>
  <c r="AB134" i="30"/>
  <c r="AA134" i="30"/>
  <c r="Z134" i="30"/>
  <c r="Y134" i="30"/>
  <c r="X134" i="30"/>
  <c r="W134" i="30"/>
  <c r="AT133" i="30"/>
  <c r="AS133" i="30"/>
  <c r="AR133" i="30"/>
  <c r="AQ133" i="30"/>
  <c r="AP133" i="30"/>
  <c r="AO133" i="30"/>
  <c r="BO133" i="30" s="1"/>
  <c r="AN133" i="30"/>
  <c r="AM133" i="30"/>
  <c r="AL133" i="30"/>
  <c r="BL133" i="30" s="1"/>
  <c r="AK133" i="30"/>
  <c r="AJ133" i="30"/>
  <c r="AI133" i="30"/>
  <c r="AH133" i="30"/>
  <c r="AG133" i="30"/>
  <c r="AF133" i="30"/>
  <c r="AE133" i="30"/>
  <c r="AD133" i="30"/>
  <c r="AC133" i="30"/>
  <c r="BC133" i="30" s="1"/>
  <c r="AB133" i="30"/>
  <c r="AA133" i="30"/>
  <c r="BA133" i="30" s="1"/>
  <c r="Z133" i="30"/>
  <c r="AZ133" i="30" s="1"/>
  <c r="Y133" i="30"/>
  <c r="X133" i="30"/>
  <c r="W133" i="30"/>
  <c r="AT132" i="30"/>
  <c r="AS132" i="30"/>
  <c r="AR132" i="30"/>
  <c r="AQ132" i="30"/>
  <c r="AP132" i="30"/>
  <c r="AO132" i="30"/>
  <c r="BO132" i="30" s="1"/>
  <c r="AN132" i="30"/>
  <c r="AM132" i="30"/>
  <c r="AL132" i="30"/>
  <c r="BL132" i="30" s="1"/>
  <c r="AK132" i="30"/>
  <c r="AJ132" i="30"/>
  <c r="AI132" i="30"/>
  <c r="AH132" i="30"/>
  <c r="AG132" i="30"/>
  <c r="AF132" i="30"/>
  <c r="AE132" i="30"/>
  <c r="AD132" i="30"/>
  <c r="AC132" i="30"/>
  <c r="BC132" i="30" s="1"/>
  <c r="AB132" i="30"/>
  <c r="AA132" i="30"/>
  <c r="Z132" i="30"/>
  <c r="Y132" i="30"/>
  <c r="X132" i="30"/>
  <c r="W132" i="30"/>
  <c r="AT131" i="30"/>
  <c r="AS131" i="30"/>
  <c r="BS131" i="30" s="1"/>
  <c r="AR131" i="30"/>
  <c r="AQ131" i="30"/>
  <c r="AP131" i="30"/>
  <c r="AO131" i="30"/>
  <c r="BO131" i="30" s="1"/>
  <c r="AN131" i="30"/>
  <c r="AM131" i="30"/>
  <c r="AL131" i="30"/>
  <c r="BL131" i="30" s="1"/>
  <c r="AK131" i="30"/>
  <c r="BK131" i="30" s="1"/>
  <c r="AJ131" i="30"/>
  <c r="AI131" i="30"/>
  <c r="AH131" i="30"/>
  <c r="AG131" i="30"/>
  <c r="BG131" i="30" s="1"/>
  <c r="AF131" i="30"/>
  <c r="AE131" i="30"/>
  <c r="AD131" i="30"/>
  <c r="AC131" i="30"/>
  <c r="BC131" i="30" s="1"/>
  <c r="AB131" i="30"/>
  <c r="AA131" i="30"/>
  <c r="Z131" i="30"/>
  <c r="AZ131" i="30" s="1"/>
  <c r="Y131" i="30"/>
  <c r="X131" i="30"/>
  <c r="W131" i="30"/>
  <c r="CY130" i="30"/>
  <c r="AT130" i="30"/>
  <c r="AS130" i="30"/>
  <c r="BS130" i="30" s="1"/>
  <c r="AR130" i="30"/>
  <c r="BR130" i="30" s="1"/>
  <c r="AQ130" i="30"/>
  <c r="AP130" i="30"/>
  <c r="AO130" i="30"/>
  <c r="AN130" i="30"/>
  <c r="AM130" i="30"/>
  <c r="BM130" i="30" s="1"/>
  <c r="AL130" i="30"/>
  <c r="BL130" i="30" s="1"/>
  <c r="AK130" i="30"/>
  <c r="AJ130" i="30"/>
  <c r="AI130" i="30"/>
  <c r="AH130" i="30"/>
  <c r="AG130" i="30"/>
  <c r="BG130" i="30" s="1"/>
  <c r="AF130" i="30"/>
  <c r="BF130" i="30" s="1"/>
  <c r="AE130" i="30"/>
  <c r="AD130" i="30"/>
  <c r="AC130" i="30"/>
  <c r="AB130" i="30"/>
  <c r="AA130" i="30"/>
  <c r="Z130" i="30"/>
  <c r="AZ130" i="30" s="1"/>
  <c r="Y130" i="30"/>
  <c r="X130" i="30"/>
  <c r="W130" i="30"/>
  <c r="AT129" i="30"/>
  <c r="AS129" i="30"/>
  <c r="AR129" i="30"/>
  <c r="AQ129" i="30"/>
  <c r="AP129" i="30"/>
  <c r="AO129" i="30"/>
  <c r="AN129" i="30"/>
  <c r="AM129" i="30"/>
  <c r="AL129" i="30"/>
  <c r="AK129" i="30"/>
  <c r="BK129" i="30" s="1"/>
  <c r="AJ129" i="30"/>
  <c r="AI129" i="30"/>
  <c r="AH129" i="30"/>
  <c r="AG129" i="30"/>
  <c r="AF129" i="30"/>
  <c r="AE129" i="30"/>
  <c r="BE129" i="30" s="1"/>
  <c r="AD129" i="30"/>
  <c r="AC129" i="30"/>
  <c r="AB129" i="30"/>
  <c r="AA129" i="30"/>
  <c r="Z129" i="30"/>
  <c r="Y129" i="30"/>
  <c r="AY129" i="30" s="1"/>
  <c r="X129" i="30"/>
  <c r="W129" i="30"/>
  <c r="AT128" i="30"/>
  <c r="AS128" i="30"/>
  <c r="AR128" i="30"/>
  <c r="AQ128" i="30"/>
  <c r="AP128" i="30"/>
  <c r="AO128" i="30"/>
  <c r="AN128" i="30"/>
  <c r="AM128" i="30"/>
  <c r="BM128" i="30" s="1"/>
  <c r="AL128" i="30"/>
  <c r="BL128" i="30" s="1"/>
  <c r="AK128" i="30"/>
  <c r="AJ128" i="30"/>
  <c r="AI128" i="30"/>
  <c r="AH128" i="30"/>
  <c r="AG128" i="30"/>
  <c r="AF128" i="30"/>
  <c r="AE128" i="30"/>
  <c r="AD128" i="30"/>
  <c r="AC128" i="30"/>
  <c r="AB128" i="30"/>
  <c r="AA128" i="30"/>
  <c r="Z128" i="30"/>
  <c r="AZ128" i="30" s="1"/>
  <c r="Y128" i="30"/>
  <c r="X128" i="30"/>
  <c r="W128" i="30"/>
  <c r="AT127" i="30"/>
  <c r="AS127" i="30"/>
  <c r="AR127" i="30"/>
  <c r="AQ127" i="30"/>
  <c r="AP127" i="30"/>
  <c r="AO127" i="30"/>
  <c r="AN127" i="30"/>
  <c r="AM127" i="30"/>
  <c r="AL127" i="30"/>
  <c r="BL127" i="30" s="1"/>
  <c r="AK127" i="30"/>
  <c r="AJ127" i="30"/>
  <c r="AI127" i="30"/>
  <c r="AH127" i="30"/>
  <c r="BH127" i="30" s="1"/>
  <c r="AG127" i="30"/>
  <c r="AF127" i="30"/>
  <c r="AE127" i="30"/>
  <c r="AD127" i="30"/>
  <c r="AC127" i="30"/>
  <c r="AB127" i="30"/>
  <c r="AA127" i="30"/>
  <c r="Z127" i="30"/>
  <c r="AZ127" i="30" s="1"/>
  <c r="Y127" i="30"/>
  <c r="X127" i="30"/>
  <c r="W127" i="30"/>
  <c r="AT126" i="30"/>
  <c r="BT126" i="30" s="1"/>
  <c r="AS126" i="30"/>
  <c r="AR126" i="30"/>
  <c r="AQ126" i="30"/>
  <c r="AP126" i="30"/>
  <c r="AO126" i="30"/>
  <c r="AN126" i="30"/>
  <c r="AM126" i="30"/>
  <c r="AL126" i="30"/>
  <c r="AK126" i="30"/>
  <c r="AJ126" i="30"/>
  <c r="AI126" i="30"/>
  <c r="AH126" i="30"/>
  <c r="BH126" i="30" s="1"/>
  <c r="AG126" i="30"/>
  <c r="AF126" i="30"/>
  <c r="AE126" i="30"/>
  <c r="AD126" i="30"/>
  <c r="AC126" i="30"/>
  <c r="AB126" i="30"/>
  <c r="AA126" i="30"/>
  <c r="Z126" i="30"/>
  <c r="Y126" i="30"/>
  <c r="X126" i="30"/>
  <c r="W126" i="30"/>
  <c r="AT125" i="30"/>
  <c r="BT125" i="30" s="1"/>
  <c r="AS125" i="30"/>
  <c r="AR125" i="30"/>
  <c r="AQ125" i="30"/>
  <c r="AP125" i="30"/>
  <c r="AO125" i="30"/>
  <c r="AN125" i="30"/>
  <c r="AM125" i="30"/>
  <c r="AL125" i="30"/>
  <c r="BL125" i="30" s="1"/>
  <c r="AK125" i="30"/>
  <c r="BK125" i="30" s="1"/>
  <c r="AJ125" i="30"/>
  <c r="AI125" i="30"/>
  <c r="AH125" i="30"/>
  <c r="BH125" i="30" s="1"/>
  <c r="AG125" i="30"/>
  <c r="AF125" i="30"/>
  <c r="AE125" i="30"/>
  <c r="AD125" i="30"/>
  <c r="AC125" i="30"/>
  <c r="AB125" i="30"/>
  <c r="AA125" i="30"/>
  <c r="Z125" i="30"/>
  <c r="AZ125" i="30" s="1"/>
  <c r="Y125" i="30"/>
  <c r="AY125" i="30" s="1"/>
  <c r="X125" i="30"/>
  <c r="W125" i="30"/>
  <c r="CS124" i="30"/>
  <c r="BS124" i="30"/>
  <c r="AR124" i="30"/>
  <c r="CR124" i="30" s="1"/>
  <c r="AQ124" i="30"/>
  <c r="BQ124" i="30" s="1"/>
  <c r="AP124" i="30"/>
  <c r="BP124" i="30" s="1"/>
  <c r="AO124" i="30"/>
  <c r="CO124" i="30" s="1"/>
  <c r="AN124" i="30"/>
  <c r="BN124" i="30" s="1"/>
  <c r="AM124" i="30"/>
  <c r="CM124" i="30" s="1"/>
  <c r="AL124" i="30"/>
  <c r="CL124" i="30" s="1"/>
  <c r="AK124" i="30"/>
  <c r="BK124" i="30" s="1"/>
  <c r="AJ124" i="30"/>
  <c r="BJ124" i="30" s="1"/>
  <c r="AI124" i="30"/>
  <c r="CI124" i="30" s="1"/>
  <c r="AH124" i="30"/>
  <c r="BH124" i="30" s="1"/>
  <c r="AG124" i="30"/>
  <c r="CG124" i="30" s="1"/>
  <c r="AF124" i="30"/>
  <c r="CF124" i="30" s="1"/>
  <c r="AE124" i="30"/>
  <c r="BE124" i="30" s="1"/>
  <c r="AD124" i="30"/>
  <c r="BD124" i="30" s="1"/>
  <c r="AC124" i="30"/>
  <c r="CC124" i="30" s="1"/>
  <c r="AB124" i="30"/>
  <c r="BB124" i="30" s="1"/>
  <c r="AA124" i="30"/>
  <c r="CA124" i="30" s="1"/>
  <c r="Z124" i="30"/>
  <c r="BZ124" i="30" s="1"/>
  <c r="Y124" i="30"/>
  <c r="X124" i="30"/>
  <c r="BX124" i="30" s="1"/>
  <c r="W124" i="30"/>
  <c r="BW124" i="30" s="1"/>
  <c r="BV123" i="30"/>
  <c r="AV123" i="30"/>
  <c r="V123" i="30"/>
  <c r="AT111" i="30"/>
  <c r="AS111" i="30"/>
  <c r="AR111" i="30"/>
  <c r="AQ111" i="30"/>
  <c r="AP111" i="30"/>
  <c r="AO111" i="30"/>
  <c r="AN111" i="30"/>
  <c r="AM111" i="30"/>
  <c r="AL111" i="30"/>
  <c r="AK111" i="30"/>
  <c r="AJ111" i="30"/>
  <c r="AI111" i="30"/>
  <c r="AH111" i="30"/>
  <c r="AG111" i="30"/>
  <c r="AF111" i="30"/>
  <c r="AE111" i="30"/>
  <c r="AD111" i="30"/>
  <c r="AC111" i="30"/>
  <c r="AB111" i="30"/>
  <c r="AA111" i="30"/>
  <c r="Z111" i="30"/>
  <c r="Y111" i="30"/>
  <c r="X111" i="30"/>
  <c r="W111" i="30"/>
  <c r="AT110" i="30"/>
  <c r="AS110" i="30"/>
  <c r="AR110" i="30"/>
  <c r="AQ110" i="30"/>
  <c r="BQ110" i="30" s="1"/>
  <c r="AP110" i="30"/>
  <c r="BP110" i="30" s="1"/>
  <c r="AO110" i="30"/>
  <c r="BO110" i="30" s="1"/>
  <c r="AN110" i="30"/>
  <c r="AM110" i="30"/>
  <c r="AL110" i="30"/>
  <c r="AK110" i="30"/>
  <c r="BK110" i="30" s="1"/>
  <c r="AJ110" i="30"/>
  <c r="BJ110" i="30" s="1"/>
  <c r="AI110" i="30"/>
  <c r="BI110" i="30" s="1"/>
  <c r="AH110" i="30"/>
  <c r="BH110" i="30" s="1"/>
  <c r="AG110" i="30"/>
  <c r="AF110" i="30"/>
  <c r="AE110" i="30"/>
  <c r="BE110" i="30" s="1"/>
  <c r="AD110" i="30"/>
  <c r="BD110" i="30" s="1"/>
  <c r="AC110" i="30"/>
  <c r="BC110" i="30" s="1"/>
  <c r="AB110" i="30"/>
  <c r="AA110" i="30"/>
  <c r="Z110" i="30"/>
  <c r="Y110" i="30"/>
  <c r="AY110" i="30" s="1"/>
  <c r="X110" i="30"/>
  <c r="AX110" i="30" s="1"/>
  <c r="W110" i="30"/>
  <c r="AW110" i="30" s="1"/>
  <c r="AT109" i="30"/>
  <c r="BT109" i="30" s="1"/>
  <c r="AS109" i="30"/>
  <c r="AR109" i="30"/>
  <c r="AQ109" i="30"/>
  <c r="BQ109" i="30" s="1"/>
  <c r="AP109" i="30"/>
  <c r="BP109" i="30" s="1"/>
  <c r="AO109" i="30"/>
  <c r="BO109" i="30" s="1"/>
  <c r="AN109" i="30"/>
  <c r="BN109" i="30" s="1"/>
  <c r="AM109" i="30"/>
  <c r="AL109" i="30"/>
  <c r="AK109" i="30"/>
  <c r="BK109" i="30" s="1"/>
  <c r="AJ109" i="30"/>
  <c r="BJ109" i="30" s="1"/>
  <c r="AI109" i="30"/>
  <c r="BI109" i="30" s="1"/>
  <c r="AH109" i="30"/>
  <c r="BH109" i="30" s="1"/>
  <c r="AG109" i="30"/>
  <c r="AF109" i="30"/>
  <c r="AE109" i="30"/>
  <c r="BE109" i="30" s="1"/>
  <c r="AD109" i="30"/>
  <c r="BD109" i="30" s="1"/>
  <c r="AC109" i="30"/>
  <c r="BC109" i="30" s="1"/>
  <c r="AB109" i="30"/>
  <c r="BB109" i="30" s="1"/>
  <c r="AA109" i="30"/>
  <c r="Z109" i="30"/>
  <c r="Y109" i="30"/>
  <c r="AY109" i="30" s="1"/>
  <c r="X109" i="30"/>
  <c r="AX109" i="30" s="1"/>
  <c r="W109" i="30"/>
  <c r="AW109" i="30" s="1"/>
  <c r="AT108" i="30"/>
  <c r="BT108" i="30" s="1"/>
  <c r="AS108" i="30"/>
  <c r="AR108" i="30"/>
  <c r="AQ108" i="30"/>
  <c r="BQ108" i="30" s="1"/>
  <c r="AP108" i="30"/>
  <c r="BP108" i="30" s="1"/>
  <c r="AO108" i="30"/>
  <c r="BO108" i="30" s="1"/>
  <c r="AN108" i="30"/>
  <c r="BN108" i="30" s="1"/>
  <c r="AM108" i="30"/>
  <c r="AL108" i="30"/>
  <c r="AK108" i="30"/>
  <c r="BK108" i="30" s="1"/>
  <c r="AJ108" i="30"/>
  <c r="BJ108" i="30" s="1"/>
  <c r="AI108" i="30"/>
  <c r="BI108" i="30" s="1"/>
  <c r="AH108" i="30"/>
  <c r="BH108" i="30" s="1"/>
  <c r="AG108" i="30"/>
  <c r="AF108" i="30"/>
  <c r="AE108" i="30"/>
  <c r="BE108" i="30" s="1"/>
  <c r="AD108" i="30"/>
  <c r="BD108" i="30" s="1"/>
  <c r="AC108" i="30"/>
  <c r="BC108" i="30" s="1"/>
  <c r="AB108" i="30"/>
  <c r="BB108" i="30" s="1"/>
  <c r="AA108" i="30"/>
  <c r="Z108" i="30"/>
  <c r="Y108" i="30"/>
  <c r="AY108" i="30" s="1"/>
  <c r="X108" i="30"/>
  <c r="AX108" i="30" s="1"/>
  <c r="W108" i="30"/>
  <c r="AW108" i="30" s="1"/>
  <c r="BN107" i="30"/>
  <c r="AT107" i="30"/>
  <c r="AS107" i="30"/>
  <c r="AR107" i="30"/>
  <c r="AQ107" i="30"/>
  <c r="AP107" i="30"/>
  <c r="AO107" i="30"/>
  <c r="AN107" i="30"/>
  <c r="AM107" i="30"/>
  <c r="AL107" i="30"/>
  <c r="AK107" i="30"/>
  <c r="AJ107" i="30"/>
  <c r="AI107" i="30"/>
  <c r="AH107" i="30"/>
  <c r="AG107" i="30"/>
  <c r="AF107" i="30"/>
  <c r="AE107" i="30"/>
  <c r="AD107" i="30"/>
  <c r="AC107" i="30"/>
  <c r="AB107" i="30"/>
  <c r="AA107" i="30"/>
  <c r="Z107" i="30"/>
  <c r="Y107" i="30"/>
  <c r="X107" i="30"/>
  <c r="W107" i="30"/>
  <c r="AT106" i="30"/>
  <c r="AS106" i="30"/>
  <c r="AR106" i="30"/>
  <c r="AQ106" i="30"/>
  <c r="AP106" i="30"/>
  <c r="AO106" i="30"/>
  <c r="AN106" i="30"/>
  <c r="AM106" i="30"/>
  <c r="AL106" i="30"/>
  <c r="AK106" i="30"/>
  <c r="AJ106" i="30"/>
  <c r="AI106" i="30"/>
  <c r="AH106" i="30"/>
  <c r="AG106" i="30"/>
  <c r="AF106" i="30"/>
  <c r="AE106" i="30"/>
  <c r="AD106" i="30"/>
  <c r="AC106" i="30"/>
  <c r="AB106" i="30"/>
  <c r="AA106" i="30"/>
  <c r="Z106" i="30"/>
  <c r="Y106" i="30"/>
  <c r="X106" i="30"/>
  <c r="W106" i="30"/>
  <c r="AT105" i="30"/>
  <c r="AS105" i="30"/>
  <c r="AR105" i="30"/>
  <c r="AQ105" i="30"/>
  <c r="AP105" i="30"/>
  <c r="AO105" i="30"/>
  <c r="AN105" i="30"/>
  <c r="AM105" i="30"/>
  <c r="AL105" i="30"/>
  <c r="AK105" i="30"/>
  <c r="AJ105" i="30"/>
  <c r="AI105" i="30"/>
  <c r="BI105" i="30" s="1"/>
  <c r="AH105" i="30"/>
  <c r="AG105" i="30"/>
  <c r="AF105" i="30"/>
  <c r="AE105" i="30"/>
  <c r="AD105" i="30"/>
  <c r="AC105" i="30"/>
  <c r="AB105" i="30"/>
  <c r="AA105" i="30"/>
  <c r="Z105" i="30"/>
  <c r="Y105" i="30"/>
  <c r="X105" i="30"/>
  <c r="W105" i="30"/>
  <c r="AW105" i="30" s="1"/>
  <c r="AT104" i="30"/>
  <c r="AS104" i="30"/>
  <c r="AR104" i="30"/>
  <c r="AQ104" i="30"/>
  <c r="AP104" i="30"/>
  <c r="AO104" i="30"/>
  <c r="AN104" i="30"/>
  <c r="AM104" i="30"/>
  <c r="BM104" i="30" s="1"/>
  <c r="AL104" i="30"/>
  <c r="AK104" i="30"/>
  <c r="AJ104" i="30"/>
  <c r="AI104" i="30"/>
  <c r="BI104" i="30" s="1"/>
  <c r="AH104" i="30"/>
  <c r="AG104" i="30"/>
  <c r="AF104" i="30"/>
  <c r="AE104" i="30"/>
  <c r="AD104" i="30"/>
  <c r="AC104" i="30"/>
  <c r="AB104" i="30"/>
  <c r="AA104" i="30"/>
  <c r="BA104" i="30" s="1"/>
  <c r="Z104" i="30"/>
  <c r="Y104" i="30"/>
  <c r="X104" i="30"/>
  <c r="W104" i="30"/>
  <c r="AW104" i="30" s="1"/>
  <c r="AT103" i="30"/>
  <c r="AS103" i="30"/>
  <c r="AR103" i="30"/>
  <c r="AQ103" i="30"/>
  <c r="AP103" i="30"/>
  <c r="AO103" i="30"/>
  <c r="AN103" i="30"/>
  <c r="AM103" i="30"/>
  <c r="AL103" i="30"/>
  <c r="AK103" i="30"/>
  <c r="AJ103" i="30"/>
  <c r="AI103" i="30"/>
  <c r="BI103" i="30" s="1"/>
  <c r="AH103" i="30"/>
  <c r="AG103" i="30"/>
  <c r="AF103" i="30"/>
  <c r="AE103" i="30"/>
  <c r="AD103" i="30"/>
  <c r="AC103" i="30"/>
  <c r="AB103" i="30"/>
  <c r="AA103" i="30"/>
  <c r="Z103" i="30"/>
  <c r="Y103" i="30"/>
  <c r="X103" i="30"/>
  <c r="W103" i="30"/>
  <c r="AW103" i="30" s="1"/>
  <c r="AT102" i="30"/>
  <c r="AS102" i="30"/>
  <c r="AR102" i="30"/>
  <c r="AQ102" i="30"/>
  <c r="AP102" i="30"/>
  <c r="AO102" i="30"/>
  <c r="AN102" i="30"/>
  <c r="AM102" i="30"/>
  <c r="AL102" i="30"/>
  <c r="AK102" i="30"/>
  <c r="AJ102" i="30"/>
  <c r="AI102" i="30"/>
  <c r="BI102" i="30" s="1"/>
  <c r="AH102" i="30"/>
  <c r="AG102" i="30"/>
  <c r="AF102" i="30"/>
  <c r="AE102" i="30"/>
  <c r="AD102" i="30"/>
  <c r="AC102" i="30"/>
  <c r="AB102" i="30"/>
  <c r="AA102" i="30"/>
  <c r="Z102" i="30"/>
  <c r="AZ102" i="30" s="1"/>
  <c r="Y102" i="30"/>
  <c r="X102" i="30"/>
  <c r="W102" i="30"/>
  <c r="AW102" i="30" s="1"/>
  <c r="AT101" i="30"/>
  <c r="AS101" i="30"/>
  <c r="AR101" i="30"/>
  <c r="AQ101" i="30"/>
  <c r="AP101" i="30"/>
  <c r="AO101" i="30"/>
  <c r="AN101" i="30"/>
  <c r="AM101" i="30"/>
  <c r="AL101" i="30"/>
  <c r="BL101" i="30" s="1"/>
  <c r="AK101" i="30"/>
  <c r="AJ101" i="30"/>
  <c r="AI101" i="30"/>
  <c r="BI101" i="30" s="1"/>
  <c r="AH101" i="30"/>
  <c r="AG101" i="30"/>
  <c r="AF101" i="30"/>
  <c r="AE101" i="30"/>
  <c r="AD101" i="30"/>
  <c r="AC101" i="30"/>
  <c r="AB101" i="30"/>
  <c r="AA101" i="30"/>
  <c r="Z101" i="30"/>
  <c r="AZ101" i="30" s="1"/>
  <c r="Y101" i="30"/>
  <c r="X101" i="30"/>
  <c r="W101" i="30"/>
  <c r="AW101" i="30" s="1"/>
  <c r="CY100" i="30"/>
  <c r="AT100" i="30"/>
  <c r="AS100" i="30"/>
  <c r="AR100" i="30"/>
  <c r="AQ100" i="30"/>
  <c r="AP100" i="30"/>
  <c r="AO100" i="30"/>
  <c r="AN100" i="30"/>
  <c r="AM100" i="30"/>
  <c r="AL100" i="30"/>
  <c r="AK100" i="30"/>
  <c r="AJ100" i="30"/>
  <c r="AI100" i="30"/>
  <c r="AH100" i="30"/>
  <c r="AG100" i="30"/>
  <c r="AF100" i="30"/>
  <c r="AE100" i="30"/>
  <c r="AD100" i="30"/>
  <c r="AC100" i="30"/>
  <c r="AB100" i="30"/>
  <c r="AA100" i="30"/>
  <c r="Z100" i="30"/>
  <c r="Y100" i="30"/>
  <c r="X100" i="30"/>
  <c r="W100" i="30"/>
  <c r="AT99" i="30"/>
  <c r="AS99" i="30"/>
  <c r="AR99" i="30"/>
  <c r="AQ99" i="30"/>
  <c r="AP99" i="30"/>
  <c r="AO99" i="30"/>
  <c r="AN99" i="30"/>
  <c r="AM99" i="30"/>
  <c r="AL99" i="30"/>
  <c r="AK99" i="30"/>
  <c r="AJ99" i="30"/>
  <c r="AI99" i="30"/>
  <c r="AH99" i="30"/>
  <c r="AG99" i="30"/>
  <c r="AF99" i="30"/>
  <c r="AE99" i="30"/>
  <c r="AD99" i="30"/>
  <c r="AC99" i="30"/>
  <c r="AB99" i="30"/>
  <c r="AA99" i="30"/>
  <c r="Z99" i="30"/>
  <c r="Y99" i="30"/>
  <c r="X99" i="30"/>
  <c r="AX99" i="30" s="1"/>
  <c r="W99" i="30"/>
  <c r="AT98" i="30"/>
  <c r="AS98" i="30"/>
  <c r="AR98" i="30"/>
  <c r="AQ98" i="30"/>
  <c r="AP98" i="30"/>
  <c r="AO98" i="30"/>
  <c r="AN98" i="30"/>
  <c r="AM98" i="30"/>
  <c r="AL98" i="30"/>
  <c r="AK98" i="30"/>
  <c r="AJ98" i="30"/>
  <c r="BJ98" i="30" s="1"/>
  <c r="AI98" i="30"/>
  <c r="AH98" i="30"/>
  <c r="AG98" i="30"/>
  <c r="AF98" i="30"/>
  <c r="AE98" i="30"/>
  <c r="AD98" i="30"/>
  <c r="AC98" i="30"/>
  <c r="AB98" i="30"/>
  <c r="AA98" i="30"/>
  <c r="Z98" i="30"/>
  <c r="Y98" i="30"/>
  <c r="X98" i="30"/>
  <c r="AX98" i="30" s="1"/>
  <c r="W98" i="30"/>
  <c r="AT97" i="30"/>
  <c r="AS97" i="30"/>
  <c r="AR97" i="30"/>
  <c r="AQ97" i="30"/>
  <c r="AP97" i="30"/>
  <c r="AO97" i="30"/>
  <c r="AN97" i="30"/>
  <c r="AM97" i="30"/>
  <c r="AL97" i="30"/>
  <c r="AK97" i="30"/>
  <c r="AJ97" i="30"/>
  <c r="BJ97" i="30" s="1"/>
  <c r="AI97" i="30"/>
  <c r="AH97" i="30"/>
  <c r="AG97" i="30"/>
  <c r="AF97" i="30"/>
  <c r="AE97" i="30"/>
  <c r="AD97" i="30"/>
  <c r="AC97" i="30"/>
  <c r="AB97" i="30"/>
  <c r="AA97" i="30"/>
  <c r="Z97" i="30"/>
  <c r="Y97" i="30"/>
  <c r="X97" i="30"/>
  <c r="AX97" i="30" s="1"/>
  <c r="W97" i="30"/>
  <c r="AT96" i="30"/>
  <c r="AS96" i="30"/>
  <c r="AR96" i="30"/>
  <c r="AQ96" i="30"/>
  <c r="AP96" i="30"/>
  <c r="AO96" i="30"/>
  <c r="AN96" i="30"/>
  <c r="AM96" i="30"/>
  <c r="BM96" i="30" s="1"/>
  <c r="AL96" i="30"/>
  <c r="AK96" i="30"/>
  <c r="AJ96" i="30"/>
  <c r="BJ96" i="30" s="1"/>
  <c r="AI96" i="30"/>
  <c r="AH96" i="30"/>
  <c r="AG96" i="30"/>
  <c r="AF96" i="30"/>
  <c r="AE96" i="30"/>
  <c r="AD96" i="30"/>
  <c r="AC96" i="30"/>
  <c r="AB96" i="30"/>
  <c r="AA96" i="30"/>
  <c r="BA96" i="30" s="1"/>
  <c r="Z96" i="30"/>
  <c r="Y96" i="30"/>
  <c r="X96" i="30"/>
  <c r="AX96" i="30" s="1"/>
  <c r="W96" i="30"/>
  <c r="AT95" i="30"/>
  <c r="AS95" i="30"/>
  <c r="AR95" i="30"/>
  <c r="BR95" i="30" s="1"/>
  <c r="AQ95" i="30"/>
  <c r="AP95" i="30"/>
  <c r="AO95" i="30"/>
  <c r="AN95" i="30"/>
  <c r="AM95" i="30"/>
  <c r="AL95" i="30"/>
  <c r="AK95" i="30"/>
  <c r="AJ95" i="30"/>
  <c r="BJ95" i="30" s="1"/>
  <c r="AI95" i="30"/>
  <c r="BI95" i="30" s="1"/>
  <c r="AH95" i="30"/>
  <c r="AG95" i="30"/>
  <c r="AF95" i="30"/>
  <c r="BF95" i="30" s="1"/>
  <c r="AE95" i="30"/>
  <c r="AD95" i="30"/>
  <c r="AC95" i="30"/>
  <c r="AB95" i="30"/>
  <c r="AA95" i="30"/>
  <c r="Z95" i="30"/>
  <c r="Y95" i="30"/>
  <c r="X95" i="30"/>
  <c r="AX95" i="30" s="1"/>
  <c r="W95" i="30"/>
  <c r="AW95" i="30" s="1"/>
  <c r="CS94" i="30"/>
  <c r="BS94" i="30"/>
  <c r="AR94" i="30"/>
  <c r="AQ94" i="30"/>
  <c r="BQ94" i="30" s="1"/>
  <c r="AP94" i="30"/>
  <c r="BP94" i="30" s="1"/>
  <c r="AO94" i="30"/>
  <c r="CO94" i="30" s="1"/>
  <c r="AN94" i="30"/>
  <c r="AM94" i="30"/>
  <c r="AL94" i="30"/>
  <c r="CL94" i="30" s="1"/>
  <c r="AK94" i="30"/>
  <c r="CK94" i="30" s="1"/>
  <c r="AJ94" i="30"/>
  <c r="CJ94" i="30" s="1"/>
  <c r="AI94" i="30"/>
  <c r="CI94" i="30" s="1"/>
  <c r="AH94" i="30"/>
  <c r="AG94" i="30"/>
  <c r="AF94" i="30"/>
  <c r="BF94" i="30" s="1"/>
  <c r="AE94" i="30"/>
  <c r="BE94" i="30" s="1"/>
  <c r="AD94" i="30"/>
  <c r="BD94" i="30" s="1"/>
  <c r="AC94" i="30"/>
  <c r="AB94" i="30"/>
  <c r="AA94" i="30"/>
  <c r="Z94" i="30"/>
  <c r="BZ94" i="30" s="1"/>
  <c r="Y94" i="30"/>
  <c r="BY94" i="30" s="1"/>
  <c r="X94" i="30"/>
  <c r="AX94" i="30" s="1"/>
  <c r="W94" i="30"/>
  <c r="BW94" i="30" s="1"/>
  <c r="BV93" i="30"/>
  <c r="AV93" i="30"/>
  <c r="V93"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AT49" i="30"/>
  <c r="AS49" i="30"/>
  <c r="AR49" i="30"/>
  <c r="AQ49" i="30"/>
  <c r="AP49" i="30"/>
  <c r="BP49" i="30" s="1"/>
  <c r="AO49" i="30"/>
  <c r="AN49" i="30"/>
  <c r="AM49" i="30"/>
  <c r="AL49" i="30"/>
  <c r="AK49" i="30"/>
  <c r="AJ49" i="30"/>
  <c r="BJ49" i="30" s="1"/>
  <c r="AI49" i="30"/>
  <c r="AH49" i="30"/>
  <c r="AG49" i="30"/>
  <c r="AF49" i="30"/>
  <c r="AE49" i="30"/>
  <c r="AD49" i="30"/>
  <c r="BD49" i="30" s="1"/>
  <c r="AC49" i="30"/>
  <c r="AB49" i="30"/>
  <c r="AA49" i="30"/>
  <c r="Z49" i="30"/>
  <c r="Y49" i="30"/>
  <c r="X49" i="30"/>
  <c r="AX49" i="30" s="1"/>
  <c r="W49" i="30"/>
  <c r="AY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AT47" i="30"/>
  <c r="AS47" i="30"/>
  <c r="AR47" i="30"/>
  <c r="AQ47" i="30"/>
  <c r="AP47" i="30"/>
  <c r="AO47" i="30"/>
  <c r="AN47" i="30"/>
  <c r="AM47" i="30"/>
  <c r="AL47" i="30"/>
  <c r="AK47" i="30"/>
  <c r="BK47" i="30" s="1"/>
  <c r="AJ47" i="30"/>
  <c r="AI47" i="30"/>
  <c r="AH47" i="30"/>
  <c r="AG47" i="30"/>
  <c r="AF47" i="30"/>
  <c r="AE47" i="30"/>
  <c r="BE47" i="30" s="1"/>
  <c r="AD47" i="30"/>
  <c r="AC47" i="30"/>
  <c r="AB47" i="30"/>
  <c r="AA47" i="30"/>
  <c r="Z47" i="30"/>
  <c r="Y47" i="30"/>
  <c r="X47" i="30"/>
  <c r="W47" i="30"/>
  <c r="AT46" i="30"/>
  <c r="AS46" i="30"/>
  <c r="AR46" i="30"/>
  <c r="AQ46" i="30"/>
  <c r="BQ46" i="30" s="1"/>
  <c r="AP46" i="30"/>
  <c r="AO46" i="30"/>
  <c r="AN46" i="30"/>
  <c r="AM46" i="30"/>
  <c r="AL46" i="30"/>
  <c r="AK46" i="30"/>
  <c r="BK46" i="30" s="1"/>
  <c r="AJ46" i="30"/>
  <c r="AI46" i="30"/>
  <c r="AH46" i="30"/>
  <c r="AG46" i="30"/>
  <c r="AF46" i="30"/>
  <c r="AE46" i="30"/>
  <c r="BE46" i="30" s="1"/>
  <c r="AD46" i="30"/>
  <c r="AC46" i="30"/>
  <c r="AB46" i="30"/>
  <c r="AA46" i="30"/>
  <c r="Z46" i="30"/>
  <c r="Y46" i="30"/>
  <c r="X46" i="30"/>
  <c r="W46" i="30"/>
  <c r="AT45" i="30"/>
  <c r="AS45" i="30"/>
  <c r="AR45" i="30"/>
  <c r="AQ45" i="30"/>
  <c r="AP45" i="30"/>
  <c r="AO45" i="30"/>
  <c r="AN45" i="30"/>
  <c r="AM45" i="30"/>
  <c r="AL45" i="30"/>
  <c r="AK45" i="30"/>
  <c r="AJ45" i="30"/>
  <c r="BJ45" i="30" s="1"/>
  <c r="AI45" i="30"/>
  <c r="AH45" i="30"/>
  <c r="AG45" i="30"/>
  <c r="AF45" i="30"/>
  <c r="AE45" i="30"/>
  <c r="AD45" i="30"/>
  <c r="AC45" i="30"/>
  <c r="AB45" i="30"/>
  <c r="AA45" i="30"/>
  <c r="Z45" i="30"/>
  <c r="Y45" i="30"/>
  <c r="X45" i="30"/>
  <c r="AX45" i="30" s="1"/>
  <c r="W45" i="30"/>
  <c r="AT44" i="30"/>
  <c r="AS44" i="30"/>
  <c r="AR44" i="30"/>
  <c r="AQ44" i="30"/>
  <c r="AP44" i="30"/>
  <c r="AO44" i="30"/>
  <c r="AN44" i="30"/>
  <c r="AM44" i="30"/>
  <c r="AL44" i="30"/>
  <c r="AK44" i="30"/>
  <c r="BK44" i="30" s="1"/>
  <c r="AJ44" i="30"/>
  <c r="AI44" i="30"/>
  <c r="AH44" i="30"/>
  <c r="AG44" i="30"/>
  <c r="AF44" i="30"/>
  <c r="AE44" i="30"/>
  <c r="AD44" i="30"/>
  <c r="AC44" i="30"/>
  <c r="AB44" i="30"/>
  <c r="AA44" i="30"/>
  <c r="Z44" i="30"/>
  <c r="Y44" i="30"/>
  <c r="X44" i="30"/>
  <c r="W44" i="30"/>
  <c r="AT43" i="30"/>
  <c r="AS43" i="30"/>
  <c r="AR43" i="30"/>
  <c r="AQ43" i="30"/>
  <c r="AP43" i="30"/>
  <c r="AO43" i="30"/>
  <c r="BO43" i="30" s="1"/>
  <c r="AN43" i="30"/>
  <c r="AM43" i="30"/>
  <c r="AL43" i="30"/>
  <c r="AK43" i="30"/>
  <c r="BK43" i="30" s="1"/>
  <c r="AJ43" i="30"/>
  <c r="AI43" i="30"/>
  <c r="AH43" i="30"/>
  <c r="AG43" i="30"/>
  <c r="AF43" i="30"/>
  <c r="AE43" i="30"/>
  <c r="AD43" i="30"/>
  <c r="AC43" i="30"/>
  <c r="BC43" i="30" s="1"/>
  <c r="AB43" i="30"/>
  <c r="AA43" i="30"/>
  <c r="Z43" i="30"/>
  <c r="Y43" i="30"/>
  <c r="AY43" i="30" s="1"/>
  <c r="X43" i="30"/>
  <c r="AX43" i="30" s="1"/>
  <c r="W43" i="30"/>
  <c r="AT42" i="30"/>
  <c r="AS42" i="30"/>
  <c r="AR42" i="30"/>
  <c r="AQ42" i="30"/>
  <c r="AP42" i="30"/>
  <c r="AO42" i="30"/>
  <c r="AN42" i="30"/>
  <c r="AM42" i="30"/>
  <c r="AL42" i="30"/>
  <c r="AK42" i="30"/>
  <c r="BK42" i="30" s="1"/>
  <c r="AJ42" i="30"/>
  <c r="BJ42" i="30" s="1"/>
  <c r="AI42" i="30"/>
  <c r="AH42" i="30"/>
  <c r="AG42" i="30"/>
  <c r="AF42" i="30"/>
  <c r="AE42" i="30"/>
  <c r="AD42" i="30"/>
  <c r="AC42" i="30"/>
  <c r="AB42" i="30"/>
  <c r="AA42" i="30"/>
  <c r="Z42" i="30"/>
  <c r="Y42" i="30"/>
  <c r="AY42" i="30" s="1"/>
  <c r="X42" i="30"/>
  <c r="AX42" i="30" s="1"/>
  <c r="W42" i="30"/>
  <c r="AT41" i="30"/>
  <c r="AS41" i="30"/>
  <c r="AR41" i="30"/>
  <c r="AQ41" i="30"/>
  <c r="AP41" i="30"/>
  <c r="AO41" i="30"/>
  <c r="AN41" i="30"/>
  <c r="AM41" i="30"/>
  <c r="AL41" i="30"/>
  <c r="AK41" i="30"/>
  <c r="BK41" i="30" s="1"/>
  <c r="AJ41" i="30"/>
  <c r="BJ41" i="30" s="1"/>
  <c r="AI41" i="30"/>
  <c r="AH41" i="30"/>
  <c r="AG41" i="30"/>
  <c r="AF41" i="30"/>
  <c r="AE41" i="30"/>
  <c r="AD41" i="30"/>
  <c r="AC41" i="30"/>
  <c r="AB41" i="30"/>
  <c r="AA41" i="30"/>
  <c r="Z41" i="30"/>
  <c r="Y41" i="30"/>
  <c r="AY41" i="30" s="1"/>
  <c r="X41" i="30"/>
  <c r="AX41" i="30" s="1"/>
  <c r="W41" i="30"/>
  <c r="AT40" i="30"/>
  <c r="AS40" i="30"/>
  <c r="AR40" i="30"/>
  <c r="AQ40" i="30"/>
  <c r="AP40" i="30"/>
  <c r="AO40" i="30"/>
  <c r="AN40" i="30"/>
  <c r="AM40" i="30"/>
  <c r="AL40" i="30"/>
  <c r="AK40" i="30"/>
  <c r="BK40" i="30" s="1"/>
  <c r="AJ40" i="30"/>
  <c r="BJ40" i="30" s="1"/>
  <c r="AI40" i="30"/>
  <c r="AH40" i="30"/>
  <c r="AG40" i="30"/>
  <c r="AF40" i="30"/>
  <c r="AE40" i="30"/>
  <c r="AD40" i="30"/>
  <c r="AC40" i="30"/>
  <c r="AB40" i="30"/>
  <c r="AA40" i="30"/>
  <c r="Z40" i="30"/>
  <c r="Y40" i="30"/>
  <c r="AY40" i="30" s="1"/>
  <c r="X40" i="30"/>
  <c r="AX40" i="30" s="1"/>
  <c r="W40" i="30"/>
  <c r="CY39" i="30"/>
  <c r="AT39" i="30"/>
  <c r="AS39" i="30"/>
  <c r="AR39" i="30"/>
  <c r="AQ39" i="30"/>
  <c r="AP39" i="30"/>
  <c r="AO39" i="30"/>
  <c r="AN39" i="30"/>
  <c r="AM39" i="30"/>
  <c r="AL39" i="30"/>
  <c r="AK39" i="30"/>
  <c r="AJ39" i="30"/>
  <c r="AI39" i="30"/>
  <c r="AH39" i="30"/>
  <c r="AG39" i="30"/>
  <c r="AF39" i="30"/>
  <c r="AE39" i="30"/>
  <c r="AD39" i="30"/>
  <c r="AC39" i="30"/>
  <c r="AB39" i="30"/>
  <c r="AA39" i="30"/>
  <c r="Z39" i="30"/>
  <c r="Y39" i="30"/>
  <c r="X39" i="30"/>
  <c r="W39" i="30"/>
  <c r="AT38" i="30"/>
  <c r="AS38" i="30"/>
  <c r="AR38" i="30"/>
  <c r="AQ38" i="30"/>
  <c r="AP38" i="30"/>
  <c r="AO38" i="30"/>
  <c r="AN38" i="30"/>
  <c r="AM38" i="30"/>
  <c r="AL38" i="30"/>
  <c r="AK38" i="30"/>
  <c r="BK38" i="30" s="1"/>
  <c r="AJ38" i="30"/>
  <c r="AI38" i="30"/>
  <c r="AH38" i="30"/>
  <c r="AG38" i="30"/>
  <c r="AF38" i="30"/>
  <c r="AE38" i="30"/>
  <c r="AD38" i="30"/>
  <c r="AC38" i="30"/>
  <c r="AB38" i="30"/>
  <c r="AA38" i="30"/>
  <c r="Z38" i="30"/>
  <c r="Y38" i="30"/>
  <c r="AY38" i="30" s="1"/>
  <c r="X38" i="30"/>
  <c r="W38" i="30"/>
  <c r="AT37" i="30"/>
  <c r="AS37" i="30"/>
  <c r="AR37" i="30"/>
  <c r="AQ37" i="30"/>
  <c r="AP37" i="30"/>
  <c r="AO37" i="30"/>
  <c r="AN37" i="30"/>
  <c r="AM37" i="30"/>
  <c r="AL37" i="30"/>
  <c r="AK37" i="30"/>
  <c r="BK37" i="30" s="1"/>
  <c r="AJ37" i="30"/>
  <c r="AI37" i="30"/>
  <c r="AH37" i="30"/>
  <c r="AG37" i="30"/>
  <c r="AF37" i="30"/>
  <c r="AE37" i="30"/>
  <c r="AD37" i="30"/>
  <c r="AC37" i="30"/>
  <c r="AB37" i="30"/>
  <c r="AA37" i="30"/>
  <c r="Z37" i="30"/>
  <c r="Y37" i="30"/>
  <c r="AY37" i="30" s="1"/>
  <c r="X37" i="30"/>
  <c r="W37" i="30"/>
  <c r="AT36" i="30"/>
  <c r="AS36" i="30"/>
  <c r="AR36" i="30"/>
  <c r="AQ36" i="30"/>
  <c r="AP36" i="30"/>
  <c r="AO36" i="30"/>
  <c r="AN36" i="30"/>
  <c r="AM36" i="30"/>
  <c r="AL36" i="30"/>
  <c r="AK36" i="30"/>
  <c r="BK36" i="30" s="1"/>
  <c r="AJ36" i="30"/>
  <c r="AI36" i="30"/>
  <c r="AH36" i="30"/>
  <c r="AG36" i="30"/>
  <c r="AF36" i="30"/>
  <c r="AE36" i="30"/>
  <c r="AD36" i="30"/>
  <c r="AC36" i="30"/>
  <c r="AB36" i="30"/>
  <c r="AA36" i="30"/>
  <c r="Z36" i="30"/>
  <c r="Y36" i="30"/>
  <c r="AY36" i="30" s="1"/>
  <c r="X36" i="30"/>
  <c r="W36" i="30"/>
  <c r="AT35" i="30"/>
  <c r="AS35" i="30"/>
  <c r="AR35" i="30"/>
  <c r="AQ35" i="30"/>
  <c r="AP35" i="30"/>
  <c r="AO35" i="30"/>
  <c r="AN35" i="30"/>
  <c r="AM35" i="30"/>
  <c r="AL35" i="30"/>
  <c r="AK35" i="30"/>
  <c r="AJ35" i="30"/>
  <c r="AI35" i="30"/>
  <c r="AH35" i="30"/>
  <c r="AG35" i="30"/>
  <c r="AF35" i="30"/>
  <c r="AE35" i="30"/>
  <c r="AD35" i="30"/>
  <c r="AC35" i="30"/>
  <c r="AB35" i="30"/>
  <c r="AA35" i="30"/>
  <c r="Z35" i="30"/>
  <c r="Y35" i="30"/>
  <c r="X35" i="30"/>
  <c r="W35" i="30"/>
  <c r="AT34" i="30"/>
  <c r="AS34" i="30"/>
  <c r="AR34" i="30"/>
  <c r="AQ34" i="30"/>
  <c r="BQ34" i="30" s="1"/>
  <c r="CQ34" i="30" s="1"/>
  <c r="AP34" i="30"/>
  <c r="AO34" i="30"/>
  <c r="AN34" i="30"/>
  <c r="AM34" i="30"/>
  <c r="AL34" i="30"/>
  <c r="BL34" i="30" s="1"/>
  <c r="AK34" i="30"/>
  <c r="BK34" i="30" s="1"/>
  <c r="AJ34" i="30"/>
  <c r="AI34" i="30"/>
  <c r="AH34" i="30"/>
  <c r="AG34" i="30"/>
  <c r="AF34" i="30"/>
  <c r="AE34" i="30"/>
  <c r="BE34" i="30" s="1"/>
  <c r="AD34" i="30"/>
  <c r="AC34" i="30"/>
  <c r="AB34" i="30"/>
  <c r="BB34" i="30" s="1"/>
  <c r="CB34" i="30" s="1"/>
  <c r="AA34" i="30"/>
  <c r="Z34" i="30"/>
  <c r="Y34" i="30"/>
  <c r="AY34" i="30" s="1"/>
  <c r="X34" i="30"/>
  <c r="W34" i="30"/>
  <c r="CS33" i="30"/>
  <c r="BS33" i="30"/>
  <c r="AR33" i="30"/>
  <c r="CR33" i="30" s="1"/>
  <c r="AQ33" i="30"/>
  <c r="BQ33" i="30" s="1"/>
  <c r="AP33" i="30"/>
  <c r="CP33" i="30" s="1"/>
  <c r="AO33" i="30"/>
  <c r="BO33" i="30" s="1"/>
  <c r="AN33" i="30"/>
  <c r="CN33" i="30" s="1"/>
  <c r="AM33" i="30"/>
  <c r="BM33" i="30" s="1"/>
  <c r="AL33" i="30"/>
  <c r="BL33" i="30" s="1"/>
  <c r="AK33" i="30"/>
  <c r="CK33" i="30" s="1"/>
  <c r="AJ33" i="30"/>
  <c r="BJ33" i="30" s="1"/>
  <c r="AI33" i="30"/>
  <c r="CI33" i="30" s="1"/>
  <c r="AH33" i="30"/>
  <c r="CH33" i="30" s="1"/>
  <c r="AG33" i="30"/>
  <c r="BG33" i="30" s="1"/>
  <c r="AF33" i="30"/>
  <c r="BF33" i="30" s="1"/>
  <c r="AE33" i="30"/>
  <c r="BE33" i="30" s="1"/>
  <c r="AD33" i="30"/>
  <c r="BD33" i="30" s="1"/>
  <c r="AC33" i="30"/>
  <c r="CC33" i="30" s="1"/>
  <c r="AB33" i="30"/>
  <c r="CB33" i="30" s="1"/>
  <c r="AA33" i="30"/>
  <c r="BA33" i="30" s="1"/>
  <c r="Z33" i="30"/>
  <c r="BZ33" i="30" s="1"/>
  <c r="Y33" i="30"/>
  <c r="AY33" i="30" s="1"/>
  <c r="X33" i="30"/>
  <c r="BX33" i="30" s="1"/>
  <c r="W33" i="30"/>
  <c r="BW33" i="30" s="1"/>
  <c r="BV32" i="30"/>
  <c r="AV32" i="30"/>
  <c r="V32" i="30"/>
  <c r="BE95" i="30" l="1"/>
  <c r="BQ95" i="30"/>
  <c r="BF96" i="30"/>
  <c r="BR96" i="30"/>
  <c r="CR96" i="30" s="1"/>
  <c r="BF99" i="30"/>
  <c r="BR99" i="30"/>
  <c r="BF100" i="30"/>
  <c r="BR100" i="30"/>
  <c r="BN35" i="30"/>
  <c r="BO36" i="30"/>
  <c r="BC37" i="30"/>
  <c r="BC39" i="30"/>
  <c r="BB42" i="30"/>
  <c r="BN42" i="30"/>
  <c r="BB43" i="30"/>
  <c r="BN45" i="30"/>
  <c r="BB47" i="30"/>
  <c r="BN47" i="30"/>
  <c r="AW6" i="14"/>
  <c r="BT127" i="30"/>
  <c r="BH128" i="30"/>
  <c r="CH128" i="30" s="1"/>
  <c r="BT128" i="30"/>
  <c r="CT128" i="30" s="1"/>
  <c r="BH129" i="30"/>
  <c r="CH129" i="30" s="1"/>
  <c r="BT129" i="30"/>
  <c r="BC125" i="30"/>
  <c r="BO125" i="30"/>
  <c r="BC129" i="30"/>
  <c r="BO129" i="30"/>
  <c r="BB95" i="30"/>
  <c r="CB95" i="30" s="1"/>
  <c r="BN95" i="30"/>
  <c r="AW96" i="30"/>
  <c r="BW97" i="30" s="1"/>
  <c r="BI96" i="30"/>
  <c r="AW97" i="30"/>
  <c r="BI97" i="30"/>
  <c r="BB96" i="30"/>
  <c r="BN96" i="30"/>
  <c r="BB97" i="30"/>
  <c r="BN97" i="30"/>
  <c r="CN97" i="30" s="1"/>
  <c r="BF40" i="30"/>
  <c r="BR40" i="30"/>
  <c r="BF41" i="30"/>
  <c r="BR41" i="30"/>
  <c r="BF42" i="30"/>
  <c r="BR42" i="30"/>
  <c r="BF44" i="30"/>
  <c r="BR44" i="30"/>
  <c r="BF45" i="30"/>
  <c r="BR45" i="30"/>
  <c r="BF46" i="30"/>
  <c r="BR46" i="30"/>
  <c r="BF47" i="30"/>
  <c r="BR47" i="30"/>
  <c r="BR37" i="30"/>
  <c r="AW125" i="30"/>
  <c r="BI125" i="30"/>
  <c r="BI131" i="30"/>
  <c r="BQ131" i="30"/>
  <c r="AW133" i="30"/>
  <c r="BB125" i="30"/>
  <c r="CB125" i="30" s="1"/>
  <c r="BF125" i="30"/>
  <c r="CF125" i="30" s="1"/>
  <c r="BN125" i="30"/>
  <c r="BR125" i="30"/>
  <c r="CR125" i="30" s="1"/>
  <c r="BB126" i="30"/>
  <c r="BN126" i="30"/>
  <c r="CN129" i="30" s="1"/>
  <c r="BB127" i="30"/>
  <c r="BF127" i="30"/>
  <c r="BN127" i="30"/>
  <c r="BR127" i="30"/>
  <c r="BB128" i="30"/>
  <c r="BF128" i="30"/>
  <c r="BN128" i="30"/>
  <c r="BR128" i="30"/>
  <c r="AW129" i="30"/>
  <c r="BI129" i="30"/>
  <c r="BQ129" i="30"/>
  <c r="BF131" i="30"/>
  <c r="BR131" i="30"/>
  <c r="BF132" i="30"/>
  <c r="BF133" i="30"/>
  <c r="BR133" i="30"/>
  <c r="BQ134" i="30"/>
  <c r="BE125" i="30"/>
  <c r="CE125" i="30" s="1"/>
  <c r="BQ125" i="30"/>
  <c r="CQ125" i="30" s="1"/>
  <c r="BA131" i="30"/>
  <c r="BM131" i="30"/>
  <c r="AW132" i="30"/>
  <c r="BI132" i="30"/>
  <c r="BI133" i="30"/>
  <c r="BB129" i="30"/>
  <c r="BN129" i="30"/>
  <c r="BA130" i="30"/>
  <c r="BB135" i="30"/>
  <c r="BA136" i="30"/>
  <c r="AY95" i="30"/>
  <c r="BC95" i="30"/>
  <c r="BK95" i="30"/>
  <c r="CK95" i="30" s="1"/>
  <c r="BO95" i="30"/>
  <c r="CO95" i="30" s="1"/>
  <c r="AY96" i="30"/>
  <c r="BC96" i="30"/>
  <c r="BG96" i="30"/>
  <c r="BO96" i="30"/>
  <c r="CO96" i="30" s="1"/>
  <c r="BS96" i="30"/>
  <c r="BC97" i="30"/>
  <c r="BO97" i="30"/>
  <c r="AZ95" i="30"/>
  <c r="BZ95" i="30" s="1"/>
  <c r="BD95" i="30"/>
  <c r="BH95" i="30"/>
  <c r="BL95" i="30"/>
  <c r="BP95" i="30"/>
  <c r="BT95" i="30"/>
  <c r="CT95" i="30" s="1"/>
  <c r="AZ96" i="30"/>
  <c r="BD96" i="30"/>
  <c r="BH96" i="30"/>
  <c r="BL96" i="30"/>
  <c r="BP96" i="30"/>
  <c r="BT96" i="30"/>
  <c r="CT96" i="30" s="1"/>
  <c r="BD97" i="30"/>
  <c r="BH97" i="30"/>
  <c r="BP97" i="30"/>
  <c r="BT97" i="30"/>
  <c r="BD98" i="30"/>
  <c r="BP98" i="30"/>
  <c r="AZ99" i="30"/>
  <c r="BL99" i="30"/>
  <c r="AZ100" i="30"/>
  <c r="BH100" i="30"/>
  <c r="BL100" i="30"/>
  <c r="BC101" i="30"/>
  <c r="BO101" i="30"/>
  <c r="BC102" i="30"/>
  <c r="BO102" i="30"/>
  <c r="BC103" i="30"/>
  <c r="BO103" i="30"/>
  <c r="BC104" i="30"/>
  <c r="BG104" i="30"/>
  <c r="BO104" i="30"/>
  <c r="BS104" i="30"/>
  <c r="BC105" i="30"/>
  <c r="BO105" i="30"/>
  <c r="BH36" i="30"/>
  <c r="BL37" i="30"/>
  <c r="BE36" i="30"/>
  <c r="BQ36" i="30"/>
  <c r="BE37" i="30"/>
  <c r="BQ37" i="30"/>
  <c r="BE38" i="30"/>
  <c r="BQ38" i="30"/>
  <c r="AZ40" i="30"/>
  <c r="BD40" i="30"/>
  <c r="BL40" i="30"/>
  <c r="BP40" i="30"/>
  <c r="AZ41" i="30"/>
  <c r="BD41" i="30"/>
  <c r="BL41" i="30"/>
  <c r="BP41" i="30"/>
  <c r="AZ42" i="30"/>
  <c r="BD42" i="30"/>
  <c r="BL42" i="30"/>
  <c r="BP42" i="30"/>
  <c r="BH43" i="30"/>
  <c r="BP43" i="30"/>
  <c r="AZ35" i="30"/>
  <c r="BZ36" i="30" s="1"/>
  <c r="BE40" i="30"/>
  <c r="BQ40" i="30"/>
  <c r="BE41" i="30"/>
  <c r="BQ41" i="30"/>
  <c r="BE42" i="30"/>
  <c r="BQ42" i="30"/>
  <c r="AW43" i="30"/>
  <c r="BE43" i="30"/>
  <c r="BI43" i="30"/>
  <c r="BQ43" i="30"/>
  <c r="BE44" i="30"/>
  <c r="AZ44" i="30"/>
  <c r="AZ45" i="30"/>
  <c r="BD45" i="30"/>
  <c r="BL45" i="30"/>
  <c r="BP45" i="30"/>
  <c r="AZ46" i="30"/>
  <c r="BL46" i="30"/>
  <c r="AZ47" i="30"/>
  <c r="BH47" i="30"/>
  <c r="BL47" i="30"/>
  <c r="BG47" i="30"/>
  <c r="BS40" i="30"/>
  <c r="AW98" i="30"/>
  <c r="BC98" i="30"/>
  <c r="BI98" i="30"/>
  <c r="BO98" i="30"/>
  <c r="AW99" i="30"/>
  <c r="BH101" i="30"/>
  <c r="BT101" i="30"/>
  <c r="BH102" i="30"/>
  <c r="BT102" i="30"/>
  <c r="BH103" i="30"/>
  <c r="BT103" i="30"/>
  <c r="BB104" i="30"/>
  <c r="BT104" i="30"/>
  <c r="BJ99" i="30"/>
  <c r="CJ99" i="30" s="1"/>
  <c r="BP99" i="30"/>
  <c r="CP103" i="30" s="1"/>
  <c r="AX100" i="30"/>
  <c r="BD100" i="30"/>
  <c r="BP100" i="30"/>
  <c r="BD99" i="30"/>
  <c r="BJ100" i="30"/>
  <c r="AX101" i="30"/>
  <c r="BD101" i="30"/>
  <c r="BJ101" i="30"/>
  <c r="BP101" i="30"/>
  <c r="AX102" i="30"/>
  <c r="BD102" i="30"/>
  <c r="BJ102" i="30"/>
  <c r="BP102" i="30"/>
  <c r="AX103" i="30"/>
  <c r="BD103" i="30"/>
  <c r="BJ103" i="30"/>
  <c r="BP103" i="30"/>
  <c r="AX105" i="30"/>
  <c r="BD105" i="30"/>
  <c r="BJ105" i="30"/>
  <c r="BP105" i="30"/>
  <c r="AX106" i="30"/>
  <c r="BD106" i="30"/>
  <c r="BJ106" i="30"/>
  <c r="BP106" i="30"/>
  <c r="AX107" i="30"/>
  <c r="BD107" i="30"/>
  <c r="BJ107" i="30"/>
  <c r="BP107" i="30"/>
  <c r="AZ104" i="30"/>
  <c r="BR104" i="30"/>
  <c r="BA126" i="30"/>
  <c r="BG126" i="30"/>
  <c r="CG126" i="30" s="1"/>
  <c r="BM126" i="30"/>
  <c r="BS126" i="30"/>
  <c r="BA127" i="30"/>
  <c r="BG127" i="30"/>
  <c r="BM127" i="30"/>
  <c r="BS127" i="30"/>
  <c r="AZ129" i="30"/>
  <c r="BF129" i="30"/>
  <c r="BL129" i="30"/>
  <c r="BR129" i="30"/>
  <c r="BB132" i="30"/>
  <c r="BH132" i="30"/>
  <c r="BN132" i="30"/>
  <c r="BT132" i="30"/>
  <c r="BB133" i="30"/>
  <c r="BH133" i="30"/>
  <c r="BN133" i="30"/>
  <c r="BT133" i="30"/>
  <c r="BG134" i="30"/>
  <c r="AZ136" i="30"/>
  <c r="BF136" i="30"/>
  <c r="BL136" i="30"/>
  <c r="BR136" i="30"/>
  <c r="AY137" i="30"/>
  <c r="BE137" i="30"/>
  <c r="BK137" i="30"/>
  <c r="BQ137" i="30"/>
  <c r="AY140" i="30"/>
  <c r="AX134" i="30"/>
  <c r="BD134" i="30"/>
  <c r="BJ134" i="30"/>
  <c r="BP134" i="30"/>
  <c r="BG133" i="30"/>
  <c r="BS133" i="30"/>
  <c r="AZ135" i="30"/>
  <c r="BF135" i="30"/>
  <c r="BL135" i="30"/>
  <c r="BR135" i="30"/>
  <c r="BA42" i="30"/>
  <c r="BG42" i="30"/>
  <c r="BM42" i="30"/>
  <c r="BS42" i="30"/>
  <c r="BA45" i="30"/>
  <c r="BG45" i="30"/>
  <c r="BM45" i="30"/>
  <c r="BS45" i="30"/>
  <c r="BA46" i="30"/>
  <c r="BG46" i="30"/>
  <c r="BM46" i="30"/>
  <c r="BS46" i="30"/>
  <c r="BM47" i="30"/>
  <c r="BA36" i="30"/>
  <c r="BG36" i="30"/>
  <c r="BS36" i="30"/>
  <c r="AX47" i="30"/>
  <c r="BD47" i="30"/>
  <c r="BJ47" i="30"/>
  <c r="BP47" i="30"/>
  <c r="CE124" i="30"/>
  <c r="BA125" i="30"/>
  <c r="CA125" i="30" s="1"/>
  <c r="BG125" i="30"/>
  <c r="BM125" i="30"/>
  <c r="CM125" i="30" s="1"/>
  <c r="BS125" i="30"/>
  <c r="CS126" i="30" s="1"/>
  <c r="AW126" i="30"/>
  <c r="BC126" i="30"/>
  <c r="CC129" i="30" s="1"/>
  <c r="BI126" i="30"/>
  <c r="CI126" i="30" s="1"/>
  <c r="BO126" i="30"/>
  <c r="AW127" i="30"/>
  <c r="BC127" i="30"/>
  <c r="BI127" i="30"/>
  <c r="BO127" i="30"/>
  <c r="AW128" i="30"/>
  <c r="BC128" i="30"/>
  <c r="BI128" i="30"/>
  <c r="BO128" i="30"/>
  <c r="BA129" i="30"/>
  <c r="BG129" i="30"/>
  <c r="BM129" i="30"/>
  <c r="BS129" i="30"/>
  <c r="BB131" i="30"/>
  <c r="BH131" i="30"/>
  <c r="BN131" i="30"/>
  <c r="BT131" i="30"/>
  <c r="BA132" i="30"/>
  <c r="BG132" i="30"/>
  <c r="BM132" i="30"/>
  <c r="BS132" i="30"/>
  <c r="BA135" i="30"/>
  <c r="BG135" i="30"/>
  <c r="BM135" i="30"/>
  <c r="BS135" i="30"/>
  <c r="BB137" i="30"/>
  <c r="BH137" i="30"/>
  <c r="BN137" i="30"/>
  <c r="BT137" i="30"/>
  <c r="AW134" i="30"/>
  <c r="BC134" i="30"/>
  <c r="BI134" i="30"/>
  <c r="BO134" i="30"/>
  <c r="AW137" i="30"/>
  <c r="BC137" i="30"/>
  <c r="BI137" i="30"/>
  <c r="BO137" i="30"/>
  <c r="AW135" i="30"/>
  <c r="BC135" i="30"/>
  <c r="BI135" i="30"/>
  <c r="BO135" i="30"/>
  <c r="AW138" i="30"/>
  <c r="BC138" i="30"/>
  <c r="BI138" i="30"/>
  <c r="BO138" i="30"/>
  <c r="AW139" i="30"/>
  <c r="BC139" i="30"/>
  <c r="BI139" i="30"/>
  <c r="BO139" i="30"/>
  <c r="AZ134" i="30"/>
  <c r="BF134" i="30"/>
  <c r="BL134" i="30"/>
  <c r="BR134" i="30"/>
  <c r="AZ137" i="30"/>
  <c r="BF137" i="30"/>
  <c r="BL137" i="30"/>
  <c r="AW140" i="30"/>
  <c r="BC140" i="30"/>
  <c r="BI140" i="30"/>
  <c r="BO140" i="30"/>
  <c r="AZ103" i="30"/>
  <c r="BF103" i="30"/>
  <c r="BL103" i="30"/>
  <c r="BR103" i="30"/>
  <c r="AY104" i="30"/>
  <c r="BE104" i="30"/>
  <c r="BK104" i="30"/>
  <c r="BQ104" i="30"/>
  <c r="AY105" i="30"/>
  <c r="BE105" i="30"/>
  <c r="BK105" i="30"/>
  <c r="BQ105" i="30"/>
  <c r="AY106" i="30"/>
  <c r="BE106" i="30"/>
  <c r="BK106" i="30"/>
  <c r="BQ106" i="30"/>
  <c r="AY107" i="30"/>
  <c r="BE107" i="30"/>
  <c r="BK107" i="30"/>
  <c r="BQ107" i="30"/>
  <c r="AZ94" i="30"/>
  <c r="BE96" i="30"/>
  <c r="BK96" i="30"/>
  <c r="BQ96" i="30"/>
  <c r="AY97" i="30"/>
  <c r="BE97" i="30"/>
  <c r="BK97" i="30"/>
  <c r="BQ97" i="30"/>
  <c r="AY98" i="30"/>
  <c r="BE98" i="30"/>
  <c r="BK98" i="30"/>
  <c r="BQ98" i="30"/>
  <c r="AY99" i="30"/>
  <c r="BE99" i="30"/>
  <c r="BK99" i="30"/>
  <c r="BQ99" i="30"/>
  <c r="AY100" i="30"/>
  <c r="BE100" i="30"/>
  <c r="BK100" i="30"/>
  <c r="BQ100" i="30"/>
  <c r="AY101" i="30"/>
  <c r="BE101" i="30"/>
  <c r="BK101" i="30"/>
  <c r="BQ101" i="30"/>
  <c r="AY102" i="30"/>
  <c r="BE102" i="30"/>
  <c r="BK102" i="30"/>
  <c r="BQ102" i="30"/>
  <c r="AY103" i="30"/>
  <c r="BE103" i="30"/>
  <c r="BK103" i="30"/>
  <c r="BQ103" i="30"/>
  <c r="CE33" i="30"/>
  <c r="BA34" i="30"/>
  <c r="CA34" i="30" s="1"/>
  <c r="BG34" i="30"/>
  <c r="CG38" i="30" s="1"/>
  <c r="BM34" i="30"/>
  <c r="BS34" i="30"/>
  <c r="BA37" i="30"/>
  <c r="BG37" i="30"/>
  <c r="BM37" i="30"/>
  <c r="BS37" i="30"/>
  <c r="BA43" i="30"/>
  <c r="BG43" i="30"/>
  <c r="BM43" i="30"/>
  <c r="BS43" i="30"/>
  <c r="BT48" i="30"/>
  <c r="BS47" i="30"/>
  <c r="BA38" i="30"/>
  <c r="BG38" i="30"/>
  <c r="BM38" i="30"/>
  <c r="BS38" i="30"/>
  <c r="BA39" i="30"/>
  <c r="BG39" i="30"/>
  <c r="BM39" i="30"/>
  <c r="BS39" i="30"/>
  <c r="BA44" i="30"/>
  <c r="BG44" i="30"/>
  <c r="BM44" i="30"/>
  <c r="BS44" i="30"/>
  <c r="BD43" i="30"/>
  <c r="BA40" i="30"/>
  <c r="BG40" i="30"/>
  <c r="BM40" i="30"/>
  <c r="BG48" i="30"/>
  <c r="BM48" i="30"/>
  <c r="BN33" i="30"/>
  <c r="BA35" i="30"/>
  <c r="BG35" i="30"/>
  <c r="BM35" i="30"/>
  <c r="BS35" i="30"/>
  <c r="CS40" i="30" s="1"/>
  <c r="BA41" i="30"/>
  <c r="BG41" i="30"/>
  <c r="BM41" i="30"/>
  <c r="BS41" i="30"/>
  <c r="BA49" i="30"/>
  <c r="BG49" i="30"/>
  <c r="BM49" i="30"/>
  <c r="BS49" i="30"/>
  <c r="CQ33" i="30"/>
  <c r="BB33" i="30"/>
  <c r="BY33" i="30"/>
  <c r="BH34" i="30"/>
  <c r="BT34" i="30"/>
  <c r="BF35" i="30"/>
  <c r="BL35" i="30"/>
  <c r="BR35" i="30"/>
  <c r="AX36" i="30"/>
  <c r="BD36" i="30"/>
  <c r="BJ36" i="30"/>
  <c r="BP36" i="30"/>
  <c r="AZ38" i="30"/>
  <c r="BF38" i="30"/>
  <c r="BL38" i="30"/>
  <c r="BR38" i="30"/>
  <c r="AZ39" i="30"/>
  <c r="BF39" i="30"/>
  <c r="BL39" i="30"/>
  <c r="BR39" i="30"/>
  <c r="AW42" i="30"/>
  <c r="BC42" i="30"/>
  <c r="BI42" i="30"/>
  <c r="BO42" i="30"/>
  <c r="AZ43" i="30"/>
  <c r="BF43" i="30"/>
  <c r="BL43" i="30"/>
  <c r="BR43" i="30"/>
  <c r="BL44" i="30"/>
  <c r="BN48" i="30"/>
  <c r="BE49" i="30"/>
  <c r="BQ49" i="30"/>
  <c r="BA47" i="30"/>
  <c r="CQ94" i="30"/>
  <c r="BA95" i="30"/>
  <c r="BG95" i="30"/>
  <c r="CG96" i="30" s="1"/>
  <c r="BM95" i="30"/>
  <c r="CM95" i="30" s="1"/>
  <c r="BS95" i="30"/>
  <c r="BA103" i="30"/>
  <c r="BG103" i="30"/>
  <c r="BM103" i="30"/>
  <c r="BS103" i="30"/>
  <c r="BK133" i="30"/>
  <c r="AY136" i="30"/>
  <c r="BE136" i="30"/>
  <c r="BQ136" i="30"/>
  <c r="BK140" i="30"/>
  <c r="BQ140" i="30"/>
  <c r="BT45" i="30"/>
  <c r="BT47" i="30"/>
  <c r="BK33" i="30"/>
  <c r="CG33" i="30"/>
  <c r="AX34" i="30"/>
  <c r="BD34" i="30"/>
  <c r="BJ34" i="30"/>
  <c r="CJ34" i="30" s="1"/>
  <c r="BP34" i="30"/>
  <c r="BF34" i="30"/>
  <c r="CF35" i="30" s="1"/>
  <c r="BB35" i="30"/>
  <c r="BH35" i="30"/>
  <c r="BT35" i="30"/>
  <c r="AZ36" i="30"/>
  <c r="BF36" i="30"/>
  <c r="BL36" i="30"/>
  <c r="BR36" i="30"/>
  <c r="BB37" i="30"/>
  <c r="BH37" i="30"/>
  <c r="BN37" i="30"/>
  <c r="BT37" i="30"/>
  <c r="BB38" i="30"/>
  <c r="BH38" i="30"/>
  <c r="BN38" i="30"/>
  <c r="BT38" i="30"/>
  <c r="BB39" i="30"/>
  <c r="BH39" i="30"/>
  <c r="BN39" i="30"/>
  <c r="BT39" i="30"/>
  <c r="BN43" i="30"/>
  <c r="BT43" i="30"/>
  <c r="BB44" i="30"/>
  <c r="BH44" i="30"/>
  <c r="BN44" i="30"/>
  <c r="BT44" i="30"/>
  <c r="AX48" i="30"/>
  <c r="BD48" i="30"/>
  <c r="BJ48" i="30"/>
  <c r="BP48" i="30"/>
  <c r="CR94" i="30"/>
  <c r="BR94" i="30"/>
  <c r="BB46" i="30"/>
  <c r="BN46" i="30"/>
  <c r="BT46" i="30"/>
  <c r="BB49" i="30"/>
  <c r="BH49" i="30"/>
  <c r="BN49" i="30"/>
  <c r="BT49" i="30"/>
  <c r="AX130" i="30"/>
  <c r="BD130" i="30"/>
  <c r="BJ130" i="30"/>
  <c r="BP130" i="30"/>
  <c r="BH46" i="30"/>
  <c r="CM33" i="30"/>
  <c r="AZ34" i="30"/>
  <c r="BR34" i="30"/>
  <c r="CR35" i="30" s="1"/>
  <c r="BN34" i="30"/>
  <c r="AX35" i="30"/>
  <c r="BD35" i="30"/>
  <c r="BJ35" i="30"/>
  <c r="BP35" i="30"/>
  <c r="CP37" i="30" s="1"/>
  <c r="BB36" i="30"/>
  <c r="BN36" i="30"/>
  <c r="CN37" i="30" s="1"/>
  <c r="BT36" i="30"/>
  <c r="AX37" i="30"/>
  <c r="BD37" i="30"/>
  <c r="BJ37" i="30"/>
  <c r="BP37" i="30"/>
  <c r="AX38" i="30"/>
  <c r="BD38" i="30"/>
  <c r="BJ38" i="30"/>
  <c r="BP38" i="30"/>
  <c r="AX39" i="30"/>
  <c r="BD39" i="30"/>
  <c r="BJ39" i="30"/>
  <c r="BP39" i="30"/>
  <c r="BJ43" i="30"/>
  <c r="AX44" i="30"/>
  <c r="BD44" i="30"/>
  <c r="BJ44" i="30"/>
  <c r="BP44" i="30"/>
  <c r="AZ48" i="30"/>
  <c r="BF48" i="30"/>
  <c r="BL48" i="30"/>
  <c r="BR48" i="30"/>
  <c r="BA97" i="30"/>
  <c r="BG97" i="30"/>
  <c r="BM97" i="30"/>
  <c r="BS97" i="30"/>
  <c r="BA98" i="30"/>
  <c r="BG98" i="30"/>
  <c r="BM98" i="30"/>
  <c r="BS98" i="30"/>
  <c r="BA99" i="30"/>
  <c r="BG99" i="30"/>
  <c r="BM99" i="30"/>
  <c r="BS99" i="30"/>
  <c r="BA100" i="30"/>
  <c r="BG100" i="30"/>
  <c r="BM100" i="30"/>
  <c r="BY124" i="30"/>
  <c r="AY124" i="30"/>
  <c r="AY135" i="30"/>
  <c r="BQ135" i="30"/>
  <c r="BT42" i="30"/>
  <c r="AX46" i="30"/>
  <c r="BD46" i="30"/>
  <c r="BJ46" i="30"/>
  <c r="BP46" i="30"/>
  <c r="CC94" i="30"/>
  <c r="BC94" i="30"/>
  <c r="CE94" i="30"/>
  <c r="BC99" i="30"/>
  <c r="BI99" i="30"/>
  <c r="BO99" i="30"/>
  <c r="AW100" i="30"/>
  <c r="BC100" i="30"/>
  <c r="BI100" i="30"/>
  <c r="BO100" i="30"/>
  <c r="BA101" i="30"/>
  <c r="BG101" i="30"/>
  <c r="BM101" i="30"/>
  <c r="BS101" i="30"/>
  <c r="BA102" i="30"/>
  <c r="BG102" i="30"/>
  <c r="BM102" i="30"/>
  <c r="BS102" i="30"/>
  <c r="BB105" i="30"/>
  <c r="BH105" i="30"/>
  <c r="BN105" i="30"/>
  <c r="BT105" i="30"/>
  <c r="BB106" i="30"/>
  <c r="BH106" i="30"/>
  <c r="BH107" i="30"/>
  <c r="BA110" i="30"/>
  <c r="BG110" i="30"/>
  <c r="BM110" i="30"/>
  <c r="BS110" i="30"/>
  <c r="BL102" i="30"/>
  <c r="BM124" i="30"/>
  <c r="AX125" i="30"/>
  <c r="BX125" i="30" s="1"/>
  <c r="BD125" i="30"/>
  <c r="BJ125" i="30"/>
  <c r="CJ125" i="30" s="1"/>
  <c r="BP125" i="30"/>
  <c r="AZ126" i="30"/>
  <c r="BZ127" i="30" s="1"/>
  <c r="BF126" i="30"/>
  <c r="BL126" i="30"/>
  <c r="BR126" i="30"/>
  <c r="CR127" i="30" s="1"/>
  <c r="AY127" i="30"/>
  <c r="BE127" i="30"/>
  <c r="BK127" i="30"/>
  <c r="BQ127" i="30"/>
  <c r="BA128" i="30"/>
  <c r="BG128" i="30"/>
  <c r="BS128" i="30"/>
  <c r="BB130" i="30"/>
  <c r="BH130" i="30"/>
  <c r="BN130" i="30"/>
  <c r="BT130" i="30"/>
  <c r="AY131" i="30"/>
  <c r="BE131" i="30"/>
  <c r="BB134" i="30"/>
  <c r="BH134" i="30"/>
  <c r="BN134" i="30"/>
  <c r="BT134" i="30"/>
  <c r="AX137" i="30"/>
  <c r="BD137" i="30"/>
  <c r="BJ137" i="30"/>
  <c r="BP137" i="30"/>
  <c r="BA138" i="30"/>
  <c r="BG138" i="30"/>
  <c r="BM138" i="30"/>
  <c r="BS138" i="30"/>
  <c r="BB139" i="30"/>
  <c r="BH139" i="30"/>
  <c r="BN139" i="30"/>
  <c r="BT139" i="30"/>
  <c r="BG140" i="30"/>
  <c r="BM140" i="30"/>
  <c r="BS140" i="30"/>
  <c r="BN104" i="30"/>
  <c r="AY130" i="30"/>
  <c r="BE130" i="30"/>
  <c r="BK130" i="30"/>
  <c r="BQ130" i="30"/>
  <c r="AY134" i="30"/>
  <c r="BE134" i="30"/>
  <c r="AY139" i="30"/>
  <c r="BE139" i="30"/>
  <c r="BK139" i="30"/>
  <c r="BQ139" i="30"/>
  <c r="AX140" i="30"/>
  <c r="BD140" i="30"/>
  <c r="BJ140" i="30"/>
  <c r="BP140" i="30"/>
  <c r="BS100" i="30"/>
  <c r="AY128" i="30"/>
  <c r="BE128" i="30"/>
  <c r="BK128" i="30"/>
  <c r="BQ128" i="30"/>
  <c r="AY133" i="30"/>
  <c r="BE133" i="30"/>
  <c r="BQ133" i="30"/>
  <c r="BE138" i="30"/>
  <c r="BQ138" i="30"/>
  <c r="BB98" i="30"/>
  <c r="BH98" i="30"/>
  <c r="BN98" i="30"/>
  <c r="CN98" i="30" s="1"/>
  <c r="BT98" i="30"/>
  <c r="BB99" i="30"/>
  <c r="BH99" i="30"/>
  <c r="BN99" i="30"/>
  <c r="BT99" i="30"/>
  <c r="BB100" i="30"/>
  <c r="BN100" i="30"/>
  <c r="BT100" i="30"/>
  <c r="AX104" i="30"/>
  <c r="BD104" i="30"/>
  <c r="BJ104" i="30"/>
  <c r="BP104" i="30"/>
  <c r="BA105" i="30"/>
  <c r="BG105" i="30"/>
  <c r="BM105" i="30"/>
  <c r="BS105" i="30"/>
  <c r="BA106" i="30"/>
  <c r="BG106" i="30"/>
  <c r="BM106" i="30"/>
  <c r="BS106" i="30"/>
  <c r="BA107" i="30"/>
  <c r="BG107" i="30"/>
  <c r="BM107" i="30"/>
  <c r="BS107" i="30"/>
  <c r="BF124" i="30"/>
  <c r="AY126" i="30"/>
  <c r="BE126" i="30"/>
  <c r="BK126" i="30"/>
  <c r="BQ126" i="30"/>
  <c r="AY132" i="30"/>
  <c r="BE132" i="30"/>
  <c r="BQ132" i="30"/>
  <c r="BA134" i="30"/>
  <c r="BM134" i="30"/>
  <c r="BS134" i="30"/>
  <c r="BF138" i="30"/>
  <c r="BM139" i="30"/>
  <c r="BS139" i="30"/>
  <c r="AZ140" i="30"/>
  <c r="BF140" i="30"/>
  <c r="BL140" i="30"/>
  <c r="BR140" i="30"/>
  <c r="BA124" i="30"/>
  <c r="BR124" i="30"/>
  <c r="CJ124" i="30"/>
  <c r="AX127" i="30"/>
  <c r="BD127" i="30"/>
  <c r="BJ127" i="30"/>
  <c r="BP127" i="30"/>
  <c r="AW130" i="30"/>
  <c r="BC130" i="30"/>
  <c r="BI130" i="30"/>
  <c r="BO130" i="30"/>
  <c r="AW131" i="30"/>
  <c r="AZ132" i="30"/>
  <c r="BR132" i="30"/>
  <c r="BN135" i="30"/>
  <c r="AW136" i="30"/>
  <c r="BI136" i="30"/>
  <c r="BN138" i="30"/>
  <c r="AX139" i="30"/>
  <c r="BD139" i="30"/>
  <c r="BJ139" i="30"/>
  <c r="BP139" i="30"/>
  <c r="BE140" i="30"/>
  <c r="BK138" i="30"/>
  <c r="AX126" i="30"/>
  <c r="BD126" i="30"/>
  <c r="BJ126" i="30"/>
  <c r="BP126" i="30"/>
  <c r="AX128" i="30"/>
  <c r="BD128" i="30"/>
  <c r="BJ128" i="30"/>
  <c r="BP128" i="30"/>
  <c r="AX131" i="30"/>
  <c r="BD131" i="30"/>
  <c r="BJ131" i="30"/>
  <c r="BP131" i="30"/>
  <c r="AX136" i="30"/>
  <c r="BD136" i="30"/>
  <c r="BJ136" i="30"/>
  <c r="BP136" i="30"/>
  <c r="CQ124" i="30"/>
  <c r="AX129" i="30"/>
  <c r="BD129" i="30"/>
  <c r="BJ129" i="30"/>
  <c r="BP129" i="30"/>
  <c r="AX135" i="30"/>
  <c r="BD135" i="30"/>
  <c r="BJ135" i="30"/>
  <c r="BP135" i="30"/>
  <c r="AX138" i="30"/>
  <c r="BD138" i="30"/>
  <c r="BJ138" i="30"/>
  <c r="BP138" i="30"/>
  <c r="AZ139" i="30"/>
  <c r="BF139" i="30"/>
  <c r="BL139" i="30"/>
  <c r="BR139" i="30"/>
  <c r="BG139" i="30"/>
  <c r="BG124" i="30"/>
  <c r="AX133" i="30"/>
  <c r="BD133" i="30"/>
  <c r="BJ133" i="30"/>
  <c r="BP133" i="30"/>
  <c r="AX124" i="30"/>
  <c r="CD124" i="30"/>
  <c r="AX132" i="30"/>
  <c r="BD132" i="30"/>
  <c r="BJ132" i="30"/>
  <c r="BP132" i="30"/>
  <c r="AZ138" i="30"/>
  <c r="BR138" i="30"/>
  <c r="AY94" i="30"/>
  <c r="BI94" i="30"/>
  <c r="CD94" i="30"/>
  <c r="CP94" i="30"/>
  <c r="AZ98" i="30"/>
  <c r="BF98" i="30"/>
  <c r="BL98" i="30"/>
  <c r="BR98" i="30"/>
  <c r="AW106" i="30"/>
  <c r="BC106" i="30"/>
  <c r="BI106" i="30"/>
  <c r="BO106" i="30"/>
  <c r="AW107" i="30"/>
  <c r="BC107" i="30"/>
  <c r="BI107" i="30"/>
  <c r="BO107" i="30"/>
  <c r="BA108" i="30"/>
  <c r="BG108" i="30"/>
  <c r="BM108" i="30"/>
  <c r="BS108" i="30"/>
  <c r="BA109" i="30"/>
  <c r="BG109" i="30"/>
  <c r="BM109" i="30"/>
  <c r="BS109" i="30"/>
  <c r="AZ110" i="30"/>
  <c r="BF110" i="30"/>
  <c r="BL110" i="30"/>
  <c r="BR110" i="30"/>
  <c r="BK94" i="30"/>
  <c r="CF94" i="30"/>
  <c r="BF101" i="30"/>
  <c r="BR101" i="30"/>
  <c r="BB110" i="30"/>
  <c r="BJ94" i="30"/>
  <c r="BL94" i="30"/>
  <c r="BX94" i="30"/>
  <c r="BF104" i="30"/>
  <c r="AZ105" i="30"/>
  <c r="BF105" i="30"/>
  <c r="BL105" i="30"/>
  <c r="BR105" i="30"/>
  <c r="AZ106" i="30"/>
  <c r="BF106" i="30"/>
  <c r="BL106" i="30"/>
  <c r="BR106" i="30"/>
  <c r="AZ107" i="30"/>
  <c r="BF107" i="30"/>
  <c r="BL107" i="30"/>
  <c r="BR107" i="30"/>
  <c r="BT106" i="30"/>
  <c r="AW94" i="30"/>
  <c r="BO94" i="30"/>
  <c r="BF102" i="30"/>
  <c r="BR102" i="30"/>
  <c r="BL104" i="30"/>
  <c r="AZ97" i="30"/>
  <c r="BF97" i="30"/>
  <c r="BL97" i="30"/>
  <c r="BR97" i="30"/>
  <c r="CR97" i="30" s="1"/>
  <c r="BN106" i="30"/>
  <c r="BB107" i="30"/>
  <c r="AZ108" i="30"/>
  <c r="BF108" i="30"/>
  <c r="BL108" i="30"/>
  <c r="BR108" i="30"/>
  <c r="AZ109" i="30"/>
  <c r="BF109" i="30"/>
  <c r="BL109" i="30"/>
  <c r="BR109" i="30"/>
  <c r="BW125" i="30"/>
  <c r="CO125" i="30"/>
  <c r="BY125" i="30"/>
  <c r="CK125" i="30"/>
  <c r="CH127" i="30"/>
  <c r="CH126" i="30"/>
  <c r="CH125" i="30"/>
  <c r="CT127" i="30"/>
  <c r="CT125" i="30"/>
  <c r="CT126" i="30"/>
  <c r="AW124" i="30"/>
  <c r="BL124" i="30"/>
  <c r="CP124" i="30"/>
  <c r="BO124" i="30"/>
  <c r="AZ124" i="30"/>
  <c r="CB124" i="30"/>
  <c r="CK124" i="30"/>
  <c r="BZ125" i="30"/>
  <c r="CI125" i="30"/>
  <c r="CM128" i="30"/>
  <c r="CG125" i="30"/>
  <c r="BI124" i="30"/>
  <c r="CH124" i="30"/>
  <c r="BC124" i="30"/>
  <c r="CN124" i="30"/>
  <c r="CC125" i="30"/>
  <c r="CL125" i="30"/>
  <c r="BM136" i="30"/>
  <c r="BM133" i="30"/>
  <c r="BK132" i="30"/>
  <c r="BK135" i="30"/>
  <c r="CE110" i="30"/>
  <c r="CE104" i="30"/>
  <c r="CE95" i="30"/>
  <c r="CK96" i="30"/>
  <c r="CF96" i="30"/>
  <c r="CF95" i="30"/>
  <c r="CL95" i="30"/>
  <c r="BA94" i="30"/>
  <c r="CA94" i="30"/>
  <c r="BG94" i="30"/>
  <c r="CG94" i="30"/>
  <c r="BM94" i="30"/>
  <c r="CM94" i="30"/>
  <c r="BW95" i="30"/>
  <c r="CC95" i="30"/>
  <c r="CI96" i="30"/>
  <c r="CI95" i="30"/>
  <c r="CQ104" i="30"/>
  <c r="CH94" i="30"/>
  <c r="BH94" i="30"/>
  <c r="CJ98" i="30"/>
  <c r="CJ97" i="30"/>
  <c r="CJ96" i="30"/>
  <c r="CJ95" i="30"/>
  <c r="BY95" i="30"/>
  <c r="CQ95" i="30"/>
  <c r="BY96" i="30"/>
  <c r="CR95" i="30"/>
  <c r="CB94" i="30"/>
  <c r="BB94" i="30"/>
  <c r="CD96" i="30"/>
  <c r="CD95" i="30"/>
  <c r="CN94" i="30"/>
  <c r="BN94" i="30"/>
  <c r="BX98" i="30"/>
  <c r="BX97" i="30"/>
  <c r="BX100" i="30"/>
  <c r="BX99" i="30"/>
  <c r="BX96" i="30"/>
  <c r="BX95" i="30"/>
  <c r="CP96" i="30"/>
  <c r="CB96" i="30"/>
  <c r="CH95" i="30"/>
  <c r="CH97" i="30"/>
  <c r="CN96" i="30"/>
  <c r="CN95" i="30"/>
  <c r="CT97" i="30"/>
  <c r="BB103" i="30"/>
  <c r="BB102" i="30"/>
  <c r="BB101" i="30"/>
  <c r="BH104" i="30"/>
  <c r="BN110" i="30"/>
  <c r="BN103" i="30"/>
  <c r="BN102" i="30"/>
  <c r="BN101" i="30"/>
  <c r="BT110" i="30"/>
  <c r="BT107" i="30"/>
  <c r="AX33" i="30"/>
  <c r="BI33" i="30"/>
  <c r="CJ33" i="30"/>
  <c r="AY35" i="30"/>
  <c r="BE35" i="30"/>
  <c r="CE35" i="30" s="1"/>
  <c r="BK35" i="30"/>
  <c r="CK37" i="30" s="1"/>
  <c r="BQ35" i="30"/>
  <c r="CQ35" i="30" s="1"/>
  <c r="BM36" i="30"/>
  <c r="AZ37" i="30"/>
  <c r="BF37" i="30"/>
  <c r="AW38" i="30"/>
  <c r="BI38" i="30"/>
  <c r="BO38" i="30"/>
  <c r="AY39" i="30"/>
  <c r="BE39" i="30"/>
  <c r="BK39" i="30"/>
  <c r="BQ39" i="30"/>
  <c r="BB40" i="30"/>
  <c r="BH40" i="30"/>
  <c r="BN40" i="30"/>
  <c r="BT40" i="30"/>
  <c r="BB41" i="30"/>
  <c r="BH41" i="30"/>
  <c r="BN41" i="30"/>
  <c r="BT41" i="30"/>
  <c r="AY44" i="30"/>
  <c r="BQ44" i="30"/>
  <c r="AY45" i="30"/>
  <c r="BE45" i="30"/>
  <c r="BK45" i="30"/>
  <c r="BQ45" i="30"/>
  <c r="BA48" i="30"/>
  <c r="BS48" i="30"/>
  <c r="AZ49" i="30"/>
  <c r="BF49" i="30"/>
  <c r="BL49" i="30"/>
  <c r="BR49" i="30"/>
  <c r="AW34" i="30"/>
  <c r="BC34" i="30"/>
  <c r="BI34" i="30"/>
  <c r="BO34" i="30"/>
  <c r="BC38" i="30"/>
  <c r="AW40" i="30"/>
  <c r="BC40" i="30"/>
  <c r="BI40" i="30"/>
  <c r="BO40" i="30"/>
  <c r="AW41" i="30"/>
  <c r="BC41" i="30"/>
  <c r="BI41" i="30"/>
  <c r="BO41" i="30"/>
  <c r="AY49" i="30"/>
  <c r="BK49" i="30"/>
  <c r="CD33" i="30"/>
  <c r="AW36" i="30"/>
  <c r="BC36" i="30"/>
  <c r="BI36" i="30"/>
  <c r="AW47" i="30"/>
  <c r="BC47" i="30"/>
  <c r="BI47" i="30"/>
  <c r="BO47" i="30"/>
  <c r="AW48" i="30"/>
  <c r="BC48" i="30"/>
  <c r="BI48" i="30"/>
  <c r="BO48" i="30"/>
  <c r="BC33" i="30"/>
  <c r="CO33" i="30"/>
  <c r="AW37" i="30"/>
  <c r="BI37" i="30"/>
  <c r="BO37" i="30"/>
  <c r="BI39" i="30"/>
  <c r="AW49" i="30"/>
  <c r="BC49" i="30"/>
  <c r="BI49" i="30"/>
  <c r="BO49" i="30"/>
  <c r="BP33" i="30"/>
  <c r="CF33" i="30"/>
  <c r="AW35" i="30"/>
  <c r="BC35" i="30"/>
  <c r="BI35" i="30"/>
  <c r="BO35" i="30"/>
  <c r="AW39" i="30"/>
  <c r="BO39" i="30"/>
  <c r="AW44" i="30"/>
  <c r="BC44" i="30"/>
  <c r="BI44" i="30"/>
  <c r="BO44" i="30"/>
  <c r="AW45" i="30"/>
  <c r="BC45" i="30"/>
  <c r="BI45" i="30"/>
  <c r="BO45" i="30"/>
  <c r="AW46" i="30"/>
  <c r="BC46" i="30"/>
  <c r="BI46" i="30"/>
  <c r="BO46" i="30"/>
  <c r="AY47" i="30"/>
  <c r="BQ47" i="30"/>
  <c r="BE48" i="30"/>
  <c r="BK48" i="30"/>
  <c r="BQ48" i="30"/>
  <c r="CL34" i="30"/>
  <c r="CO34" i="30"/>
  <c r="CD34" i="30"/>
  <c r="CK34" i="30"/>
  <c r="CE34" i="30"/>
  <c r="CS34" i="30"/>
  <c r="AZ33" i="30"/>
  <c r="BH33" i="30"/>
  <c r="CL33" i="30"/>
  <c r="BB48" i="30"/>
  <c r="BB45" i="30"/>
  <c r="BH48" i="30"/>
  <c r="BH45" i="30"/>
  <c r="BH42" i="30"/>
  <c r="AW33" i="30"/>
  <c r="BR33" i="30"/>
  <c r="CA33" i="30"/>
  <c r="BY34" i="30"/>
  <c r="AY46" i="30"/>
  <c r="AT19" i="30"/>
  <c r="AS19" i="30"/>
  <c r="AR19" i="30"/>
  <c r="AQ19" i="30"/>
  <c r="AP19" i="30"/>
  <c r="AO19" i="30"/>
  <c r="AN19" i="30"/>
  <c r="AM19" i="30"/>
  <c r="AL19" i="30"/>
  <c r="AK19" i="30"/>
  <c r="AJ19" i="30"/>
  <c r="AI19" i="30"/>
  <c r="AH19" i="30"/>
  <c r="AG19" i="30"/>
  <c r="AF19" i="30"/>
  <c r="AE19" i="30"/>
  <c r="AD19" i="30"/>
  <c r="AC19" i="30"/>
  <c r="AB19" i="30"/>
  <c r="AA19" i="30"/>
  <c r="Z19" i="30"/>
  <c r="Y19" i="30"/>
  <c r="X19" i="30"/>
  <c r="W19" i="30"/>
  <c r="AT18" i="30"/>
  <c r="AS18" i="30"/>
  <c r="BS18" i="30" s="1"/>
  <c r="AR18" i="30"/>
  <c r="AQ18" i="30"/>
  <c r="BQ18" i="30" s="1"/>
  <c r="AP18" i="30"/>
  <c r="AO18" i="30"/>
  <c r="AN18" i="30"/>
  <c r="AM18" i="30"/>
  <c r="BM18" i="30" s="1"/>
  <c r="AL18" i="30"/>
  <c r="AK18" i="30"/>
  <c r="BK18" i="30" s="1"/>
  <c r="AJ18" i="30"/>
  <c r="AI18" i="30"/>
  <c r="AH18" i="30"/>
  <c r="AG18" i="30"/>
  <c r="BG18" i="30" s="1"/>
  <c r="AF18" i="30"/>
  <c r="AE18" i="30"/>
  <c r="BE18" i="30" s="1"/>
  <c r="AD18" i="30"/>
  <c r="BD18" i="30" s="1"/>
  <c r="AC18" i="30"/>
  <c r="AB18" i="30"/>
  <c r="AA18" i="30"/>
  <c r="BA18" i="30" s="1"/>
  <c r="Z18" i="30"/>
  <c r="Y18" i="30"/>
  <c r="AY18" i="30" s="1"/>
  <c r="X18" i="30"/>
  <c r="W18" i="30"/>
  <c r="AT17" i="30"/>
  <c r="AS17" i="30"/>
  <c r="AR17" i="30"/>
  <c r="AQ17" i="30"/>
  <c r="AP17" i="30"/>
  <c r="AO17" i="30"/>
  <c r="AN17" i="30"/>
  <c r="AM17" i="30"/>
  <c r="AL17" i="30"/>
  <c r="AK17" i="30"/>
  <c r="AJ17" i="30"/>
  <c r="AI17" i="30"/>
  <c r="AH17" i="30"/>
  <c r="AG17" i="30"/>
  <c r="BG17" i="30" s="1"/>
  <c r="AF17" i="30"/>
  <c r="AE17" i="30"/>
  <c r="BE17" i="30" s="1"/>
  <c r="AD17" i="30"/>
  <c r="AC17" i="30"/>
  <c r="AB17" i="30"/>
  <c r="AA17" i="30"/>
  <c r="Z17" i="30"/>
  <c r="Y17" i="30"/>
  <c r="X17" i="30"/>
  <c r="W17" i="30"/>
  <c r="AT16" i="30"/>
  <c r="BT16" i="30" s="1"/>
  <c r="AS16" i="30"/>
  <c r="AR16" i="30"/>
  <c r="AQ16" i="30"/>
  <c r="AP16" i="30"/>
  <c r="AO16" i="30"/>
  <c r="AN16" i="30"/>
  <c r="BN16" i="30" s="1"/>
  <c r="AM16" i="30"/>
  <c r="AL16" i="30"/>
  <c r="AK16" i="30"/>
  <c r="AJ16" i="30"/>
  <c r="AI16" i="30"/>
  <c r="AH16" i="30"/>
  <c r="BH16" i="30" s="1"/>
  <c r="AG16" i="30"/>
  <c r="AF16" i="30"/>
  <c r="AE16" i="30"/>
  <c r="AD16" i="30"/>
  <c r="AC16" i="30"/>
  <c r="AB16" i="30"/>
  <c r="BB16" i="30" s="1"/>
  <c r="AA16" i="30"/>
  <c r="Z16" i="30"/>
  <c r="Y16" i="30"/>
  <c r="X16" i="30"/>
  <c r="W16" i="30"/>
  <c r="AT15" i="30"/>
  <c r="BT15" i="30" s="1"/>
  <c r="AS15" i="30"/>
  <c r="AR15" i="30"/>
  <c r="AQ15" i="30"/>
  <c r="AP15" i="30"/>
  <c r="AO15" i="30"/>
  <c r="AN15" i="30"/>
  <c r="BN15" i="30" s="1"/>
  <c r="AM15" i="30"/>
  <c r="AL15" i="30"/>
  <c r="AK15" i="30"/>
  <c r="AJ15" i="30"/>
  <c r="AI15" i="30"/>
  <c r="AH15" i="30"/>
  <c r="BH15" i="30" s="1"/>
  <c r="AG15" i="30"/>
  <c r="AF15" i="30"/>
  <c r="AE15" i="30"/>
  <c r="AD15" i="30"/>
  <c r="BD15" i="30" s="1"/>
  <c r="AC15" i="30"/>
  <c r="AB15" i="30"/>
  <c r="BB15" i="30" s="1"/>
  <c r="AA15" i="30"/>
  <c r="Z15" i="30"/>
  <c r="Y15" i="30"/>
  <c r="X15" i="30"/>
  <c r="W15" i="30"/>
  <c r="AT14" i="30"/>
  <c r="AS14" i="30"/>
  <c r="AR14" i="30"/>
  <c r="AQ14" i="30"/>
  <c r="AP14" i="30"/>
  <c r="AO14" i="30"/>
  <c r="AN14" i="30"/>
  <c r="AM14" i="30"/>
  <c r="BM14" i="30" s="1"/>
  <c r="AL14" i="30"/>
  <c r="AK14" i="30"/>
  <c r="AJ14" i="30"/>
  <c r="BJ14" i="30" s="1"/>
  <c r="AI14" i="30"/>
  <c r="AH14" i="30"/>
  <c r="BH14" i="30" s="1"/>
  <c r="AG14" i="30"/>
  <c r="AF14" i="30"/>
  <c r="AE14" i="30"/>
  <c r="BE14" i="30" s="1"/>
  <c r="AD14" i="30"/>
  <c r="BD14" i="30" s="1"/>
  <c r="AC14" i="30"/>
  <c r="AB14" i="30"/>
  <c r="BB14" i="30" s="1"/>
  <c r="AA14" i="30"/>
  <c r="BA14" i="30" s="1"/>
  <c r="Z14" i="30"/>
  <c r="Y14" i="30"/>
  <c r="X14" i="30"/>
  <c r="AX14" i="30" s="1"/>
  <c r="W14" i="30"/>
  <c r="AT13" i="30"/>
  <c r="AS13" i="30"/>
  <c r="AR13" i="30"/>
  <c r="AQ13" i="30"/>
  <c r="AP13" i="30"/>
  <c r="AO13" i="30"/>
  <c r="AN13" i="30"/>
  <c r="AM13" i="30"/>
  <c r="AL13" i="30"/>
  <c r="AK13" i="30"/>
  <c r="AJ13" i="30"/>
  <c r="BJ13" i="30" s="1"/>
  <c r="AI13" i="30"/>
  <c r="AH13" i="30"/>
  <c r="AG13" i="30"/>
  <c r="AF13" i="30"/>
  <c r="AE13" i="30"/>
  <c r="AD13" i="30"/>
  <c r="AC13" i="30"/>
  <c r="AB13" i="30"/>
  <c r="BB13" i="30" s="1"/>
  <c r="AA13" i="30"/>
  <c r="Z13" i="30"/>
  <c r="AZ13" i="30" s="1"/>
  <c r="Y13" i="30"/>
  <c r="X13" i="30"/>
  <c r="AX13" i="30" s="1"/>
  <c r="W13" i="30"/>
  <c r="AT12" i="30"/>
  <c r="AS12" i="30"/>
  <c r="AR12" i="30"/>
  <c r="AQ12" i="30"/>
  <c r="AP12" i="30"/>
  <c r="AO12" i="30"/>
  <c r="AN12" i="30"/>
  <c r="AM12" i="30"/>
  <c r="AL12" i="30"/>
  <c r="AK12" i="30"/>
  <c r="AJ12" i="30"/>
  <c r="BJ12" i="30" s="1"/>
  <c r="AI12" i="30"/>
  <c r="AH12" i="30"/>
  <c r="AG12" i="30"/>
  <c r="AF12" i="30"/>
  <c r="AE12" i="30"/>
  <c r="AD12" i="30"/>
  <c r="AC12" i="30"/>
  <c r="AB12" i="30"/>
  <c r="AA12" i="30"/>
  <c r="Z12" i="30"/>
  <c r="Y12" i="30"/>
  <c r="X12" i="30"/>
  <c r="AX12" i="30" s="1"/>
  <c r="W12" i="30"/>
  <c r="AT11" i="30"/>
  <c r="AS11" i="30"/>
  <c r="AR11" i="30"/>
  <c r="AQ11" i="30"/>
  <c r="AP11" i="30"/>
  <c r="AO11" i="30"/>
  <c r="AN11" i="30"/>
  <c r="AM11" i="30"/>
  <c r="AL11" i="30"/>
  <c r="AK11" i="30"/>
  <c r="AJ11" i="30"/>
  <c r="BJ11" i="30" s="1"/>
  <c r="AI11" i="30"/>
  <c r="AH11" i="30"/>
  <c r="AG11" i="30"/>
  <c r="AF11" i="30"/>
  <c r="AE11" i="30"/>
  <c r="AD11" i="30"/>
  <c r="AC11" i="30"/>
  <c r="AB11" i="30"/>
  <c r="AA11" i="30"/>
  <c r="Z11" i="30"/>
  <c r="Y11" i="30"/>
  <c r="X11" i="30"/>
  <c r="AX11" i="30" s="1"/>
  <c r="W11"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AX10" i="30" s="1"/>
  <c r="W10" i="30"/>
  <c r="AT9" i="30"/>
  <c r="AS9" i="30"/>
  <c r="AR9" i="30"/>
  <c r="AQ9" i="30"/>
  <c r="AP9" i="30"/>
  <c r="AO9" i="30"/>
  <c r="AN9" i="30"/>
  <c r="AM9" i="30"/>
  <c r="AL9" i="30"/>
  <c r="AK9" i="30"/>
  <c r="AJ9" i="30"/>
  <c r="AI9" i="30"/>
  <c r="AH9" i="30"/>
  <c r="AG9" i="30"/>
  <c r="AF9" i="30"/>
  <c r="AE9" i="30"/>
  <c r="AD9" i="30"/>
  <c r="AC9" i="30"/>
  <c r="AB9" i="30"/>
  <c r="AA9" i="30"/>
  <c r="Z9" i="30"/>
  <c r="Y9" i="30"/>
  <c r="X9" i="30"/>
  <c r="W9" i="30"/>
  <c r="CY8" i="30"/>
  <c r="AT8" i="30"/>
  <c r="BT8" i="30" s="1"/>
  <c r="AS8" i="30"/>
  <c r="AR8" i="30"/>
  <c r="AQ8" i="30"/>
  <c r="AP8" i="30"/>
  <c r="AO8" i="30"/>
  <c r="AN8" i="30"/>
  <c r="BN8" i="30" s="1"/>
  <c r="AM8" i="30"/>
  <c r="AL8" i="30"/>
  <c r="AK8" i="30"/>
  <c r="AJ8" i="30"/>
  <c r="AI8" i="30"/>
  <c r="AH8" i="30"/>
  <c r="BH8" i="30" s="1"/>
  <c r="AG8" i="30"/>
  <c r="AF8" i="30"/>
  <c r="AE8" i="30"/>
  <c r="AD8" i="30"/>
  <c r="AC8" i="30"/>
  <c r="AB8" i="30"/>
  <c r="BB8" i="30" s="1"/>
  <c r="AA8" i="30"/>
  <c r="Z8" i="30"/>
  <c r="Y8" i="30"/>
  <c r="X8" i="30"/>
  <c r="W8" i="30"/>
  <c r="AT7" i="30"/>
  <c r="BT7" i="30" s="1"/>
  <c r="AS7" i="30"/>
  <c r="AR7" i="30"/>
  <c r="AQ7" i="30"/>
  <c r="AP7" i="30"/>
  <c r="AO7" i="30"/>
  <c r="AN7" i="30"/>
  <c r="BN7" i="30" s="1"/>
  <c r="AM7" i="30"/>
  <c r="AL7" i="30"/>
  <c r="AK7" i="30"/>
  <c r="AJ7" i="30"/>
  <c r="AI7" i="30"/>
  <c r="AH7" i="30"/>
  <c r="BH7" i="30" s="1"/>
  <c r="AG7" i="30"/>
  <c r="AF7" i="30"/>
  <c r="AE7" i="30"/>
  <c r="AD7" i="30"/>
  <c r="AC7" i="30"/>
  <c r="AB7" i="30"/>
  <c r="BB7" i="30" s="1"/>
  <c r="AA7" i="30"/>
  <c r="Z7" i="30"/>
  <c r="Y7" i="30"/>
  <c r="X7" i="30"/>
  <c r="W7" i="30"/>
  <c r="AT6" i="30"/>
  <c r="BT6" i="30" s="1"/>
  <c r="AS6" i="30"/>
  <c r="AR6" i="30"/>
  <c r="AQ6" i="30"/>
  <c r="AP6" i="30"/>
  <c r="AO6" i="30"/>
  <c r="AN6" i="30"/>
  <c r="BN6" i="30" s="1"/>
  <c r="AM6" i="30"/>
  <c r="AL6" i="30"/>
  <c r="AK6" i="30"/>
  <c r="AJ6" i="30"/>
  <c r="AI6" i="30"/>
  <c r="AH6" i="30"/>
  <c r="BH6" i="30" s="1"/>
  <c r="AG6" i="30"/>
  <c r="AF6" i="30"/>
  <c r="AE6" i="30"/>
  <c r="AD6" i="30"/>
  <c r="AC6" i="30"/>
  <c r="AB6" i="30"/>
  <c r="BB6" i="30" s="1"/>
  <c r="AA6" i="30"/>
  <c r="Z6" i="30"/>
  <c r="Y6" i="30"/>
  <c r="X6" i="30"/>
  <c r="W6" i="30"/>
  <c r="AT5" i="30"/>
  <c r="BT5" i="30" s="1"/>
  <c r="AS5" i="30"/>
  <c r="AR5" i="30"/>
  <c r="AQ5" i="30"/>
  <c r="AP5" i="30"/>
  <c r="AO5" i="30"/>
  <c r="AN5" i="30"/>
  <c r="BN5" i="30" s="1"/>
  <c r="AM5" i="30"/>
  <c r="AL5" i="30"/>
  <c r="AK5" i="30"/>
  <c r="AJ5" i="30"/>
  <c r="AI5" i="30"/>
  <c r="AH5" i="30"/>
  <c r="BH5" i="30" s="1"/>
  <c r="AG5" i="30"/>
  <c r="AF5" i="30"/>
  <c r="AE5" i="30"/>
  <c r="AD5" i="30"/>
  <c r="AC5" i="30"/>
  <c r="AB5" i="30"/>
  <c r="BB5" i="30" s="1"/>
  <c r="AA5" i="30"/>
  <c r="Z5" i="30"/>
  <c r="Y5" i="30"/>
  <c r="X5" i="30"/>
  <c r="W5" i="30"/>
  <c r="AT4" i="30"/>
  <c r="BT4" i="30" s="1"/>
  <c r="AS4" i="30"/>
  <c r="AR4" i="30"/>
  <c r="AQ4" i="30"/>
  <c r="AP4" i="30"/>
  <c r="AO4" i="30"/>
  <c r="AN4" i="30"/>
  <c r="BN4" i="30" s="1"/>
  <c r="AM4" i="30"/>
  <c r="AL4" i="30"/>
  <c r="AK4" i="30"/>
  <c r="AJ4" i="30"/>
  <c r="AI4" i="30"/>
  <c r="AH4" i="30"/>
  <c r="BH4" i="30" s="1"/>
  <c r="AG4" i="30"/>
  <c r="AF4" i="30"/>
  <c r="AE4" i="30"/>
  <c r="AD4" i="30"/>
  <c r="AC4" i="30"/>
  <c r="AB4" i="30"/>
  <c r="BB4" i="30" s="1"/>
  <c r="AA4" i="30"/>
  <c r="Z4" i="30"/>
  <c r="Y4" i="30"/>
  <c r="X4" i="30"/>
  <c r="W4" i="30"/>
  <c r="AT3" i="30"/>
  <c r="AS3" i="30"/>
  <c r="AR3" i="30"/>
  <c r="AQ3" i="30"/>
  <c r="AP3" i="30"/>
  <c r="AO3" i="30"/>
  <c r="AN3" i="30"/>
  <c r="BN3" i="30" s="1"/>
  <c r="AM3" i="30"/>
  <c r="AL3" i="30"/>
  <c r="AK3" i="30"/>
  <c r="AJ3" i="30"/>
  <c r="AI3" i="30"/>
  <c r="AH3" i="30"/>
  <c r="AG3" i="30"/>
  <c r="AF3" i="30"/>
  <c r="AE3" i="30"/>
  <c r="AD3" i="30"/>
  <c r="AC3" i="30"/>
  <c r="AB3" i="30"/>
  <c r="BB3" i="30" s="1"/>
  <c r="AA3" i="30"/>
  <c r="Z3" i="30"/>
  <c r="Y3" i="30"/>
  <c r="X3" i="30"/>
  <c r="W3" i="30"/>
  <c r="CS2" i="30"/>
  <c r="BS2" i="30"/>
  <c r="AR2" i="30"/>
  <c r="AQ2" i="30"/>
  <c r="CQ2" i="30" s="1"/>
  <c r="AP2" i="30"/>
  <c r="BP2" i="30" s="1"/>
  <c r="AO2" i="30"/>
  <c r="CO2" i="30" s="1"/>
  <c r="AN2" i="30"/>
  <c r="CN2" i="30" s="1"/>
  <c r="AM2" i="30"/>
  <c r="CM2" i="30" s="1"/>
  <c r="AL2" i="30"/>
  <c r="AK2" i="30"/>
  <c r="CK2" i="30" s="1"/>
  <c r="AJ2" i="30"/>
  <c r="BJ2" i="30" s="1"/>
  <c r="AI2" i="30"/>
  <c r="CI2" i="30" s="1"/>
  <c r="AH2" i="30"/>
  <c r="CH2" i="30" s="1"/>
  <c r="AG2" i="30"/>
  <c r="CG2" i="30" s="1"/>
  <c r="AF2" i="30"/>
  <c r="AE2" i="30"/>
  <c r="BE2" i="30" s="1"/>
  <c r="AD2" i="30"/>
  <c r="BD2" i="30" s="1"/>
  <c r="AC2" i="30"/>
  <c r="CC2" i="30" s="1"/>
  <c r="AB2" i="30"/>
  <c r="CB2" i="30" s="1"/>
  <c r="AA2" i="30"/>
  <c r="CA2" i="30" s="1"/>
  <c r="Z2" i="30"/>
  <c r="Y2" i="30"/>
  <c r="BY2" i="30" s="1"/>
  <c r="X2" i="30"/>
  <c r="AX2" i="30" s="1"/>
  <c r="W2" i="30"/>
  <c r="BW2" i="30" s="1"/>
  <c r="BV1" i="30"/>
  <c r="AV1" i="30"/>
  <c r="V1" i="30"/>
  <c r="CG131" i="30" l="1"/>
  <c r="BW126" i="30"/>
  <c r="CT129" i="30"/>
  <c r="CC126" i="30"/>
  <c r="CE126" i="30"/>
  <c r="BD111" i="30"/>
  <c r="CC96" i="30"/>
  <c r="CJ109" i="30"/>
  <c r="CQ103" i="30"/>
  <c r="CE103" i="30"/>
  <c r="CI98" i="30"/>
  <c r="CR99" i="30"/>
  <c r="CT98" i="30"/>
  <c r="CO100" i="30"/>
  <c r="CB97" i="30"/>
  <c r="CL43" i="30"/>
  <c r="CR47" i="30"/>
  <c r="CL40" i="30"/>
  <c r="CE37" i="30"/>
  <c r="CD37" i="30"/>
  <c r="CS41" i="30"/>
  <c r="CG127" i="30"/>
  <c r="CQ126" i="30"/>
  <c r="CN136" i="30"/>
  <c r="BZ131" i="30"/>
  <c r="CG129" i="30"/>
  <c r="CL132" i="30"/>
  <c r="CB129" i="30"/>
  <c r="BW128" i="30"/>
  <c r="CF134" i="30"/>
  <c r="CA126" i="30"/>
  <c r="CB126" i="30"/>
  <c r="CD126" i="30"/>
  <c r="CL134" i="30"/>
  <c r="CN128" i="30"/>
  <c r="CO127" i="30"/>
  <c r="CN127" i="30"/>
  <c r="CQ128" i="30"/>
  <c r="CK127" i="30"/>
  <c r="CH139" i="30"/>
  <c r="CB128" i="30"/>
  <c r="CJ100" i="30"/>
  <c r="BW96" i="30"/>
  <c r="CB99" i="30"/>
  <c r="CD97" i="30"/>
  <c r="CC98" i="30"/>
  <c r="BX110" i="30"/>
  <c r="CT99" i="30"/>
  <c r="CD98" i="30"/>
  <c r="CI97" i="30"/>
  <c r="CL100" i="30"/>
  <c r="CB98" i="30"/>
  <c r="BW102" i="30"/>
  <c r="CL101" i="30"/>
  <c r="BZ106" i="30"/>
  <c r="CD105" i="30"/>
  <c r="CP100" i="30"/>
  <c r="CG95" i="30"/>
  <c r="BZ96" i="30"/>
  <c r="CF98" i="30"/>
  <c r="BX104" i="30"/>
  <c r="CS97" i="30"/>
  <c r="BX103" i="30"/>
  <c r="CH99" i="30"/>
  <c r="CH110" i="30"/>
  <c r="CC97" i="30"/>
  <c r="BZ35" i="30"/>
  <c r="CB37" i="30"/>
  <c r="CT44" i="30"/>
  <c r="CG49" i="30"/>
  <c r="CA40" i="30"/>
  <c r="CF45" i="30"/>
  <c r="CE38" i="30"/>
  <c r="CA36" i="30"/>
  <c r="CL37" i="30"/>
  <c r="CF34" i="30"/>
  <c r="CK36" i="30"/>
  <c r="CL35" i="30"/>
  <c r="BP14" i="30"/>
  <c r="AW4" i="30"/>
  <c r="BC4" i="30"/>
  <c r="BI4" i="30"/>
  <c r="BO4" i="30"/>
  <c r="AW5" i="30"/>
  <c r="BC5" i="30"/>
  <c r="BI5" i="30"/>
  <c r="BO5" i="30"/>
  <c r="AW6" i="30"/>
  <c r="BC6" i="30"/>
  <c r="BI6" i="30"/>
  <c r="BO6" i="30"/>
  <c r="AW7" i="30"/>
  <c r="BC7" i="30"/>
  <c r="BI7" i="30"/>
  <c r="BO7" i="30"/>
  <c r="BI8" i="30"/>
  <c r="AZ12" i="30"/>
  <c r="BZ126" i="30"/>
  <c r="CN126" i="30"/>
  <c r="CB127" i="30"/>
  <c r="CO126" i="30"/>
  <c r="CN138" i="30"/>
  <c r="CI131" i="30"/>
  <c r="CI127" i="30"/>
  <c r="CN131" i="30"/>
  <c r="BI141" i="30"/>
  <c r="CE132" i="30"/>
  <c r="CT134" i="30"/>
  <c r="CF137" i="30"/>
  <c r="CH135" i="30"/>
  <c r="CC131" i="30"/>
  <c r="CA129" i="30"/>
  <c r="BZ130" i="30"/>
  <c r="BZ128" i="30"/>
  <c r="CR126" i="30"/>
  <c r="CN125" i="30"/>
  <c r="CP126" i="30"/>
  <c r="CN133" i="30"/>
  <c r="CF133" i="30"/>
  <c r="CD130" i="30"/>
  <c r="CB136" i="30"/>
  <c r="BW129" i="30"/>
  <c r="BY104" i="30"/>
  <c r="CJ102" i="30"/>
  <c r="CP97" i="30"/>
  <c r="CO101" i="30"/>
  <c r="CL102" i="30"/>
  <c r="CP99" i="30"/>
  <c r="CO97" i="30"/>
  <c r="CQ109" i="30"/>
  <c r="CH96" i="30"/>
  <c r="CP101" i="30"/>
  <c r="CP98" i="30"/>
  <c r="CD99" i="30"/>
  <c r="CQ110" i="30"/>
  <c r="CO98" i="30"/>
  <c r="CO102" i="30"/>
  <c r="BW100" i="30"/>
  <c r="CL96" i="30"/>
  <c r="CH102" i="30"/>
  <c r="CM98" i="30"/>
  <c r="CK108" i="30"/>
  <c r="CD110" i="30"/>
  <c r="BW101" i="30"/>
  <c r="BW105" i="30"/>
  <c r="CH103" i="30"/>
  <c r="CP95" i="30"/>
  <c r="CP102" i="30"/>
  <c r="CQ96" i="30"/>
  <c r="CQ97" i="30"/>
  <c r="CO99" i="30"/>
  <c r="AW111" i="30"/>
  <c r="BA111" i="30"/>
  <c r="CP106" i="30"/>
  <c r="BX101" i="30"/>
  <c r="CO103" i="30"/>
  <c r="CH35" i="30"/>
  <c r="CG35" i="30"/>
  <c r="CE44" i="30"/>
  <c r="CS47" i="30"/>
  <c r="CJ35" i="30"/>
  <c r="BZ34" i="30"/>
  <c r="CL42" i="30"/>
  <c r="BW46" i="30"/>
  <c r="CN41" i="30"/>
  <c r="CP38" i="30"/>
  <c r="CG40" i="30"/>
  <c r="CN46" i="30"/>
  <c r="CS39" i="30"/>
  <c r="CJ47" i="30"/>
  <c r="CD47" i="30"/>
  <c r="CH39" i="30"/>
  <c r="CL36" i="30"/>
  <c r="CG47" i="30"/>
  <c r="CN43" i="30"/>
  <c r="CG37" i="30"/>
  <c r="CE36" i="30"/>
  <c r="CP35" i="30"/>
  <c r="CL41" i="30"/>
  <c r="CL38" i="30"/>
  <c r="CR46" i="30"/>
  <c r="BX36" i="30"/>
  <c r="CA49" i="30"/>
  <c r="CA45" i="30"/>
  <c r="CM38" i="30"/>
  <c r="AY10" i="30"/>
  <c r="AY11" i="30"/>
  <c r="BC11" i="30"/>
  <c r="BK11" i="30"/>
  <c r="BO11" i="30"/>
  <c r="BK15" i="30"/>
  <c r="BH3" i="30"/>
  <c r="BT3" i="30"/>
  <c r="CT8" i="30" s="1"/>
  <c r="BD10" i="30"/>
  <c r="BD11" i="30"/>
  <c r="BP11" i="30"/>
  <c r="BD12" i="30"/>
  <c r="BP12" i="30"/>
  <c r="BD13" i="30"/>
  <c r="BP13" i="30"/>
  <c r="AW11" i="30"/>
  <c r="BE11" i="30"/>
  <c r="BI11" i="30"/>
  <c r="BQ11" i="30"/>
  <c r="BG14" i="30"/>
  <c r="BK14" i="30"/>
  <c r="BS14" i="30"/>
  <c r="AY15" i="30"/>
  <c r="BS15" i="30"/>
  <c r="BB11" i="30"/>
  <c r="BF9" i="30"/>
  <c r="BX105" i="30"/>
  <c r="AX111" i="30"/>
  <c r="CD100" i="30"/>
  <c r="CD104" i="30"/>
  <c r="BW103" i="30"/>
  <c r="CK102" i="30"/>
  <c r="CG107" i="30"/>
  <c r="CQ101" i="30"/>
  <c r="CE101" i="30"/>
  <c r="CM97" i="30"/>
  <c r="CH104" i="30"/>
  <c r="BX106" i="30"/>
  <c r="CD101" i="30"/>
  <c r="BW98" i="30"/>
  <c r="CE109" i="30"/>
  <c r="CP109" i="30"/>
  <c r="CI103" i="30"/>
  <c r="BX102" i="30"/>
  <c r="CA98" i="30"/>
  <c r="CG102" i="30"/>
  <c r="BK111" i="30"/>
  <c r="CJ103" i="30"/>
  <c r="BX107" i="30"/>
  <c r="CD102" i="30"/>
  <c r="CD106" i="30"/>
  <c r="CJ101" i="30"/>
  <c r="CO106" i="30"/>
  <c r="CJ108" i="30"/>
  <c r="CC103" i="30"/>
  <c r="BX108" i="30"/>
  <c r="CS96" i="30"/>
  <c r="CD103" i="30"/>
  <c r="CD108" i="30"/>
  <c r="BY100" i="30"/>
  <c r="CE97" i="30"/>
  <c r="CD107" i="30"/>
  <c r="BW104" i="30"/>
  <c r="BY109" i="30"/>
  <c r="CJ110" i="30"/>
  <c r="BX109" i="30"/>
  <c r="CM103" i="30"/>
  <c r="CQ98" i="30"/>
  <c r="BY106" i="30"/>
  <c r="BW99" i="30"/>
  <c r="CL97" i="30"/>
  <c r="CE98" i="30"/>
  <c r="BZ101" i="30"/>
  <c r="CC110" i="30"/>
  <c r="CO138" i="30"/>
  <c r="CL129" i="30"/>
  <c r="CI139" i="30"/>
  <c r="CD125" i="30"/>
  <c r="CA127" i="30"/>
  <c r="CC139" i="30"/>
  <c r="BW127" i="30"/>
  <c r="BY127" i="30"/>
  <c r="CG138" i="30"/>
  <c r="CG137" i="30"/>
  <c r="CM131" i="30"/>
  <c r="CC132" i="30"/>
  <c r="CI128" i="30"/>
  <c r="CI133" i="30"/>
  <c r="CK131" i="30"/>
  <c r="AY141" i="30"/>
  <c r="CF130" i="30"/>
  <c r="CO133" i="30"/>
  <c r="CG132" i="30"/>
  <c r="CO140" i="30"/>
  <c r="CR128" i="30"/>
  <c r="CA132" i="30"/>
  <c r="CR131" i="30"/>
  <c r="CO135" i="30"/>
  <c r="CE137" i="30"/>
  <c r="CH132" i="30"/>
  <c r="CS138" i="30"/>
  <c r="CG128" i="30"/>
  <c r="CR129" i="30"/>
  <c r="CH131" i="30"/>
  <c r="CH130" i="30"/>
  <c r="CK128" i="30"/>
  <c r="CG136" i="30"/>
  <c r="CO139" i="30"/>
  <c r="CC137" i="30"/>
  <c r="CR43" i="30"/>
  <c r="CG42" i="30"/>
  <c r="CG34" i="30"/>
  <c r="CA35" i="30"/>
  <c r="CB39" i="30"/>
  <c r="BZ46" i="30"/>
  <c r="CD43" i="30"/>
  <c r="CL39" i="30"/>
  <c r="BL50" i="30"/>
  <c r="BN50" i="30"/>
  <c r="CA46" i="30"/>
  <c r="CA41" i="30"/>
  <c r="CG41" i="30"/>
  <c r="CR48" i="30"/>
  <c r="BX35" i="30"/>
  <c r="CD35" i="30"/>
  <c r="CD49" i="30"/>
  <c r="CB43" i="30"/>
  <c r="CR44" i="30"/>
  <c r="CP36" i="30"/>
  <c r="BG50" i="30"/>
  <c r="BX42" i="30"/>
  <c r="CG39" i="30"/>
  <c r="CD44" i="30"/>
  <c r="CM35" i="30"/>
  <c r="CB36" i="30"/>
  <c r="CM42" i="30"/>
  <c r="CR42" i="30"/>
  <c r="BD50" i="30"/>
  <c r="BZ45" i="30"/>
  <c r="CQ43" i="30"/>
  <c r="CR34" i="30"/>
  <c r="CP34" i="30"/>
  <c r="BX44" i="30"/>
  <c r="BW37" i="30"/>
  <c r="CA48" i="30"/>
  <c r="CM45" i="30"/>
  <c r="CP47" i="30"/>
  <c r="CG48" i="30"/>
  <c r="CA43" i="30"/>
  <c r="CS36" i="30"/>
  <c r="BB12" i="30"/>
  <c r="BH12" i="30"/>
  <c r="BN12" i="30"/>
  <c r="BT12" i="30"/>
  <c r="BH13" i="30"/>
  <c r="BN13" i="30"/>
  <c r="BT13" i="30"/>
  <c r="AZ14" i="30"/>
  <c r="BF14" i="30"/>
  <c r="BL14" i="30"/>
  <c r="BR14" i="30"/>
  <c r="AY16" i="30"/>
  <c r="AZ9" i="30"/>
  <c r="BR10" i="30"/>
  <c r="BR11" i="30"/>
  <c r="BB9" i="30"/>
  <c r="BH9" i="30"/>
  <c r="BN9" i="30"/>
  <c r="BT9" i="30"/>
  <c r="BB10" i="30"/>
  <c r="CB10" i="30" s="1"/>
  <c r="BH10" i="30"/>
  <c r="BN10" i="30"/>
  <c r="BT10" i="30"/>
  <c r="CD134" i="30"/>
  <c r="CT137" i="30"/>
  <c r="CL127" i="30"/>
  <c r="CL128" i="30"/>
  <c r="CH140" i="30"/>
  <c r="CA131" i="30"/>
  <c r="CM126" i="30"/>
  <c r="CI132" i="30"/>
  <c r="CF136" i="30"/>
  <c r="CL136" i="30"/>
  <c r="CC127" i="30"/>
  <c r="CA130" i="30"/>
  <c r="CF128" i="30"/>
  <c r="CH137" i="30"/>
  <c r="CO134" i="30"/>
  <c r="CA134" i="30"/>
  <c r="CM140" i="30"/>
  <c r="CM129" i="30"/>
  <c r="CI134" i="30"/>
  <c r="CC134" i="30"/>
  <c r="CM130" i="30"/>
  <c r="CC138" i="30"/>
  <c r="CS134" i="30"/>
  <c r="CF138" i="30"/>
  <c r="CF131" i="30"/>
  <c r="CL139" i="30"/>
  <c r="CA136" i="30"/>
  <c r="CC136" i="30"/>
  <c r="CT136" i="30"/>
  <c r="CN130" i="30"/>
  <c r="CH136" i="30"/>
  <c r="CH138" i="30"/>
  <c r="CQ127" i="30"/>
  <c r="CK130" i="30"/>
  <c r="CG135" i="30"/>
  <c r="BZ129" i="30"/>
  <c r="CI140" i="30"/>
  <c r="CS127" i="30"/>
  <c r="CA140" i="30"/>
  <c r="CC130" i="30"/>
  <c r="BN141" i="30"/>
  <c r="CM132" i="30"/>
  <c r="CF135" i="30"/>
  <c r="CA138" i="30"/>
  <c r="CC140" i="30"/>
  <c r="CF129" i="30"/>
  <c r="CN134" i="30"/>
  <c r="CH134" i="30"/>
  <c r="CC128" i="30"/>
  <c r="BC141" i="30"/>
  <c r="CT140" i="30"/>
  <c r="CQ131" i="30"/>
  <c r="CO136" i="30"/>
  <c r="CI136" i="30"/>
  <c r="CA137" i="30"/>
  <c r="CL137" i="30"/>
  <c r="CM127" i="30"/>
  <c r="BF141" i="30"/>
  <c r="CL140" i="30"/>
  <c r="CC135" i="30"/>
  <c r="CT132" i="30"/>
  <c r="BT141" i="30"/>
  <c r="CN139" i="30"/>
  <c r="BH141" i="30"/>
  <c r="CQ130" i="30"/>
  <c r="CO130" i="30"/>
  <c r="CI129" i="30"/>
  <c r="BZ136" i="30"/>
  <c r="CS136" i="30"/>
  <c r="CS125" i="30"/>
  <c r="CF126" i="30"/>
  <c r="CF132" i="30"/>
  <c r="CA139" i="30"/>
  <c r="CS131" i="30"/>
  <c r="CF127" i="30"/>
  <c r="CN140" i="30"/>
  <c r="CO128" i="30"/>
  <c r="CJ140" i="30"/>
  <c r="CR135" i="30"/>
  <c r="CE130" i="30"/>
  <c r="BL141" i="30"/>
  <c r="CL135" i="30"/>
  <c r="CH133" i="30"/>
  <c r="CO129" i="30"/>
  <c r="CF139" i="30"/>
  <c r="CK133" i="30"/>
  <c r="CC133" i="30"/>
  <c r="CN135" i="30"/>
  <c r="CK129" i="30"/>
  <c r="BZ134" i="30"/>
  <c r="CS132" i="30"/>
  <c r="BY107" i="30"/>
  <c r="CK97" i="30"/>
  <c r="CK103" i="30"/>
  <c r="CP104" i="30"/>
  <c r="CS99" i="30"/>
  <c r="CQ107" i="30"/>
  <c r="BY98" i="30"/>
  <c r="BY110" i="30"/>
  <c r="CC104" i="30"/>
  <c r="CK100" i="30"/>
  <c r="CK106" i="30"/>
  <c r="CE107" i="30"/>
  <c r="CH100" i="30"/>
  <c r="CH101" i="30"/>
  <c r="CP105" i="30"/>
  <c r="CS95" i="30"/>
  <c r="CM96" i="30"/>
  <c r="CG108" i="30"/>
  <c r="CD109" i="30"/>
  <c r="CJ107" i="30"/>
  <c r="CQ102" i="30"/>
  <c r="CQ108" i="30"/>
  <c r="BY99" i="30"/>
  <c r="BY105" i="30"/>
  <c r="AY111" i="30"/>
  <c r="CC105" i="30"/>
  <c r="CN100" i="30"/>
  <c r="CK101" i="30"/>
  <c r="CK107" i="30"/>
  <c r="CE96" i="30"/>
  <c r="CE102" i="30"/>
  <c r="CE108" i="30"/>
  <c r="CL108" i="30"/>
  <c r="CO104" i="30"/>
  <c r="CM100" i="30"/>
  <c r="CP107" i="30"/>
  <c r="CS102" i="30"/>
  <c r="BY101" i="30"/>
  <c r="CK109" i="30"/>
  <c r="CR105" i="30"/>
  <c r="CN99" i="30"/>
  <c r="CH98" i="30"/>
  <c r="CP108" i="30"/>
  <c r="CS107" i="30"/>
  <c r="CR104" i="30"/>
  <c r="CJ104" i="30"/>
  <c r="BJ111" i="30"/>
  <c r="CQ100" i="30"/>
  <c r="CQ105" i="30"/>
  <c r="BQ111" i="30"/>
  <c r="BY102" i="30"/>
  <c r="BY108" i="30"/>
  <c r="CC102" i="30"/>
  <c r="CK98" i="30"/>
  <c r="CK104" i="30"/>
  <c r="CK110" i="30"/>
  <c r="CE99" i="30"/>
  <c r="CE105" i="30"/>
  <c r="BE111" i="30"/>
  <c r="CH106" i="30"/>
  <c r="CP110" i="30"/>
  <c r="CG100" i="30"/>
  <c r="CS108" i="30"/>
  <c r="CJ105" i="30"/>
  <c r="CQ99" i="30"/>
  <c r="CQ106" i="30"/>
  <c r="BY97" i="30"/>
  <c r="BY103" i="30"/>
  <c r="CC100" i="30"/>
  <c r="CK99" i="30"/>
  <c r="CK105" i="30"/>
  <c r="CE100" i="30"/>
  <c r="CE106" i="30"/>
  <c r="CM99" i="30"/>
  <c r="CL107" i="30"/>
  <c r="CM109" i="30"/>
  <c r="CA108" i="30"/>
  <c r="CH105" i="30"/>
  <c r="BP111" i="30"/>
  <c r="CJ106" i="30"/>
  <c r="BR111" i="30"/>
  <c r="CT100" i="30"/>
  <c r="CM102" i="30"/>
  <c r="CS101" i="30"/>
  <c r="CG101" i="30"/>
  <c r="CH40" i="30"/>
  <c r="CH38" i="30"/>
  <c r="CS46" i="30"/>
  <c r="CA47" i="30"/>
  <c r="CR36" i="30"/>
  <c r="CR39" i="30"/>
  <c r="CP48" i="30"/>
  <c r="BX37" i="30"/>
  <c r="CD39" i="30"/>
  <c r="CK46" i="30"/>
  <c r="CP40" i="30"/>
  <c r="CF36" i="30"/>
  <c r="CM34" i="30"/>
  <c r="CN36" i="30"/>
  <c r="CM36" i="30"/>
  <c r="CM44" i="30"/>
  <c r="CS35" i="30"/>
  <c r="CS45" i="30"/>
  <c r="CS44" i="30"/>
  <c r="CG36" i="30"/>
  <c r="CA37" i="30"/>
  <c r="CJ46" i="30"/>
  <c r="CR45" i="30"/>
  <c r="BX41" i="30"/>
  <c r="BX40" i="30"/>
  <c r="CK38" i="30"/>
  <c r="CD36" i="30"/>
  <c r="CD40" i="30"/>
  <c r="CD38" i="30"/>
  <c r="CM37" i="30"/>
  <c r="CM46" i="30"/>
  <c r="CH34" i="30"/>
  <c r="CS37" i="30"/>
  <c r="CS42" i="30"/>
  <c r="CG46" i="30"/>
  <c r="CG44" i="30"/>
  <c r="CA39" i="30"/>
  <c r="CA42" i="30"/>
  <c r="CB40" i="30"/>
  <c r="CR37" i="30"/>
  <c r="CR40" i="30"/>
  <c r="CP43" i="30"/>
  <c r="BX34" i="30"/>
  <c r="BX38" i="30"/>
  <c r="CD45" i="30"/>
  <c r="CD41" i="30"/>
  <c r="CD46" i="30"/>
  <c r="CO49" i="30"/>
  <c r="CI45" i="30"/>
  <c r="CH37" i="30"/>
  <c r="CQ49" i="30"/>
  <c r="CT48" i="30"/>
  <c r="CJ39" i="30"/>
  <c r="BW40" i="30"/>
  <c r="CB35" i="30"/>
  <c r="CM43" i="30"/>
  <c r="BM50" i="30"/>
  <c r="CS43" i="30"/>
  <c r="CG45" i="30"/>
  <c r="CA44" i="30"/>
  <c r="CP42" i="30"/>
  <c r="CD48" i="30"/>
  <c r="BR50" i="30"/>
  <c r="CB38" i="30"/>
  <c r="CR49" i="30"/>
  <c r="CP39" i="30"/>
  <c r="BX49" i="30"/>
  <c r="CH41" i="30"/>
  <c r="CS38" i="30"/>
  <c r="CG43" i="30"/>
  <c r="CA38" i="30"/>
  <c r="CM41" i="30"/>
  <c r="BW38" i="30"/>
  <c r="BR9" i="30"/>
  <c r="BQ10" i="30"/>
  <c r="BQ14" i="30"/>
  <c r="BR17" i="30"/>
  <c r="AY3" i="30"/>
  <c r="BY3" i="30" s="1"/>
  <c r="BE3" i="30"/>
  <c r="CE5" i="30" s="1"/>
  <c r="BK3" i="30"/>
  <c r="CK3" i="30" s="1"/>
  <c r="BQ3" i="30"/>
  <c r="AY12" i="30"/>
  <c r="BE12" i="30"/>
  <c r="BK12" i="30"/>
  <c r="BQ12" i="30"/>
  <c r="AY13" i="30"/>
  <c r="BE13" i="30"/>
  <c r="BK13" i="30"/>
  <c r="BQ13" i="30"/>
  <c r="BN14" i="30"/>
  <c r="BT14" i="30"/>
  <c r="BR15" i="30"/>
  <c r="BA16" i="30"/>
  <c r="BG9" i="30"/>
  <c r="BM9" i="30"/>
  <c r="BR3" i="30"/>
  <c r="CR3" i="30" s="1"/>
  <c r="AY4" i="30"/>
  <c r="BE4" i="30"/>
  <c r="BK4" i="30"/>
  <c r="CK4" i="30" s="1"/>
  <c r="BQ4" i="30"/>
  <c r="AY5" i="30"/>
  <c r="BE5" i="30"/>
  <c r="BK5" i="30"/>
  <c r="BQ5" i="30"/>
  <c r="AY6" i="30"/>
  <c r="BE6" i="30"/>
  <c r="BK6" i="30"/>
  <c r="BQ6" i="30"/>
  <c r="AY7" i="30"/>
  <c r="BE7" i="30"/>
  <c r="BK7" i="30"/>
  <c r="BQ7" i="30"/>
  <c r="AY8" i="30"/>
  <c r="BE8" i="30"/>
  <c r="BK8" i="30"/>
  <c r="BQ8" i="30"/>
  <c r="AX9" i="30"/>
  <c r="BD9" i="30"/>
  <c r="BJ9" i="30"/>
  <c r="BP9" i="30"/>
  <c r="BR12" i="30"/>
  <c r="AX17" i="30"/>
  <c r="BD17" i="30"/>
  <c r="BJ17" i="30"/>
  <c r="BP17" i="30"/>
  <c r="CD2" i="30"/>
  <c r="BR4" i="30"/>
  <c r="BR5" i="30"/>
  <c r="BR6" i="30"/>
  <c r="BR7" i="30"/>
  <c r="AY9" i="30"/>
  <c r="BE9" i="30"/>
  <c r="BK9" i="30"/>
  <c r="BQ9" i="30"/>
  <c r="BR16" i="30"/>
  <c r="AY17" i="30"/>
  <c r="BQ17" i="30"/>
  <c r="CT37" i="30"/>
  <c r="CT47" i="30"/>
  <c r="CT38" i="30"/>
  <c r="CT35" i="30"/>
  <c r="CT39" i="30"/>
  <c r="BX2" i="30"/>
  <c r="AX3" i="30"/>
  <c r="BX3" i="30" s="1"/>
  <c r="BD3" i="30"/>
  <c r="BJ3" i="30"/>
  <c r="BP3" i="30"/>
  <c r="AX4" i="30"/>
  <c r="BD4" i="30"/>
  <c r="BJ4" i="30"/>
  <c r="BP4" i="30"/>
  <c r="AX5" i="30"/>
  <c r="BD5" i="30"/>
  <c r="BJ5" i="30"/>
  <c r="BP5" i="30"/>
  <c r="AX6" i="30"/>
  <c r="BD6" i="30"/>
  <c r="BJ6" i="30"/>
  <c r="BP6" i="30"/>
  <c r="AX7" i="30"/>
  <c r="BD7" i="30"/>
  <c r="BJ7" i="30"/>
  <c r="BP7" i="30"/>
  <c r="AX8" i="30"/>
  <c r="BD8" i="30"/>
  <c r="BJ8" i="30"/>
  <c r="BP8" i="30"/>
  <c r="BS9" i="30"/>
  <c r="AY50" i="30"/>
  <c r="CT34" i="30"/>
  <c r="CJ44" i="30"/>
  <c r="CJ48" i="30"/>
  <c r="CE48" i="30"/>
  <c r="BZ43" i="30"/>
  <c r="BX48" i="30"/>
  <c r="CO45" i="30"/>
  <c r="BW49" i="30"/>
  <c r="CO40" i="30"/>
  <c r="CI49" i="30"/>
  <c r="CI35" i="30"/>
  <c r="CK40" i="30"/>
  <c r="CK39" i="30"/>
  <c r="CF38" i="30"/>
  <c r="BY35" i="30"/>
  <c r="BY45" i="30"/>
  <c r="CR110" i="30"/>
  <c r="CB100" i="30"/>
  <c r="CS49" i="30"/>
  <c r="BS50" i="30"/>
  <c r="BZ41" i="30"/>
  <c r="BZ49" i="30"/>
  <c r="CA106" i="30"/>
  <c r="CA96" i="30"/>
  <c r="CA105" i="30"/>
  <c r="CA95" i="30"/>
  <c r="CA100" i="30"/>
  <c r="CA104" i="30"/>
  <c r="CA99" i="30"/>
  <c r="CA97" i="30"/>
  <c r="CA107" i="30"/>
  <c r="CA101" i="30"/>
  <c r="CL49" i="30"/>
  <c r="CL48" i="30"/>
  <c r="CL46" i="30"/>
  <c r="CL44" i="30"/>
  <c r="CL45" i="30"/>
  <c r="CJ2" i="30"/>
  <c r="AZ3" i="30"/>
  <c r="BL3" i="30"/>
  <c r="AZ4" i="30"/>
  <c r="BF4" i="30"/>
  <c r="BL4" i="30"/>
  <c r="AZ5" i="30"/>
  <c r="BF5" i="30"/>
  <c r="BL5" i="30"/>
  <c r="AZ6" i="30"/>
  <c r="BF6" i="30"/>
  <c r="BL6" i="30"/>
  <c r="AZ7" i="30"/>
  <c r="BF7" i="30"/>
  <c r="BL7" i="30"/>
  <c r="AZ16" i="30"/>
  <c r="BF16" i="30"/>
  <c r="BL16" i="30"/>
  <c r="CJ49" i="30"/>
  <c r="CM108" i="30"/>
  <c r="CF106" i="30"/>
  <c r="CF102" i="30"/>
  <c r="CF101" i="30"/>
  <c r="CF109" i="30"/>
  <c r="CF103" i="30"/>
  <c r="CF97" i="30"/>
  <c r="BX128" i="30"/>
  <c r="BX138" i="30"/>
  <c r="BX132" i="30"/>
  <c r="BW135" i="30"/>
  <c r="BW134" i="30"/>
  <c r="BW139" i="30"/>
  <c r="BW137" i="30"/>
  <c r="CS139" i="30"/>
  <c r="BS141" i="30"/>
  <c r="CQ136" i="30"/>
  <c r="CQ133" i="30"/>
  <c r="CQ134" i="30"/>
  <c r="BY140" i="30"/>
  <c r="BY138" i="30"/>
  <c r="BY126" i="30"/>
  <c r="BY137" i="30"/>
  <c r="BY136" i="30"/>
  <c r="BY129" i="30"/>
  <c r="BY134" i="30"/>
  <c r="BY130" i="30"/>
  <c r="BY131" i="30"/>
  <c r="BY128" i="30"/>
  <c r="BY133" i="30"/>
  <c r="BY139" i="30"/>
  <c r="BY135" i="30"/>
  <c r="CT102" i="30"/>
  <c r="CT101" i="30"/>
  <c r="CT105" i="30"/>
  <c r="CB131" i="30"/>
  <c r="CB132" i="30"/>
  <c r="BB141" i="30"/>
  <c r="CB138" i="30"/>
  <c r="CB140" i="30"/>
  <c r="CB133" i="30"/>
  <c r="CB139" i="30"/>
  <c r="CB130" i="30"/>
  <c r="CB134" i="30"/>
  <c r="CE136" i="30"/>
  <c r="CE133" i="30"/>
  <c r="CE129" i="30"/>
  <c r="CE139" i="30"/>
  <c r="CE134" i="30"/>
  <c r="CE138" i="30"/>
  <c r="CE128" i="30"/>
  <c r="CE135" i="30"/>
  <c r="CE127" i="30"/>
  <c r="BE141" i="30"/>
  <c r="CE140" i="30"/>
  <c r="CE131" i="30"/>
  <c r="CP128" i="30"/>
  <c r="CP137" i="30"/>
  <c r="CP132" i="30"/>
  <c r="CP131" i="30"/>
  <c r="CP125" i="30"/>
  <c r="CM106" i="30"/>
  <c r="BM111" i="30"/>
  <c r="CM105" i="30"/>
  <c r="CM110" i="30"/>
  <c r="CM104" i="30"/>
  <c r="BI111" i="30"/>
  <c r="CI101" i="30"/>
  <c r="CI99" i="30"/>
  <c r="CI106" i="30"/>
  <c r="CI105" i="30"/>
  <c r="CI104" i="30"/>
  <c r="CI102" i="30"/>
  <c r="CI100" i="30"/>
  <c r="CS105" i="30"/>
  <c r="CS98" i="30"/>
  <c r="CS104" i="30"/>
  <c r="CS109" i="30"/>
  <c r="CS103" i="30"/>
  <c r="CG105" i="30"/>
  <c r="CG97" i="30"/>
  <c r="CG104" i="30"/>
  <c r="BG111" i="30"/>
  <c r="CG103" i="30"/>
  <c r="CG98" i="30"/>
  <c r="CG99" i="30"/>
  <c r="CG106" i="30"/>
  <c r="BP50" i="30"/>
  <c r="CP46" i="30"/>
  <c r="CP44" i="30"/>
  <c r="CP45" i="30"/>
  <c r="BX39" i="30"/>
  <c r="BX43" i="30"/>
  <c r="BX47" i="30"/>
  <c r="AX50" i="30"/>
  <c r="BX46" i="30"/>
  <c r="BX45" i="30"/>
  <c r="CN34" i="30"/>
  <c r="CN44" i="30"/>
  <c r="CN42" i="30"/>
  <c r="CN35" i="30"/>
  <c r="CN38" i="30"/>
  <c r="CN49" i="30"/>
  <c r="CN47" i="30"/>
  <c r="CN39" i="30"/>
  <c r="CH48" i="30"/>
  <c r="CC49" i="30"/>
  <c r="CC45" i="30"/>
  <c r="CC40" i="30"/>
  <c r="CC35" i="30"/>
  <c r="CC46" i="30"/>
  <c r="BF3" i="30"/>
  <c r="CP2" i="30"/>
  <c r="BA4" i="30"/>
  <c r="BG4" i="30"/>
  <c r="BM4" i="30"/>
  <c r="BS4" i="30"/>
  <c r="BA5" i="30"/>
  <c r="BG5" i="30"/>
  <c r="BM5" i="30"/>
  <c r="BS5" i="30"/>
  <c r="BA6" i="30"/>
  <c r="BG6" i="30"/>
  <c r="BM6" i="30"/>
  <c r="BS6" i="30"/>
  <c r="BA7" i="30"/>
  <c r="BG7" i="30"/>
  <c r="BM7" i="30"/>
  <c r="BS7" i="30"/>
  <c r="BA8" i="30"/>
  <c r="BG8" i="30"/>
  <c r="BM8" i="30"/>
  <c r="BS8" i="30"/>
  <c r="BL9" i="30"/>
  <c r="BF12" i="30"/>
  <c r="BL12" i="30"/>
  <c r="BM15" i="30"/>
  <c r="BG16" i="30"/>
  <c r="BS16" i="30"/>
  <c r="AZ17" i="30"/>
  <c r="BF17" i="30"/>
  <c r="BL17" i="30"/>
  <c r="BM17" i="30"/>
  <c r="CJ40" i="30"/>
  <c r="CE40" i="30"/>
  <c r="CG139" i="30"/>
  <c r="BG141" i="30"/>
  <c r="CT104" i="30"/>
  <c r="CC106" i="30"/>
  <c r="BJ50" i="30"/>
  <c r="CJ41" i="30"/>
  <c r="CJ38" i="30"/>
  <c r="CJ45" i="30"/>
  <c r="AZ10" i="30"/>
  <c r="BF10" i="30"/>
  <c r="BL10" i="30"/>
  <c r="BA12" i="30"/>
  <c r="BG12" i="30"/>
  <c r="BM12" i="30"/>
  <c r="BS12" i="30"/>
  <c r="AZ15" i="30"/>
  <c r="BF15" i="30"/>
  <c r="BL15" i="30"/>
  <c r="CT36" i="30"/>
  <c r="CJ37" i="30"/>
  <c r="CE43" i="30"/>
  <c r="CT40" i="30"/>
  <c r="CL47" i="30"/>
  <c r="CA102" i="30"/>
  <c r="CR139" i="30"/>
  <c r="CG110" i="30"/>
  <c r="CO108" i="30"/>
  <c r="BO111" i="30"/>
  <c r="CO110" i="30"/>
  <c r="CO109" i="30"/>
  <c r="CD140" i="30"/>
  <c r="CS106" i="30"/>
  <c r="BA10" i="30"/>
  <c r="BG10" i="30"/>
  <c r="BM10" i="30"/>
  <c r="BS10" i="30"/>
  <c r="AZ11" i="30"/>
  <c r="BF11" i="30"/>
  <c r="BL11" i="30"/>
  <c r="BG15" i="30"/>
  <c r="CJ42" i="30"/>
  <c r="BZ47" i="30"/>
  <c r="CO37" i="30"/>
  <c r="CC36" i="30"/>
  <c r="CA103" i="30"/>
  <c r="CF108" i="30"/>
  <c r="CJ136" i="30"/>
  <c r="CS140" i="30"/>
  <c r="CB135" i="30"/>
  <c r="CB137" i="30"/>
  <c r="BY132" i="30"/>
  <c r="BQ141" i="30"/>
  <c r="CG140" i="30"/>
  <c r="CJ43" i="30"/>
  <c r="BA9" i="30"/>
  <c r="BH11" i="30"/>
  <c r="BN11" i="30"/>
  <c r="BT11" i="30"/>
  <c r="BA13" i="30"/>
  <c r="BG13" i="30"/>
  <c r="BM13" i="30"/>
  <c r="BS13" i="30"/>
  <c r="BE15" i="30"/>
  <c r="BB17" i="30"/>
  <c r="BH17" i="30"/>
  <c r="BN17" i="30"/>
  <c r="BT17" i="30"/>
  <c r="CQ48" i="30"/>
  <c r="CH36" i="30"/>
  <c r="CM47" i="30"/>
  <c r="CM40" i="30"/>
  <c r="CJ36" i="30"/>
  <c r="CQ40" i="30"/>
  <c r="CR38" i="30"/>
  <c r="CR41" i="30"/>
  <c r="CP41" i="30"/>
  <c r="CP49" i="30"/>
  <c r="CK35" i="30"/>
  <c r="CD42" i="30"/>
  <c r="CT110" i="30"/>
  <c r="CT103" i="30"/>
  <c r="CT106" i="30"/>
  <c r="CS100" i="30"/>
  <c r="CM101" i="30"/>
  <c r="CM107" i="30"/>
  <c r="BZ98" i="30"/>
  <c r="CO105" i="30"/>
  <c r="CC99" i="30"/>
  <c r="CC101" i="30"/>
  <c r="CC107" i="30"/>
  <c r="BW107" i="30"/>
  <c r="CL98" i="30"/>
  <c r="CR134" i="30"/>
  <c r="CR130" i="30"/>
  <c r="CI130" i="30"/>
  <c r="CS128" i="30"/>
  <c r="CM138" i="30"/>
  <c r="CJ126" i="30"/>
  <c r="CG134" i="30"/>
  <c r="CS129" i="30"/>
  <c r="CS135" i="30"/>
  <c r="CG133" i="30"/>
  <c r="CG130" i="30"/>
  <c r="CL130" i="30"/>
  <c r="CA135" i="30"/>
  <c r="CS133" i="30"/>
  <c r="CT130" i="30"/>
  <c r="CT139" i="30"/>
  <c r="CN132" i="30"/>
  <c r="CN137" i="30"/>
  <c r="CQ138" i="30"/>
  <c r="CQ140" i="30"/>
  <c r="CK126" i="30"/>
  <c r="CO137" i="30"/>
  <c r="CS137" i="30"/>
  <c r="CD128" i="30"/>
  <c r="CT109" i="30"/>
  <c r="CA109" i="30"/>
  <c r="CI109" i="30"/>
  <c r="CD138" i="30"/>
  <c r="AZ141" i="30"/>
  <c r="CP130" i="30"/>
  <c r="AW50" i="30"/>
  <c r="CN45" i="30"/>
  <c r="CH107" i="30"/>
  <c r="CL103" i="30"/>
  <c r="CL99" i="30"/>
  <c r="CI138" i="30"/>
  <c r="CI137" i="30"/>
  <c r="BZ133" i="30"/>
  <c r="CS130" i="30"/>
  <c r="CD127" i="30"/>
  <c r="CL133" i="30"/>
  <c r="CL138" i="30"/>
  <c r="CA133" i="30"/>
  <c r="BA141" i="30"/>
  <c r="CT133" i="30"/>
  <c r="CT131" i="30"/>
  <c r="CQ129" i="30"/>
  <c r="CQ132" i="30"/>
  <c r="CQ137" i="30"/>
  <c r="CO132" i="30"/>
  <c r="BO141" i="30"/>
  <c r="BL111" i="30"/>
  <c r="CF107" i="30"/>
  <c r="BS111" i="30"/>
  <c r="BC111" i="30"/>
  <c r="CR108" i="30"/>
  <c r="CH43" i="30"/>
  <c r="CQ47" i="30"/>
  <c r="CP138" i="30"/>
  <c r="CD135" i="30"/>
  <c r="CL126" i="30"/>
  <c r="BJ10" i="30"/>
  <c r="BP10" i="30"/>
  <c r="BA11" i="30"/>
  <c r="BG11" i="30"/>
  <c r="BM11" i="30"/>
  <c r="BS11" i="30"/>
  <c r="BF13" i="30"/>
  <c r="AX15" i="30"/>
  <c r="BJ15" i="30"/>
  <c r="BP15" i="30"/>
  <c r="AX16" i="30"/>
  <c r="BD16" i="30"/>
  <c r="BJ16" i="30"/>
  <c r="BP16" i="30"/>
  <c r="CQ38" i="30"/>
  <c r="CQ41" i="30"/>
  <c r="BW36" i="30"/>
  <c r="CH109" i="30"/>
  <c r="CL131" i="30"/>
  <c r="CA128" i="30"/>
  <c r="CT138" i="30"/>
  <c r="CT135" i="30"/>
  <c r="CQ135" i="30"/>
  <c r="CQ139" i="30"/>
  <c r="CO131" i="30"/>
  <c r="CJ129" i="30"/>
  <c r="BD141" i="30"/>
  <c r="CF140" i="30"/>
  <c r="CD129" i="30"/>
  <c r="CJ128" i="30"/>
  <c r="CR136" i="30"/>
  <c r="BZ132" i="30"/>
  <c r="CP129" i="30"/>
  <c r="CP136" i="30"/>
  <c r="CJ135" i="30"/>
  <c r="BJ141" i="30"/>
  <c r="CD133" i="30"/>
  <c r="CD139" i="30"/>
  <c r="BX131" i="30"/>
  <c r="BX137" i="30"/>
  <c r="CM136" i="30"/>
  <c r="CP127" i="30"/>
  <c r="BW138" i="30"/>
  <c r="BX133" i="30"/>
  <c r="CR140" i="30"/>
  <c r="BZ135" i="30"/>
  <c r="BZ138" i="30"/>
  <c r="CM134" i="30"/>
  <c r="CJ130" i="30"/>
  <c r="CP133" i="30"/>
  <c r="CP139" i="30"/>
  <c r="CJ132" i="30"/>
  <c r="CJ138" i="30"/>
  <c r="CD136" i="30"/>
  <c r="BX129" i="30"/>
  <c r="BX134" i="30"/>
  <c r="BX140" i="30"/>
  <c r="CJ127" i="30"/>
  <c r="BW130" i="30"/>
  <c r="BW140" i="30"/>
  <c r="CI135" i="30"/>
  <c r="CJ131" i="30"/>
  <c r="BR141" i="30"/>
  <c r="BZ137" i="30"/>
  <c r="BZ139" i="30"/>
  <c r="CM137" i="30"/>
  <c r="CP134" i="30"/>
  <c r="CP140" i="30"/>
  <c r="CJ133" i="30"/>
  <c r="CJ139" i="30"/>
  <c r="CD131" i="30"/>
  <c r="CD137" i="30"/>
  <c r="BX135" i="30"/>
  <c r="AX141" i="30"/>
  <c r="BX127" i="30"/>
  <c r="BW131" i="30"/>
  <c r="BW132" i="30"/>
  <c r="CR137" i="30"/>
  <c r="CJ137" i="30"/>
  <c r="BX139" i="30"/>
  <c r="AW141" i="30"/>
  <c r="CR138" i="30"/>
  <c r="BX130" i="30"/>
  <c r="CR133" i="30"/>
  <c r="BZ140" i="30"/>
  <c r="CP135" i="30"/>
  <c r="BP141" i="30"/>
  <c r="CJ134" i="30"/>
  <c r="CD132" i="30"/>
  <c r="BX126" i="30"/>
  <c r="BX136" i="30"/>
  <c r="CR132" i="30"/>
  <c r="BW133" i="30"/>
  <c r="BW136" i="30"/>
  <c r="CA110" i="30"/>
  <c r="CR100" i="30"/>
  <c r="CR109" i="30"/>
  <c r="BZ105" i="30"/>
  <c r="AZ111" i="30"/>
  <c r="CR98" i="30"/>
  <c r="CI110" i="30"/>
  <c r="BW106" i="30"/>
  <c r="CL106" i="30"/>
  <c r="BH111" i="30"/>
  <c r="CS110" i="30"/>
  <c r="CR101" i="30"/>
  <c r="CR106" i="30"/>
  <c r="BZ99" i="30"/>
  <c r="BZ108" i="30"/>
  <c r="BZ97" i="30"/>
  <c r="CI107" i="30"/>
  <c r="CC108" i="30"/>
  <c r="BW109" i="30"/>
  <c r="CL109" i="30"/>
  <c r="CF104" i="30"/>
  <c r="CF110" i="30"/>
  <c r="CN108" i="30"/>
  <c r="CG109" i="30"/>
  <c r="CR102" i="30"/>
  <c r="CR107" i="30"/>
  <c r="BZ100" i="30"/>
  <c r="BZ109" i="30"/>
  <c r="CH108" i="30"/>
  <c r="CO107" i="30"/>
  <c r="CI108" i="30"/>
  <c r="CC109" i="30"/>
  <c r="BW110" i="30"/>
  <c r="CL104" i="30"/>
  <c r="CL110" i="30"/>
  <c r="CF99" i="30"/>
  <c r="CF105" i="30"/>
  <c r="BF111" i="30"/>
  <c r="BZ107" i="30"/>
  <c r="BW108" i="30"/>
  <c r="CN107" i="30"/>
  <c r="CB110" i="30"/>
  <c r="CN101" i="30"/>
  <c r="BZ102" i="30"/>
  <c r="CR103" i="30"/>
  <c r="BZ104" i="30"/>
  <c r="BZ110" i="30"/>
  <c r="BZ103" i="30"/>
  <c r="CL105" i="30"/>
  <c r="CF100" i="30"/>
  <c r="CM133" i="30"/>
  <c r="CM139" i="30"/>
  <c r="CK138" i="30"/>
  <c r="CK139" i="30"/>
  <c r="CK136" i="30"/>
  <c r="BM141" i="30"/>
  <c r="CM135" i="30"/>
  <c r="CK140" i="30"/>
  <c r="BK141" i="30"/>
  <c r="CK135" i="30"/>
  <c r="CK132" i="30"/>
  <c r="CK137" i="30"/>
  <c r="CK134" i="30"/>
  <c r="CB106" i="30"/>
  <c r="CN105" i="30"/>
  <c r="CN110" i="30"/>
  <c r="CB108" i="30"/>
  <c r="CB103" i="30"/>
  <c r="BT111" i="30"/>
  <c r="CN109" i="30"/>
  <c r="CT107" i="30"/>
  <c r="CT108" i="30"/>
  <c r="CN102" i="30"/>
  <c r="BN111" i="30"/>
  <c r="CB104" i="30"/>
  <c r="BB111" i="30"/>
  <c r="CN104" i="30"/>
  <c r="CN103" i="30"/>
  <c r="CB101" i="30"/>
  <c r="CB107" i="30"/>
  <c r="CB109" i="30"/>
  <c r="CN106" i="30"/>
  <c r="CB105" i="30"/>
  <c r="CB102" i="30"/>
  <c r="BY48" i="30"/>
  <c r="BY43" i="30"/>
  <c r="CQ36" i="30"/>
  <c r="CQ45" i="30"/>
  <c r="BQ50" i="30"/>
  <c r="CF49" i="30"/>
  <c r="CT41" i="30"/>
  <c r="BY42" i="30"/>
  <c r="CM49" i="30"/>
  <c r="CF42" i="30"/>
  <c r="CF47" i="30"/>
  <c r="CN48" i="30"/>
  <c r="CM39" i="30"/>
  <c r="CM48" i="30"/>
  <c r="CH49" i="30"/>
  <c r="CT46" i="30"/>
  <c r="BA50" i="30"/>
  <c r="CQ37" i="30"/>
  <c r="CI34" i="30"/>
  <c r="CI44" i="30"/>
  <c r="BI50" i="30"/>
  <c r="BE50" i="30"/>
  <c r="CE39" i="30"/>
  <c r="CE47" i="30"/>
  <c r="BZ37" i="30"/>
  <c r="BZ42" i="30"/>
  <c r="BZ44" i="30"/>
  <c r="CF43" i="30"/>
  <c r="CK43" i="30"/>
  <c r="CO35" i="30"/>
  <c r="CO44" i="30"/>
  <c r="BO50" i="30"/>
  <c r="BW35" i="30"/>
  <c r="BW45" i="30"/>
  <c r="CN40" i="30"/>
  <c r="CC34" i="30"/>
  <c r="CC44" i="30"/>
  <c r="BC50" i="30"/>
  <c r="CB45" i="30"/>
  <c r="CF40" i="30"/>
  <c r="CI39" i="30"/>
  <c r="CI46" i="30"/>
  <c r="CK45" i="30"/>
  <c r="CO46" i="30"/>
  <c r="BW47" i="30"/>
  <c r="CQ46" i="30"/>
  <c r="CB48" i="30"/>
  <c r="CT42" i="30"/>
  <c r="BT50" i="30"/>
  <c r="BY41" i="30"/>
  <c r="BF50" i="30"/>
  <c r="CI37" i="30"/>
  <c r="CI41" i="30"/>
  <c r="CI47" i="30"/>
  <c r="CE46" i="30"/>
  <c r="BZ39" i="30"/>
  <c r="BZ48" i="30"/>
  <c r="BK50" i="30"/>
  <c r="CK44" i="30"/>
  <c r="CO36" i="30"/>
  <c r="CO41" i="30"/>
  <c r="CO47" i="30"/>
  <c r="BW39" i="30"/>
  <c r="BW42" i="30"/>
  <c r="BW48" i="30"/>
  <c r="CC38" i="30"/>
  <c r="CC41" i="30"/>
  <c r="CC47" i="30"/>
  <c r="CB42" i="30"/>
  <c r="CF48" i="30"/>
  <c r="CB41" i="30"/>
  <c r="CK49" i="30"/>
  <c r="CO38" i="30"/>
  <c r="BW41" i="30"/>
  <c r="BY40" i="30"/>
  <c r="CQ44" i="30"/>
  <c r="CF37" i="30"/>
  <c r="BB50" i="30"/>
  <c r="CT45" i="30"/>
  <c r="BY38" i="30"/>
  <c r="BY44" i="30"/>
  <c r="BY36" i="30"/>
  <c r="CF41" i="30"/>
  <c r="CT49" i="30"/>
  <c r="CS48" i="30"/>
  <c r="CI38" i="30"/>
  <c r="CI42" i="30"/>
  <c r="CI48" i="30"/>
  <c r="CB44" i="30"/>
  <c r="CE41" i="30"/>
  <c r="CE42" i="30"/>
  <c r="CE49" i="30"/>
  <c r="BZ40" i="30"/>
  <c r="AZ50" i="30"/>
  <c r="CK42" i="30"/>
  <c r="CK47" i="30"/>
  <c r="CO39" i="30"/>
  <c r="CO42" i="30"/>
  <c r="CO48" i="30"/>
  <c r="BW43" i="30"/>
  <c r="CC37" i="30"/>
  <c r="CC42" i="30"/>
  <c r="CC48" i="30"/>
  <c r="BY46" i="30"/>
  <c r="CB46" i="30"/>
  <c r="CF39" i="30"/>
  <c r="CI40" i="30"/>
  <c r="CK41" i="30"/>
  <c r="CT43" i="30"/>
  <c r="BY37" i="30"/>
  <c r="CQ42" i="30"/>
  <c r="CQ39" i="30"/>
  <c r="BY39" i="30"/>
  <c r="BY47" i="30"/>
  <c r="CF44" i="30"/>
  <c r="CF46" i="30"/>
  <c r="CH44" i="30"/>
  <c r="CI36" i="30"/>
  <c r="CI43" i="30"/>
  <c r="CE45" i="30"/>
  <c r="BZ38" i="30"/>
  <c r="CK48" i="30"/>
  <c r="CO43" i="30"/>
  <c r="BW34" i="30"/>
  <c r="BW44" i="30"/>
  <c r="CC39" i="30"/>
  <c r="CC43" i="30"/>
  <c r="BH50" i="30"/>
  <c r="CB49" i="30"/>
  <c r="CH45" i="30"/>
  <c r="BY49" i="30"/>
  <c r="CB47" i="30"/>
  <c r="CH47" i="30"/>
  <c r="CH46" i="30"/>
  <c r="CH42" i="30"/>
  <c r="BQ2" i="30"/>
  <c r="BH2" i="30"/>
  <c r="CE2" i="30"/>
  <c r="BA3" i="30"/>
  <c r="CA3" i="30" s="1"/>
  <c r="BG3" i="30"/>
  <c r="BM3" i="30"/>
  <c r="BS3" i="30"/>
  <c r="CS3" i="30" s="1"/>
  <c r="AZ8" i="30"/>
  <c r="BF8" i="30"/>
  <c r="BL8" i="30"/>
  <c r="BR8" i="30"/>
  <c r="BE10" i="30"/>
  <c r="BK10" i="30"/>
  <c r="AY14" i="30"/>
  <c r="BA15" i="30"/>
  <c r="BM16" i="30"/>
  <c r="BA17" i="30"/>
  <c r="BS17" i="30"/>
  <c r="BB18" i="30"/>
  <c r="BH18" i="30"/>
  <c r="BN18" i="30"/>
  <c r="BT18" i="30"/>
  <c r="AX18" i="30"/>
  <c r="BJ18" i="30"/>
  <c r="BP18" i="30"/>
  <c r="AW2" i="30"/>
  <c r="BI2" i="30"/>
  <c r="AW13" i="30"/>
  <c r="BC13" i="30"/>
  <c r="BI13" i="30"/>
  <c r="BO13" i="30"/>
  <c r="AW18" i="30"/>
  <c r="BC18" i="30"/>
  <c r="BI18" i="30"/>
  <c r="BO18" i="30"/>
  <c r="AY2" i="30"/>
  <c r="BK2" i="30"/>
  <c r="AW3" i="30"/>
  <c r="BW6" i="30" s="1"/>
  <c r="BC3" i="30"/>
  <c r="BI3" i="30"/>
  <c r="BO3" i="30"/>
  <c r="CO3" i="30" s="1"/>
  <c r="AW15" i="30"/>
  <c r="BC15" i="30"/>
  <c r="BI15" i="30"/>
  <c r="BO15" i="30"/>
  <c r="AW16" i="30"/>
  <c r="BC16" i="30"/>
  <c r="BI16" i="30"/>
  <c r="BO16" i="30"/>
  <c r="AW17" i="30"/>
  <c r="BC17" i="30"/>
  <c r="BI17" i="30"/>
  <c r="BO17" i="30"/>
  <c r="BB2" i="30"/>
  <c r="BN2" i="30"/>
  <c r="AW8" i="30"/>
  <c r="BC8" i="30"/>
  <c r="BO8" i="30"/>
  <c r="AW9" i="30"/>
  <c r="BC9" i="30"/>
  <c r="BI9" i="30"/>
  <c r="BO9" i="30"/>
  <c r="AW12" i="30"/>
  <c r="BC12" i="30"/>
  <c r="BI12" i="30"/>
  <c r="BO12" i="30"/>
  <c r="BC2" i="30"/>
  <c r="BO2" i="30"/>
  <c r="AW10" i="30"/>
  <c r="BC10" i="30"/>
  <c r="BI10" i="30"/>
  <c r="BO10" i="30"/>
  <c r="BL13" i="30"/>
  <c r="BR13" i="30"/>
  <c r="AW14" i="30"/>
  <c r="BC14" i="30"/>
  <c r="BI14" i="30"/>
  <c r="BO14" i="30"/>
  <c r="BQ15" i="30"/>
  <c r="BE16" i="30"/>
  <c r="BK16" i="30"/>
  <c r="BQ16" i="30"/>
  <c r="BK17" i="30"/>
  <c r="AZ18" i="30"/>
  <c r="BF18" i="30"/>
  <c r="BL18" i="30"/>
  <c r="BR18" i="30"/>
  <c r="CJ3" i="30"/>
  <c r="BF2" i="30"/>
  <c r="CF2" i="30"/>
  <c r="CB9" i="30"/>
  <c r="CB4" i="30"/>
  <c r="CB3" i="30"/>
  <c r="CB7" i="30"/>
  <c r="CB5" i="30"/>
  <c r="CB6" i="30"/>
  <c r="CB8" i="30"/>
  <c r="CN4" i="30"/>
  <c r="CN3" i="30"/>
  <c r="CN5" i="30"/>
  <c r="CN7" i="30"/>
  <c r="CN8" i="30"/>
  <c r="CQ3" i="30"/>
  <c r="AZ2" i="30"/>
  <c r="BZ2" i="30"/>
  <c r="BR2" i="30"/>
  <c r="CR2" i="30"/>
  <c r="CT3" i="30"/>
  <c r="CT7" i="30"/>
  <c r="BL2" i="30"/>
  <c r="CL2" i="30"/>
  <c r="CH4" i="30"/>
  <c r="CH3" i="30"/>
  <c r="CH7" i="30"/>
  <c r="CH6" i="30"/>
  <c r="CH8" i="30"/>
  <c r="CH5" i="30"/>
  <c r="CN6" i="30"/>
  <c r="BA2" i="30"/>
  <c r="BG2" i="30"/>
  <c r="BM2" i="30"/>
  <c r="BW5" i="30" l="1"/>
  <c r="CL6" i="30"/>
  <c r="CA14" i="30"/>
  <c r="BX8" i="30"/>
  <c r="CN13" i="30"/>
  <c r="CI9" i="30"/>
  <c r="CT9" i="30"/>
  <c r="BX4" i="30"/>
  <c r="CH14" i="30"/>
  <c r="CN10" i="30"/>
  <c r="CC7" i="30"/>
  <c r="CN18" i="30"/>
  <c r="CJ4" i="30"/>
  <c r="CN12" i="30"/>
  <c r="CN9" i="30"/>
  <c r="CI6" i="30"/>
  <c r="CI3" i="30"/>
  <c r="CL3" i="30"/>
  <c r="BW8" i="30"/>
  <c r="CB17" i="30"/>
  <c r="CR4" i="30"/>
  <c r="CE8" i="30"/>
  <c r="CI4" i="30"/>
  <c r="BY11" i="30"/>
  <c r="CE6" i="30"/>
  <c r="CG16" i="30"/>
  <c r="CL10" i="30"/>
  <c r="CF14" i="30"/>
  <c r="CD15" i="30"/>
  <c r="BY18" i="30"/>
  <c r="BY6" i="30"/>
  <c r="CQ14" i="30"/>
  <c r="BH19" i="30"/>
  <c r="CT6" i="30"/>
  <c r="CT4" i="30"/>
  <c r="CJ18" i="30"/>
  <c r="CT18" i="30"/>
  <c r="CT5" i="30"/>
  <c r="BZ9" i="30"/>
  <c r="BX15" i="30"/>
  <c r="CR13" i="30"/>
  <c r="CB14" i="30"/>
  <c r="CP6" i="30"/>
  <c r="CK5" i="30"/>
  <c r="CE7" i="30"/>
  <c r="BT19" i="30"/>
  <c r="CH10" i="30"/>
  <c r="CT10" i="30"/>
  <c r="CQ8" i="30"/>
  <c r="CH16" i="30"/>
  <c r="CN14" i="30"/>
  <c r="CB13" i="30"/>
  <c r="CJ11" i="30"/>
  <c r="CH13" i="30"/>
  <c r="CS14" i="30"/>
  <c r="CR6" i="30"/>
  <c r="BW7" i="30"/>
  <c r="CQ5" i="30"/>
  <c r="CQ6" i="30"/>
  <c r="CE3" i="30"/>
  <c r="CN15" i="30"/>
  <c r="CB16" i="30"/>
  <c r="CS5" i="30"/>
  <c r="CF12" i="30"/>
  <c r="CL5" i="30"/>
  <c r="BZ8" i="30"/>
  <c r="CJ13" i="30"/>
  <c r="BX17" i="30"/>
  <c r="CQ13" i="30"/>
  <c r="CK13" i="30"/>
  <c r="BW3" i="30"/>
  <c r="BZ10" i="30"/>
  <c r="CE9" i="30"/>
  <c r="CN16" i="30"/>
  <c r="CD13" i="30"/>
  <c r="CH9" i="30"/>
  <c r="BW4" i="30"/>
  <c r="CQ10" i="30"/>
  <c r="CK14" i="30"/>
  <c r="BY4" i="30"/>
  <c r="CN17" i="30"/>
  <c r="CB15" i="30"/>
  <c r="CB11" i="30"/>
  <c r="CP13" i="30"/>
  <c r="CD4" i="30"/>
  <c r="CC16" i="30"/>
  <c r="CI15" i="30"/>
  <c r="BE19" i="30"/>
  <c r="CM10" i="30"/>
  <c r="CR14" i="30"/>
  <c r="CQ4" i="30"/>
  <c r="CB12" i="30"/>
  <c r="CP12" i="30"/>
  <c r="CP3" i="30"/>
  <c r="CN11" i="30"/>
  <c r="CD6" i="30"/>
  <c r="CO9" i="30"/>
  <c r="CR8" i="30"/>
  <c r="CG7" i="30"/>
  <c r="CP17" i="30"/>
  <c r="CK15" i="30"/>
  <c r="BY15" i="30"/>
  <c r="CS15" i="30"/>
  <c r="BX5" i="30"/>
  <c r="CL11" i="30"/>
  <c r="CK9" i="30"/>
  <c r="CJ14" i="30"/>
  <c r="BX13" i="30"/>
  <c r="CL4" i="30"/>
  <c r="BY12" i="30"/>
  <c r="CF18" i="30"/>
  <c r="CJ12" i="30"/>
  <c r="CO15" i="30"/>
  <c r="CF8" i="30"/>
  <c r="CH17" i="30"/>
  <c r="CS10" i="30"/>
  <c r="CR7" i="30"/>
  <c r="CH11" i="30"/>
  <c r="CH12" i="30"/>
  <c r="CH18" i="30"/>
  <c r="CS7" i="30"/>
  <c r="CR5" i="30"/>
  <c r="BX7" i="30"/>
  <c r="BX12" i="30"/>
  <c r="CP4" i="30"/>
  <c r="CL13" i="30"/>
  <c r="BZ11" i="30"/>
  <c r="BZ6" i="30"/>
  <c r="CQ7" i="30"/>
  <c r="CQ11" i="30"/>
  <c r="CK8" i="30"/>
  <c r="CK6" i="30"/>
  <c r="CE4" i="30"/>
  <c r="BY14" i="30"/>
  <c r="BY8" i="30"/>
  <c r="BY16" i="30"/>
  <c r="CF5" i="30"/>
  <c r="CJ9" i="30"/>
  <c r="CJ16" i="30"/>
  <c r="CD7" i="30"/>
  <c r="BQ19" i="30"/>
  <c r="CL15" i="30"/>
  <c r="CI16" i="30"/>
  <c r="CK17" i="30"/>
  <c r="CS12" i="30"/>
  <c r="BX10" i="30"/>
  <c r="BZ12" i="30"/>
  <c r="BY13" i="30"/>
  <c r="CJ5" i="30"/>
  <c r="CG14" i="30"/>
  <c r="BZ16" i="30"/>
  <c r="CM18" i="30"/>
  <c r="CA8" i="30"/>
  <c r="CF7" i="30"/>
  <c r="CD11" i="30"/>
  <c r="CP8" i="30"/>
  <c r="CH15" i="30"/>
  <c r="CS16" i="30"/>
  <c r="BS19" i="30"/>
  <c r="BX6" i="30"/>
  <c r="BX11" i="30"/>
  <c r="CC4" i="30"/>
  <c r="CT11" i="30"/>
  <c r="CT15" i="30"/>
  <c r="CL17" i="30"/>
  <c r="BZ3" i="30"/>
  <c r="BZ13" i="30"/>
  <c r="CQ9" i="30"/>
  <c r="CQ12" i="30"/>
  <c r="CQ18" i="30"/>
  <c r="BY7" i="30"/>
  <c r="BY9" i="30"/>
  <c r="CP16" i="30"/>
  <c r="CF6" i="30"/>
  <c r="CJ8" i="30"/>
  <c r="CJ15" i="30"/>
  <c r="CD3" i="30"/>
  <c r="CD14" i="30"/>
  <c r="CL12" i="30"/>
  <c r="BX16" i="30"/>
  <c r="BM19" i="30"/>
  <c r="CL16" i="30"/>
  <c r="CE15" i="30"/>
  <c r="BZ7" i="30"/>
  <c r="CK7" i="30"/>
  <c r="CK16" i="30"/>
  <c r="BZ14" i="30"/>
  <c r="BY17" i="30"/>
  <c r="AY19" i="30"/>
  <c r="CM14" i="30"/>
  <c r="CF3" i="30"/>
  <c r="CJ7" i="30"/>
  <c r="BX14" i="30"/>
  <c r="CL7" i="30"/>
  <c r="BZ4" i="30"/>
  <c r="CJ10" i="30"/>
  <c r="BW11" i="30"/>
  <c r="BX9" i="30"/>
  <c r="CT14" i="30"/>
  <c r="CA16" i="30"/>
  <c r="BZ17" i="30"/>
  <c r="BZ5" i="30"/>
  <c r="CQ15" i="30"/>
  <c r="BY10" i="30"/>
  <c r="BY5" i="30"/>
  <c r="BN19" i="30"/>
  <c r="CP5" i="30"/>
  <c r="BP19" i="30"/>
  <c r="CJ6" i="30"/>
  <c r="CJ17" i="30"/>
  <c r="CC8" i="30"/>
  <c r="CC10" i="30"/>
  <c r="BW17" i="30"/>
  <c r="CB18" i="30"/>
  <c r="CK18" i="30"/>
  <c r="CI17" i="30"/>
  <c r="BW16" i="30"/>
  <c r="BO19" i="30"/>
  <c r="BX18" i="30"/>
  <c r="CA17" i="30"/>
  <c r="CG15" i="30"/>
  <c r="CS9" i="30"/>
  <c r="CS13" i="30"/>
  <c r="CS8" i="30"/>
  <c r="CR17" i="30"/>
  <c r="CR11" i="30"/>
  <c r="CO5" i="30"/>
  <c r="CC3" i="30"/>
  <c r="CC11" i="30"/>
  <c r="BW18" i="30"/>
  <c r="CT12" i="30"/>
  <c r="CA11" i="30"/>
  <c r="BA19" i="30"/>
  <c r="CG13" i="30"/>
  <c r="CK10" i="30"/>
  <c r="CK11" i="30"/>
  <c r="BB19" i="30"/>
  <c r="CP11" i="30"/>
  <c r="CP10" i="30"/>
  <c r="CF11" i="30"/>
  <c r="CF17" i="30"/>
  <c r="CF9" i="30"/>
  <c r="CD5" i="30"/>
  <c r="CD12" i="30"/>
  <c r="CD18" i="30"/>
  <c r="CQ16" i="30"/>
  <c r="CI14" i="30"/>
  <c r="CA13" i="30"/>
  <c r="CS6" i="30"/>
  <c r="CS11" i="30"/>
  <c r="CO14" i="30"/>
  <c r="CI10" i="30"/>
  <c r="CC6" i="30"/>
  <c r="CC17" i="30"/>
  <c r="CT16" i="30"/>
  <c r="CG11" i="30"/>
  <c r="CK12" i="30"/>
  <c r="CE12" i="30"/>
  <c r="CP7" i="30"/>
  <c r="CP15" i="30"/>
  <c r="CP18" i="30"/>
  <c r="CF13" i="30"/>
  <c r="CF15" i="30"/>
  <c r="CD9" i="30"/>
  <c r="BD19" i="30"/>
  <c r="CC5" i="30"/>
  <c r="CT17" i="30"/>
  <c r="CA4" i="30"/>
  <c r="CM16" i="30"/>
  <c r="CF4" i="30"/>
  <c r="CF16" i="30"/>
  <c r="BF19" i="30"/>
  <c r="CD8" i="30"/>
  <c r="CD17" i="30"/>
  <c r="BZ15" i="30"/>
  <c r="CS4" i="30"/>
  <c r="CR16" i="30"/>
  <c r="AX19" i="30"/>
  <c r="BW12" i="30"/>
  <c r="CT13" i="30"/>
  <c r="CG10" i="30"/>
  <c r="CP9" i="30"/>
  <c r="CP14" i="30"/>
  <c r="CF10" i="30"/>
  <c r="CD10" i="30"/>
  <c r="CD16" i="30"/>
  <c r="BZ18" i="30"/>
  <c r="CC15" i="30"/>
  <c r="BJ19" i="30"/>
  <c r="CS18" i="30"/>
  <c r="CM17" i="30"/>
  <c r="BK19" i="30"/>
  <c r="CO16" i="30"/>
  <c r="CI11" i="30"/>
  <c r="CC12" i="30"/>
  <c r="AW19" i="30"/>
  <c r="BG19" i="30"/>
  <c r="CS17" i="30"/>
  <c r="CR12" i="30"/>
  <c r="CO6" i="30"/>
  <c r="CO11" i="30"/>
  <c r="CO17" i="30"/>
  <c r="CI7" i="30"/>
  <c r="CI12" i="30"/>
  <c r="CI18" i="30"/>
  <c r="CC13" i="30"/>
  <c r="BC19" i="30"/>
  <c r="BW14" i="30"/>
  <c r="CA15" i="30"/>
  <c r="CA9" i="30"/>
  <c r="CA18" i="30"/>
  <c r="CL14" i="30"/>
  <c r="CL8" i="30"/>
  <c r="AZ19" i="30"/>
  <c r="CG18" i="30"/>
  <c r="CG9" i="30"/>
  <c r="CE11" i="30"/>
  <c r="CE17" i="30"/>
  <c r="CM3" i="30"/>
  <c r="CM7" i="30"/>
  <c r="CM12" i="30"/>
  <c r="BR19" i="30"/>
  <c r="CO4" i="30"/>
  <c r="CC18" i="30"/>
  <c r="CG17" i="30"/>
  <c r="CR10" i="30"/>
  <c r="CR15" i="30"/>
  <c r="CO7" i="30"/>
  <c r="CO12" i="30"/>
  <c r="CO18" i="30"/>
  <c r="CI5" i="30"/>
  <c r="CI13" i="30"/>
  <c r="BI19" i="30"/>
  <c r="CC14" i="30"/>
  <c r="BW9" i="30"/>
  <c r="BW15" i="30"/>
  <c r="CA5" i="30"/>
  <c r="CA6" i="30"/>
  <c r="CA10" i="30"/>
  <c r="CL18" i="30"/>
  <c r="BL19" i="30"/>
  <c r="CG6" i="30"/>
  <c r="CG3" i="30"/>
  <c r="CG12" i="30"/>
  <c r="CE10" i="30"/>
  <c r="CE14" i="30"/>
  <c r="CE18" i="30"/>
  <c r="CM4" i="30"/>
  <c r="CM8" i="30"/>
  <c r="CM15" i="30"/>
  <c r="CR18" i="30"/>
  <c r="CO10" i="30"/>
  <c r="BW13" i="30"/>
  <c r="CG8" i="30"/>
  <c r="CM5" i="30"/>
  <c r="CM11" i="30"/>
  <c r="CM9" i="30"/>
  <c r="CR9" i="30"/>
  <c r="CO8" i="30"/>
  <c r="CO13" i="30"/>
  <c r="CI8" i="30"/>
  <c r="CC9" i="30"/>
  <c r="BW10" i="30"/>
  <c r="CA12" i="30"/>
  <c r="CA7" i="30"/>
  <c r="CL9" i="30"/>
  <c r="CG5" i="30"/>
  <c r="CG4" i="30"/>
  <c r="CQ17" i="30"/>
  <c r="CE13" i="30"/>
  <c r="CE16" i="30"/>
  <c r="CM6" i="30"/>
  <c r="CM13" i="30"/>
  <c r="AT57" i="31"/>
  <c r="DU41" i="31" s="1"/>
  <c r="AS57" i="31"/>
  <c r="DT41" i="31" s="1"/>
  <c r="AR57" i="31"/>
  <c r="DS41" i="31" s="1"/>
  <c r="AQ57" i="31"/>
  <c r="AP57" i="31"/>
  <c r="DQ41" i="31" s="1"/>
  <c r="AO57" i="31"/>
  <c r="DP41" i="31" s="1"/>
  <c r="AN57" i="31"/>
  <c r="DO41" i="31" s="1"/>
  <c r="AM57" i="31"/>
  <c r="AL57" i="31"/>
  <c r="AK57" i="31"/>
  <c r="DL41" i="31" s="1"/>
  <c r="AJ57" i="31"/>
  <c r="DK41" i="31" s="1"/>
  <c r="AI57" i="31"/>
  <c r="DJ41" i="31" s="1"/>
  <c r="AH57" i="31"/>
  <c r="DI41" i="31" s="1"/>
  <c r="AG57" i="31"/>
  <c r="AF57" i="31"/>
  <c r="DG41" i="31" s="1"/>
  <c r="AE57" i="31"/>
  <c r="AD57" i="31"/>
  <c r="DE41" i="31" s="1"/>
  <c r="AC57" i="31"/>
  <c r="DD41" i="31" s="1"/>
  <c r="AB57" i="31"/>
  <c r="DC41" i="31" s="1"/>
  <c r="AA57" i="31"/>
  <c r="DB41" i="31" s="1"/>
  <c r="Z57" i="31"/>
  <c r="Y57" i="31"/>
  <c r="CZ41" i="31" s="1"/>
  <c r="X57" i="31"/>
  <c r="CY41" i="31" s="1"/>
  <c r="W57" i="31"/>
  <c r="CX41" i="31" s="1"/>
  <c r="AT56" i="31"/>
  <c r="BT56" i="31" s="1"/>
  <c r="AS56" i="31"/>
  <c r="AR56" i="31"/>
  <c r="AQ56" i="31"/>
  <c r="BQ56" i="31" s="1"/>
  <c r="AP56" i="31"/>
  <c r="BP56" i="31" s="1"/>
  <c r="AO56" i="31"/>
  <c r="AN56" i="31"/>
  <c r="BN56" i="31" s="1"/>
  <c r="AM56" i="31"/>
  <c r="BM56" i="31" s="1"/>
  <c r="AL56" i="31"/>
  <c r="AK56" i="31"/>
  <c r="BK56" i="31" s="1"/>
  <c r="AJ56" i="31"/>
  <c r="AI56" i="31"/>
  <c r="AH56" i="31"/>
  <c r="BH56" i="31" s="1"/>
  <c r="AG56" i="31"/>
  <c r="AF56" i="31"/>
  <c r="AE56" i="31"/>
  <c r="BE56" i="31" s="1"/>
  <c r="AD56" i="31"/>
  <c r="AC56" i="31"/>
  <c r="AB56" i="31"/>
  <c r="BB56" i="31" s="1"/>
  <c r="AA56" i="31"/>
  <c r="BA56" i="31" s="1"/>
  <c r="Z56" i="31"/>
  <c r="Y56" i="31"/>
  <c r="AY56" i="31" s="1"/>
  <c r="X56" i="31"/>
  <c r="W56" i="31"/>
  <c r="AT55" i="31"/>
  <c r="BT55" i="31" s="1"/>
  <c r="AS55" i="31"/>
  <c r="BS55" i="31" s="1"/>
  <c r="AR55" i="31"/>
  <c r="BR55" i="31" s="1"/>
  <c r="AQ55" i="31"/>
  <c r="BQ55" i="31" s="1"/>
  <c r="AP55" i="31"/>
  <c r="AO55" i="31"/>
  <c r="AN55" i="31"/>
  <c r="BN55" i="31" s="1"/>
  <c r="AM55" i="31"/>
  <c r="BM55" i="31" s="1"/>
  <c r="AL55" i="31"/>
  <c r="BL55" i="31" s="1"/>
  <c r="AK55" i="31"/>
  <c r="BK55" i="31" s="1"/>
  <c r="AJ55" i="31"/>
  <c r="AI55" i="31"/>
  <c r="AH55" i="31"/>
  <c r="BH55" i="31" s="1"/>
  <c r="AG55" i="31"/>
  <c r="BG55" i="31" s="1"/>
  <c r="AF55" i="31"/>
  <c r="BF55" i="31" s="1"/>
  <c r="AE55" i="31"/>
  <c r="BE55" i="31" s="1"/>
  <c r="AD55" i="31"/>
  <c r="AC55" i="31"/>
  <c r="AB55" i="31"/>
  <c r="BB55" i="31" s="1"/>
  <c r="AA55" i="31"/>
  <c r="Z55" i="31"/>
  <c r="AZ55" i="31" s="1"/>
  <c r="Y55" i="31"/>
  <c r="AY55" i="31" s="1"/>
  <c r="X55" i="31"/>
  <c r="W55" i="31"/>
  <c r="AT54" i="31"/>
  <c r="AS54" i="31"/>
  <c r="BS54" i="31" s="1"/>
  <c r="AR54" i="31"/>
  <c r="AQ54" i="31"/>
  <c r="BQ54" i="31" s="1"/>
  <c r="AP54" i="31"/>
  <c r="BP54" i="31" s="1"/>
  <c r="AO54" i="31"/>
  <c r="AN54" i="31"/>
  <c r="AM54" i="31"/>
  <c r="AL54" i="31"/>
  <c r="AK54" i="31"/>
  <c r="BK54" i="31" s="1"/>
  <c r="AJ54" i="31"/>
  <c r="BJ54" i="31" s="1"/>
  <c r="AI54" i="31"/>
  <c r="AH54" i="31"/>
  <c r="AG54" i="31"/>
  <c r="AF54" i="31"/>
  <c r="AE54" i="31"/>
  <c r="BE54" i="31" s="1"/>
  <c r="AD54" i="31"/>
  <c r="AC54" i="31"/>
  <c r="AB54" i="31"/>
  <c r="AA54" i="31"/>
  <c r="BA54" i="31" s="1"/>
  <c r="Z54" i="31"/>
  <c r="Y54" i="31"/>
  <c r="AY54" i="31" s="1"/>
  <c r="X54" i="31"/>
  <c r="AX54" i="31" s="1"/>
  <c r="W54" i="31"/>
  <c r="AT53" i="31"/>
  <c r="AS53" i="31"/>
  <c r="BS53" i="31" s="1"/>
  <c r="AR53" i="31"/>
  <c r="AQ53" i="31"/>
  <c r="BQ53" i="31" s="1"/>
  <c r="AP53" i="31"/>
  <c r="BP53" i="31" s="1"/>
  <c r="AO53" i="31"/>
  <c r="AN53" i="31"/>
  <c r="AM53" i="31"/>
  <c r="BM53" i="31" s="1"/>
  <c r="AL53" i="31"/>
  <c r="AK53" i="31"/>
  <c r="BK53" i="31" s="1"/>
  <c r="AJ53" i="31"/>
  <c r="AI53" i="31"/>
  <c r="AH53" i="31"/>
  <c r="AG53" i="31"/>
  <c r="BG53" i="31" s="1"/>
  <c r="AF53" i="31"/>
  <c r="AE53" i="31"/>
  <c r="BE53" i="31" s="1"/>
  <c r="AD53" i="31"/>
  <c r="AC53" i="31"/>
  <c r="AB53" i="31"/>
  <c r="AA53" i="31"/>
  <c r="BA53" i="31" s="1"/>
  <c r="Z53" i="31"/>
  <c r="Y53" i="31"/>
  <c r="AY53" i="31" s="1"/>
  <c r="X53" i="31"/>
  <c r="W53" i="31"/>
  <c r="AT52" i="31"/>
  <c r="AS52" i="31"/>
  <c r="BS52" i="31" s="1"/>
  <c r="AR52" i="31"/>
  <c r="BR52" i="31" s="1"/>
  <c r="AQ52" i="31"/>
  <c r="BQ52" i="31" s="1"/>
  <c r="AP52" i="31"/>
  <c r="AO52" i="31"/>
  <c r="AN52" i="31"/>
  <c r="AM52" i="31"/>
  <c r="BM52" i="31" s="1"/>
  <c r="AL52" i="31"/>
  <c r="AK52" i="31"/>
  <c r="BK52" i="31" s="1"/>
  <c r="AJ52" i="31"/>
  <c r="AI52" i="31"/>
  <c r="AH52" i="31"/>
  <c r="AG52" i="31"/>
  <c r="BG52" i="31" s="1"/>
  <c r="AF52" i="31"/>
  <c r="AE52" i="31"/>
  <c r="BE52" i="31" s="1"/>
  <c r="AD52" i="31"/>
  <c r="AC52" i="31"/>
  <c r="AB52" i="31"/>
  <c r="AA52" i="31"/>
  <c r="Z52" i="31"/>
  <c r="AZ52" i="31" s="1"/>
  <c r="Y52" i="31"/>
  <c r="AY52" i="31" s="1"/>
  <c r="X52" i="31"/>
  <c r="W52" i="31"/>
  <c r="AT51" i="31"/>
  <c r="BT51" i="31" s="1"/>
  <c r="AS51" i="31"/>
  <c r="AR51" i="31"/>
  <c r="AQ51" i="31"/>
  <c r="BQ51" i="31" s="1"/>
  <c r="AP51" i="31"/>
  <c r="BP51" i="31" s="1"/>
  <c r="AO51" i="31"/>
  <c r="AN51" i="31"/>
  <c r="AM51" i="31"/>
  <c r="AL51" i="31"/>
  <c r="AK51" i="31"/>
  <c r="AJ51" i="31"/>
  <c r="AI51" i="31"/>
  <c r="BI51" i="31" s="1"/>
  <c r="AH51" i="31"/>
  <c r="BH51" i="31" s="1"/>
  <c r="AG51" i="31"/>
  <c r="AF51" i="31"/>
  <c r="AE51" i="31"/>
  <c r="BE51" i="31" s="1"/>
  <c r="AD51" i="31"/>
  <c r="AC51" i="31"/>
  <c r="AB51" i="31"/>
  <c r="AA51" i="31"/>
  <c r="Z51" i="31"/>
  <c r="Y51" i="31"/>
  <c r="X51" i="31"/>
  <c r="W51" i="31"/>
  <c r="AW51" i="31" s="1"/>
  <c r="AT50" i="31"/>
  <c r="BT50" i="31" s="1"/>
  <c r="AS50" i="31"/>
  <c r="AR50" i="31"/>
  <c r="AQ50" i="31"/>
  <c r="BQ50" i="31" s="1"/>
  <c r="AP50" i="31"/>
  <c r="AO50" i="31"/>
  <c r="AN50" i="31"/>
  <c r="AM50" i="31"/>
  <c r="AL50" i="31"/>
  <c r="AK50" i="31"/>
  <c r="AJ50" i="31"/>
  <c r="AI50" i="31"/>
  <c r="AH50" i="31"/>
  <c r="BH50" i="31" s="1"/>
  <c r="AG50" i="31"/>
  <c r="AF50" i="31"/>
  <c r="AE50" i="31"/>
  <c r="BE50" i="31" s="1"/>
  <c r="AD50" i="31"/>
  <c r="AC50" i="31"/>
  <c r="AB50" i="31"/>
  <c r="AA50" i="31"/>
  <c r="BA50" i="31" s="1"/>
  <c r="Z50" i="31"/>
  <c r="Y50" i="31"/>
  <c r="X50" i="31"/>
  <c r="W50" i="31"/>
  <c r="BN49" i="31"/>
  <c r="AT49" i="31"/>
  <c r="AS49" i="31"/>
  <c r="AR49" i="31"/>
  <c r="AQ49" i="31"/>
  <c r="BQ49" i="31" s="1"/>
  <c r="AP49" i="31"/>
  <c r="BP49" i="31" s="1"/>
  <c r="AO49" i="31"/>
  <c r="AN49" i="31"/>
  <c r="AM49" i="31"/>
  <c r="BM49" i="31" s="1"/>
  <c r="AL49" i="31"/>
  <c r="AK49" i="31"/>
  <c r="AJ49" i="31"/>
  <c r="AI49" i="31"/>
  <c r="AH49" i="31"/>
  <c r="AG49" i="31"/>
  <c r="AF49" i="31"/>
  <c r="AE49" i="31"/>
  <c r="BE49" i="31" s="1"/>
  <c r="AD49" i="31"/>
  <c r="BD49" i="31" s="1"/>
  <c r="AC49" i="31"/>
  <c r="AB49" i="31"/>
  <c r="AA49" i="31"/>
  <c r="BA49" i="31" s="1"/>
  <c r="Z49" i="31"/>
  <c r="AZ49" i="31" s="1"/>
  <c r="Y49" i="31"/>
  <c r="X49" i="31"/>
  <c r="W49" i="31"/>
  <c r="AT48" i="31"/>
  <c r="AS48" i="31"/>
  <c r="AR48" i="31"/>
  <c r="AQ48" i="31"/>
  <c r="BQ48" i="31" s="1"/>
  <c r="AP48" i="31"/>
  <c r="AO48" i="31"/>
  <c r="AN48" i="31"/>
  <c r="AM48" i="31"/>
  <c r="AL48" i="31"/>
  <c r="AK48" i="31"/>
  <c r="AJ48" i="31"/>
  <c r="AI48" i="31"/>
  <c r="AH48" i="31"/>
  <c r="AG48" i="31"/>
  <c r="AF48" i="31"/>
  <c r="AE48" i="31"/>
  <c r="BE48" i="31" s="1"/>
  <c r="AD48" i="31"/>
  <c r="AC48" i="31"/>
  <c r="AB48" i="31"/>
  <c r="AA48" i="31"/>
  <c r="Z48" i="31"/>
  <c r="Y48" i="31"/>
  <c r="X48" i="31"/>
  <c r="W48" i="31"/>
  <c r="CY47" i="31"/>
  <c r="AT47" i="31"/>
  <c r="AS47" i="31"/>
  <c r="AR47" i="31"/>
  <c r="AQ47" i="31"/>
  <c r="BQ47" i="31" s="1"/>
  <c r="AP47" i="31"/>
  <c r="AO47" i="31"/>
  <c r="AN47" i="31"/>
  <c r="AM47" i="31"/>
  <c r="AL47" i="31"/>
  <c r="AK47" i="31"/>
  <c r="BK47" i="31" s="1"/>
  <c r="AJ47" i="31"/>
  <c r="AI47" i="31"/>
  <c r="AH47" i="31"/>
  <c r="AG47" i="31"/>
  <c r="AF47" i="31"/>
  <c r="AE47" i="31"/>
  <c r="BE47" i="31" s="1"/>
  <c r="AD47" i="31"/>
  <c r="AC47" i="31"/>
  <c r="AB47" i="31"/>
  <c r="AA47" i="31"/>
  <c r="BA47" i="31" s="1"/>
  <c r="Z47" i="31"/>
  <c r="Y47" i="31"/>
  <c r="AY47" i="31" s="1"/>
  <c r="X47" i="31"/>
  <c r="W47" i="31"/>
  <c r="AT46" i="31"/>
  <c r="AS46" i="31"/>
  <c r="AR46" i="31"/>
  <c r="AQ46" i="31"/>
  <c r="BQ46" i="31" s="1"/>
  <c r="AP46" i="31"/>
  <c r="AO46" i="31"/>
  <c r="AN46" i="31"/>
  <c r="AM46" i="31"/>
  <c r="AL46" i="31"/>
  <c r="BL46" i="31" s="1"/>
  <c r="AK46" i="31"/>
  <c r="BK46" i="31" s="1"/>
  <c r="AJ46" i="31"/>
  <c r="AI46" i="31"/>
  <c r="AH46" i="31"/>
  <c r="AG46" i="31"/>
  <c r="AF46" i="31"/>
  <c r="AE46" i="31"/>
  <c r="BE46" i="31" s="1"/>
  <c r="AD46" i="31"/>
  <c r="AC46" i="31"/>
  <c r="AB46" i="31"/>
  <c r="AA46" i="31"/>
  <c r="Z46" i="31"/>
  <c r="Y46" i="31"/>
  <c r="AY46" i="31" s="1"/>
  <c r="X46" i="31"/>
  <c r="W46" i="31"/>
  <c r="AT45" i="31"/>
  <c r="AS45" i="31"/>
  <c r="AR45" i="31"/>
  <c r="AQ45" i="31"/>
  <c r="BQ45" i="31" s="1"/>
  <c r="AP45" i="31"/>
  <c r="AO45" i="31"/>
  <c r="AN45" i="31"/>
  <c r="AM45" i="31"/>
  <c r="AL45" i="31"/>
  <c r="AK45" i="31"/>
  <c r="BK45" i="31" s="1"/>
  <c r="AJ45" i="31"/>
  <c r="AI45" i="31"/>
  <c r="AH45" i="31"/>
  <c r="AG45" i="31"/>
  <c r="AF45" i="31"/>
  <c r="AE45" i="31"/>
  <c r="BE45" i="31" s="1"/>
  <c r="AD45" i="31"/>
  <c r="AC45" i="31"/>
  <c r="AB45" i="31"/>
  <c r="AA45" i="31"/>
  <c r="Z45" i="31"/>
  <c r="Y45" i="31"/>
  <c r="AY45" i="31" s="1"/>
  <c r="X45" i="31"/>
  <c r="W45" i="31"/>
  <c r="AT44" i="31"/>
  <c r="AS44" i="31"/>
  <c r="AR44" i="31"/>
  <c r="AQ44" i="31"/>
  <c r="BQ44" i="31" s="1"/>
  <c r="AP44" i="31"/>
  <c r="BP44" i="31" s="1"/>
  <c r="AO44" i="31"/>
  <c r="AN44" i="31"/>
  <c r="AM44" i="31"/>
  <c r="BM44" i="31" s="1"/>
  <c r="AL44" i="31"/>
  <c r="BL44" i="31" s="1"/>
  <c r="AK44" i="31"/>
  <c r="AJ44" i="31"/>
  <c r="AI44" i="31"/>
  <c r="AH44" i="31"/>
  <c r="AG44" i="31"/>
  <c r="AF44" i="31"/>
  <c r="AE44" i="31"/>
  <c r="BE44" i="31" s="1"/>
  <c r="AD44" i="31"/>
  <c r="BD44" i="31" s="1"/>
  <c r="AC44" i="31"/>
  <c r="AB44" i="31"/>
  <c r="AA44" i="31"/>
  <c r="BA44" i="31" s="1"/>
  <c r="Z44" i="31"/>
  <c r="AZ44" i="31" s="1"/>
  <c r="Y44" i="31"/>
  <c r="X44" i="31"/>
  <c r="W44" i="31"/>
  <c r="AT43" i="31"/>
  <c r="BT43" i="31" s="1"/>
  <c r="AS43" i="31"/>
  <c r="AR43" i="31"/>
  <c r="AQ43" i="31"/>
  <c r="BQ43" i="31" s="1"/>
  <c r="AP43" i="31"/>
  <c r="AO43" i="31"/>
  <c r="AN43" i="31"/>
  <c r="AM43" i="31"/>
  <c r="BM43" i="31" s="1"/>
  <c r="AL43" i="31"/>
  <c r="BL43" i="31" s="1"/>
  <c r="AK43" i="31"/>
  <c r="AJ43" i="31"/>
  <c r="AI43" i="31"/>
  <c r="AH43" i="31"/>
  <c r="AG43" i="31"/>
  <c r="AF43" i="31"/>
  <c r="AE43" i="31"/>
  <c r="BE43" i="31" s="1"/>
  <c r="AD43" i="31"/>
  <c r="AC43" i="31"/>
  <c r="AB43" i="31"/>
  <c r="AA43" i="31"/>
  <c r="BA43" i="31" s="1"/>
  <c r="Z43" i="31"/>
  <c r="AZ43" i="31" s="1"/>
  <c r="Y43" i="31"/>
  <c r="X43" i="31"/>
  <c r="W43" i="31"/>
  <c r="AT42" i="31"/>
  <c r="AS42" i="31"/>
  <c r="AR42" i="31"/>
  <c r="AQ42" i="31"/>
  <c r="BQ42" i="31" s="1"/>
  <c r="AP42" i="31"/>
  <c r="AO42" i="31"/>
  <c r="AN42" i="31"/>
  <c r="AM42" i="31"/>
  <c r="BM42" i="31" s="1"/>
  <c r="AL42" i="31"/>
  <c r="AK42" i="31"/>
  <c r="AJ42" i="31"/>
  <c r="AI42" i="31"/>
  <c r="AH42" i="31"/>
  <c r="AG42" i="31"/>
  <c r="AF42" i="31"/>
  <c r="AE42" i="31"/>
  <c r="BE42" i="31" s="1"/>
  <c r="AD42" i="31"/>
  <c r="AC42" i="31"/>
  <c r="AB42" i="31"/>
  <c r="AA42" i="31"/>
  <c r="BA42" i="31" s="1"/>
  <c r="Z42" i="31"/>
  <c r="Y42" i="31"/>
  <c r="X42" i="31"/>
  <c r="W42" i="31"/>
  <c r="DR41" i="31"/>
  <c r="DH41" i="31"/>
  <c r="DF41" i="31"/>
  <c r="AT41" i="31"/>
  <c r="BT41" i="31" s="1"/>
  <c r="AS41" i="31"/>
  <c r="BS41" i="31" s="1"/>
  <c r="AR41" i="31"/>
  <c r="BR41" i="31" s="1"/>
  <c r="AQ41" i="31"/>
  <c r="BQ41" i="31" s="1"/>
  <c r="AP41" i="31"/>
  <c r="AO41" i="31"/>
  <c r="AN41" i="31"/>
  <c r="BN41" i="31" s="1"/>
  <c r="AM41" i="31"/>
  <c r="BM41" i="31" s="1"/>
  <c r="AL41" i="31"/>
  <c r="BL41" i="31" s="1"/>
  <c r="AK41" i="31"/>
  <c r="BK41" i="31" s="1"/>
  <c r="AJ41" i="31"/>
  <c r="AI41" i="31"/>
  <c r="AH41" i="31"/>
  <c r="BH41" i="31" s="1"/>
  <c r="AG41" i="31"/>
  <c r="BG41" i="31" s="1"/>
  <c r="AF41" i="31"/>
  <c r="BF41" i="31" s="1"/>
  <c r="AE41" i="31"/>
  <c r="BE41" i="31" s="1"/>
  <c r="AD41" i="31"/>
  <c r="AC41" i="31"/>
  <c r="AB41" i="31"/>
  <c r="BB41" i="31" s="1"/>
  <c r="CB41" i="31" s="1"/>
  <c r="AA41" i="31"/>
  <c r="BA41" i="31" s="1"/>
  <c r="Z41" i="31"/>
  <c r="AZ41" i="31" s="1"/>
  <c r="Y41" i="31"/>
  <c r="AY41" i="31" s="1"/>
  <c r="X41" i="31"/>
  <c r="W41" i="31"/>
  <c r="CS40" i="31"/>
  <c r="CP40" i="31"/>
  <c r="CF40" i="31"/>
  <c r="BS40" i="31"/>
  <c r="BO40" i="31"/>
  <c r="AZ40" i="31"/>
  <c r="AX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AS21" i="31"/>
  <c r="DT5" i="31" s="1"/>
  <c r="AR21" i="31"/>
  <c r="AQ21" i="31"/>
  <c r="DR5" i="31" s="1"/>
  <c r="AP21" i="31"/>
  <c r="AO21" i="31"/>
  <c r="DP5" i="31" s="1"/>
  <c r="AN21" i="31"/>
  <c r="DO5" i="31" s="1"/>
  <c r="AM21" i="31"/>
  <c r="AL21" i="31"/>
  <c r="DM5" i="31" s="1"/>
  <c r="AK21" i="31"/>
  <c r="DL5" i="31" s="1"/>
  <c r="AJ21" i="31"/>
  <c r="DK5" i="31" s="1"/>
  <c r="AI21" i="31"/>
  <c r="DJ5" i="31" s="1"/>
  <c r="AH21" i="31"/>
  <c r="DI5" i="31" s="1"/>
  <c r="AG21" i="31"/>
  <c r="DH5" i="31" s="1"/>
  <c r="AF21" i="31"/>
  <c r="DG5" i="31" s="1"/>
  <c r="AE21" i="31"/>
  <c r="AD21" i="31"/>
  <c r="AC21" i="31"/>
  <c r="DD5" i="31" s="1"/>
  <c r="AB21" i="31"/>
  <c r="DC5" i="31" s="1"/>
  <c r="AA21" i="31"/>
  <c r="Z21" i="31"/>
  <c r="DA5" i="31" s="1"/>
  <c r="Y21" i="31"/>
  <c r="CZ5" i="31" s="1"/>
  <c r="X21" i="31"/>
  <c r="CY5" i="31" s="1"/>
  <c r="W21" i="31"/>
  <c r="CX5" i="31" s="1"/>
  <c r="AT20" i="31"/>
  <c r="BT20" i="31" s="1"/>
  <c r="AS20" i="31"/>
  <c r="BS20" i="31" s="1"/>
  <c r="AR20" i="31"/>
  <c r="BR20" i="31" s="1"/>
  <c r="AQ20" i="31"/>
  <c r="AP20" i="31"/>
  <c r="AO20" i="31"/>
  <c r="BO20" i="31" s="1"/>
  <c r="AN20" i="31"/>
  <c r="BN20" i="31" s="1"/>
  <c r="AM20" i="31"/>
  <c r="BM20" i="31" s="1"/>
  <c r="AL20" i="31"/>
  <c r="BL20" i="31" s="1"/>
  <c r="AK20" i="31"/>
  <c r="AJ20" i="31"/>
  <c r="AI20" i="31"/>
  <c r="BI20" i="31" s="1"/>
  <c r="AH20" i="31"/>
  <c r="BH20" i="31" s="1"/>
  <c r="AG20" i="31"/>
  <c r="BG20" i="31" s="1"/>
  <c r="AF20" i="31"/>
  <c r="BF20" i="31" s="1"/>
  <c r="AE20" i="31"/>
  <c r="AD20" i="31"/>
  <c r="AC20" i="31"/>
  <c r="BC20" i="31" s="1"/>
  <c r="AB20" i="31"/>
  <c r="BB20" i="31" s="1"/>
  <c r="AA20" i="31"/>
  <c r="BA20" i="31" s="1"/>
  <c r="Z20" i="31"/>
  <c r="AZ20" i="31" s="1"/>
  <c r="Y20" i="31"/>
  <c r="X20" i="31"/>
  <c r="W20" i="31"/>
  <c r="AW20" i="31" s="1"/>
  <c r="AT19" i="31"/>
  <c r="BT19" i="31" s="1"/>
  <c r="AS19" i="31"/>
  <c r="BS19" i="31" s="1"/>
  <c r="AR19" i="31"/>
  <c r="BR19" i="31" s="1"/>
  <c r="AQ19" i="31"/>
  <c r="AP19" i="31"/>
  <c r="AO19" i="31"/>
  <c r="BO19" i="31" s="1"/>
  <c r="AN19" i="31"/>
  <c r="BN19" i="31" s="1"/>
  <c r="AM19" i="31"/>
  <c r="AL19" i="31"/>
  <c r="BL19" i="31" s="1"/>
  <c r="AK19" i="31"/>
  <c r="AJ19" i="31"/>
  <c r="AI19" i="31"/>
  <c r="BI19" i="31" s="1"/>
  <c r="AH19" i="31"/>
  <c r="BH19" i="31" s="1"/>
  <c r="AG19" i="31"/>
  <c r="BG19" i="31" s="1"/>
  <c r="AF19" i="31"/>
  <c r="BF19" i="31" s="1"/>
  <c r="AE19" i="31"/>
  <c r="AD19" i="31"/>
  <c r="AC19" i="31"/>
  <c r="BC19" i="31" s="1"/>
  <c r="AB19" i="31"/>
  <c r="BB19" i="31" s="1"/>
  <c r="AA19" i="31"/>
  <c r="Z19" i="31"/>
  <c r="AZ19" i="31" s="1"/>
  <c r="Y19" i="31"/>
  <c r="X19" i="31"/>
  <c r="W19" i="31"/>
  <c r="AW19" i="31" s="1"/>
  <c r="AT18" i="31"/>
  <c r="BT18" i="31" s="1"/>
  <c r="AS18" i="31"/>
  <c r="AR18" i="31"/>
  <c r="BR18" i="31" s="1"/>
  <c r="AQ18" i="31"/>
  <c r="AP18" i="31"/>
  <c r="AO18" i="31"/>
  <c r="BO18" i="31" s="1"/>
  <c r="AN18" i="31"/>
  <c r="BN18" i="31" s="1"/>
  <c r="AM18" i="31"/>
  <c r="AL18" i="31"/>
  <c r="BL18" i="31" s="1"/>
  <c r="AK18" i="31"/>
  <c r="AJ18" i="31"/>
  <c r="AI18" i="31"/>
  <c r="BI18" i="31" s="1"/>
  <c r="AH18" i="31"/>
  <c r="BH18" i="31" s="1"/>
  <c r="AG18" i="31"/>
  <c r="AF18" i="31"/>
  <c r="BF18" i="31" s="1"/>
  <c r="AE18" i="31"/>
  <c r="AD18" i="31"/>
  <c r="AC18" i="31"/>
  <c r="BC18" i="31" s="1"/>
  <c r="AB18" i="31"/>
  <c r="BB18" i="31" s="1"/>
  <c r="AA18" i="31"/>
  <c r="Z18" i="31"/>
  <c r="AZ18" i="31" s="1"/>
  <c r="Y18" i="31"/>
  <c r="X18" i="31"/>
  <c r="W18" i="31"/>
  <c r="AW18" i="31" s="1"/>
  <c r="AT17" i="31"/>
  <c r="BT17" i="31" s="1"/>
  <c r="AS17" i="31"/>
  <c r="AR17" i="31"/>
  <c r="BR17" i="31" s="1"/>
  <c r="AQ17" i="31"/>
  <c r="AP17" i="31"/>
  <c r="AO17" i="31"/>
  <c r="AN17" i="31"/>
  <c r="BN17" i="31" s="1"/>
  <c r="AM17" i="31"/>
  <c r="AL17" i="31"/>
  <c r="BL17" i="31" s="1"/>
  <c r="AK17" i="31"/>
  <c r="AJ17" i="31"/>
  <c r="AI17" i="31"/>
  <c r="AH17" i="31"/>
  <c r="BH17" i="31" s="1"/>
  <c r="AG17" i="31"/>
  <c r="AF17" i="31"/>
  <c r="BF17" i="31" s="1"/>
  <c r="AE17" i="31"/>
  <c r="AD17" i="31"/>
  <c r="AC17" i="31"/>
  <c r="AB17" i="31"/>
  <c r="BB17" i="31" s="1"/>
  <c r="AA17" i="31"/>
  <c r="Z17" i="31"/>
  <c r="AZ17" i="31" s="1"/>
  <c r="Y17" i="31"/>
  <c r="X17" i="31"/>
  <c r="W17" i="31"/>
  <c r="AT16" i="31"/>
  <c r="BT16" i="31" s="1"/>
  <c r="AS16" i="31"/>
  <c r="BS16" i="31" s="1"/>
  <c r="AR16" i="31"/>
  <c r="BR16" i="31" s="1"/>
  <c r="AQ16" i="31"/>
  <c r="AP16" i="31"/>
  <c r="AO16" i="31"/>
  <c r="BO16" i="31" s="1"/>
  <c r="AN16" i="31"/>
  <c r="BN16" i="31" s="1"/>
  <c r="AM16" i="31"/>
  <c r="BM16" i="31" s="1"/>
  <c r="AL16" i="31"/>
  <c r="BL16" i="31" s="1"/>
  <c r="AK16" i="31"/>
  <c r="AJ16" i="31"/>
  <c r="AI16" i="31"/>
  <c r="BI16" i="31" s="1"/>
  <c r="AH16" i="31"/>
  <c r="BH16" i="31" s="1"/>
  <c r="AG16" i="31"/>
  <c r="BG16" i="31" s="1"/>
  <c r="AF16" i="31"/>
  <c r="BF16" i="31" s="1"/>
  <c r="AE16" i="31"/>
  <c r="AD16" i="31"/>
  <c r="AC16" i="31"/>
  <c r="BC16" i="31" s="1"/>
  <c r="AB16" i="31"/>
  <c r="BB16" i="31" s="1"/>
  <c r="AA16" i="31"/>
  <c r="BA16" i="31" s="1"/>
  <c r="Z16" i="31"/>
  <c r="AZ16" i="31" s="1"/>
  <c r="Y16" i="31"/>
  <c r="X16" i="31"/>
  <c r="W16" i="31"/>
  <c r="AW16" i="31" s="1"/>
  <c r="AT15" i="31"/>
  <c r="BT15" i="31" s="1"/>
  <c r="AS15" i="31"/>
  <c r="BS15" i="31" s="1"/>
  <c r="AR15" i="31"/>
  <c r="AQ15" i="31"/>
  <c r="AP15" i="31"/>
  <c r="AO15" i="31"/>
  <c r="BO15" i="31" s="1"/>
  <c r="AN15" i="31"/>
  <c r="BN15" i="31" s="1"/>
  <c r="AM15" i="31"/>
  <c r="BM15" i="31" s="1"/>
  <c r="AL15" i="31"/>
  <c r="AK15" i="31"/>
  <c r="AJ15" i="31"/>
  <c r="AI15" i="31"/>
  <c r="BI15" i="31" s="1"/>
  <c r="AH15" i="31"/>
  <c r="BH15" i="31" s="1"/>
  <c r="AG15" i="31"/>
  <c r="BG15" i="31" s="1"/>
  <c r="AF15" i="31"/>
  <c r="AE15" i="31"/>
  <c r="AD15" i="31"/>
  <c r="AC15" i="31"/>
  <c r="BC15" i="31" s="1"/>
  <c r="AB15" i="31"/>
  <c r="BB15" i="31" s="1"/>
  <c r="AA15" i="31"/>
  <c r="BA15" i="31" s="1"/>
  <c r="Z15" i="31"/>
  <c r="Y15" i="31"/>
  <c r="X15" i="31"/>
  <c r="W15" i="31"/>
  <c r="AT14" i="31"/>
  <c r="AS14" i="31"/>
  <c r="AR14" i="31"/>
  <c r="BR14" i="31" s="1"/>
  <c r="AQ14" i="31"/>
  <c r="AP14" i="31"/>
  <c r="AO14" i="31"/>
  <c r="AN14" i="31"/>
  <c r="BN14" i="31" s="1"/>
  <c r="AM14" i="31"/>
  <c r="AL14" i="31"/>
  <c r="BL14" i="31" s="1"/>
  <c r="AK14" i="31"/>
  <c r="AJ14" i="31"/>
  <c r="AI14" i="31"/>
  <c r="AH14" i="31"/>
  <c r="AG14" i="31"/>
  <c r="AF14" i="31"/>
  <c r="BF14" i="31" s="1"/>
  <c r="AE14" i="31"/>
  <c r="AD14" i="31"/>
  <c r="AC14" i="31"/>
  <c r="AB14" i="31"/>
  <c r="BB14" i="31" s="1"/>
  <c r="AA14" i="31"/>
  <c r="Z14" i="31"/>
  <c r="AZ14" i="31" s="1"/>
  <c r="Y14" i="31"/>
  <c r="X14" i="31"/>
  <c r="W14" i="31"/>
  <c r="AT13" i="31"/>
  <c r="AS13" i="31"/>
  <c r="AR13" i="31"/>
  <c r="BR13" i="31" s="1"/>
  <c r="AQ13" i="31"/>
  <c r="AP13" i="31"/>
  <c r="AO13" i="31"/>
  <c r="BO13" i="31" s="1"/>
  <c r="AN13" i="31"/>
  <c r="AM13" i="31"/>
  <c r="AL13" i="31"/>
  <c r="BL13" i="31" s="1"/>
  <c r="AK13" i="31"/>
  <c r="AJ13" i="31"/>
  <c r="AI13" i="31"/>
  <c r="BI13" i="31" s="1"/>
  <c r="AH13" i="31"/>
  <c r="AG13" i="31"/>
  <c r="AF13" i="31"/>
  <c r="BF13" i="31" s="1"/>
  <c r="AE13" i="31"/>
  <c r="AD13" i="31"/>
  <c r="AC13" i="31"/>
  <c r="BC13" i="31" s="1"/>
  <c r="AB13" i="31"/>
  <c r="AA13" i="31"/>
  <c r="Z13" i="31"/>
  <c r="AZ13" i="31" s="1"/>
  <c r="Y13" i="31"/>
  <c r="X13" i="31"/>
  <c r="W13" i="31"/>
  <c r="AW13" i="31" s="1"/>
  <c r="AT12" i="31"/>
  <c r="AS12" i="31"/>
  <c r="AR12" i="31"/>
  <c r="BR12" i="31" s="1"/>
  <c r="AQ12" i="31"/>
  <c r="AP12" i="31"/>
  <c r="AO12" i="31"/>
  <c r="BO12" i="31" s="1"/>
  <c r="AN12" i="31"/>
  <c r="AM12" i="31"/>
  <c r="AL12" i="31"/>
  <c r="BL12" i="31" s="1"/>
  <c r="AK12" i="31"/>
  <c r="AJ12" i="31"/>
  <c r="AI12" i="31"/>
  <c r="BI12" i="31" s="1"/>
  <c r="AH12" i="31"/>
  <c r="AG12" i="31"/>
  <c r="AF12" i="31"/>
  <c r="BF12" i="31" s="1"/>
  <c r="AE12" i="31"/>
  <c r="AD12" i="31"/>
  <c r="AC12" i="31"/>
  <c r="BC12" i="31" s="1"/>
  <c r="AB12" i="31"/>
  <c r="AA12" i="31"/>
  <c r="Z12" i="31"/>
  <c r="AZ12" i="31" s="1"/>
  <c r="Y12" i="31"/>
  <c r="X12" i="31"/>
  <c r="W12" i="31"/>
  <c r="CY11" i="31"/>
  <c r="AT11" i="31"/>
  <c r="AS11" i="31"/>
  <c r="AR11" i="31"/>
  <c r="AQ11" i="31"/>
  <c r="AP11" i="31"/>
  <c r="AO11" i="31"/>
  <c r="AN11" i="31"/>
  <c r="AM11" i="31"/>
  <c r="AL11" i="31"/>
  <c r="AK11" i="31"/>
  <c r="AJ11" i="31"/>
  <c r="AI11" i="31"/>
  <c r="AH11" i="31"/>
  <c r="AG11" i="31"/>
  <c r="AF11" i="31"/>
  <c r="AE11" i="31"/>
  <c r="AD11" i="31"/>
  <c r="AC11" i="31"/>
  <c r="AB11" i="31"/>
  <c r="AA11" i="31"/>
  <c r="Z11" i="31"/>
  <c r="Y11" i="31"/>
  <c r="X11" i="31"/>
  <c r="W11" i="31"/>
  <c r="AT10" i="31"/>
  <c r="AS10" i="31"/>
  <c r="AR10" i="31"/>
  <c r="AQ10" i="31"/>
  <c r="AP10" i="31"/>
  <c r="AO10" i="31"/>
  <c r="AN10" i="31"/>
  <c r="AM10" i="31"/>
  <c r="BM10" i="31" s="1"/>
  <c r="AL10" i="31"/>
  <c r="AK10" i="31"/>
  <c r="AJ10" i="31"/>
  <c r="AI10" i="31"/>
  <c r="AH10" i="31"/>
  <c r="AG10" i="31"/>
  <c r="AF10" i="31"/>
  <c r="AE10" i="31"/>
  <c r="AD10" i="31"/>
  <c r="AC10" i="31"/>
  <c r="AB10" i="31"/>
  <c r="AA10" i="31"/>
  <c r="Z10" i="31"/>
  <c r="Y10" i="31"/>
  <c r="X10" i="31"/>
  <c r="W10" i="31"/>
  <c r="AT9" i="31"/>
  <c r="AS9" i="31"/>
  <c r="AR9" i="31"/>
  <c r="AQ9" i="31"/>
  <c r="AP9" i="31"/>
  <c r="AO9" i="31"/>
  <c r="AN9" i="31"/>
  <c r="AM9" i="31"/>
  <c r="AL9" i="31"/>
  <c r="AK9" i="31"/>
  <c r="AJ9" i="31"/>
  <c r="AI9" i="31"/>
  <c r="AH9" i="31"/>
  <c r="AG9" i="31"/>
  <c r="AF9" i="31"/>
  <c r="AE9" i="31"/>
  <c r="AD9" i="31"/>
  <c r="AC9" i="31"/>
  <c r="AB9" i="31"/>
  <c r="AA9" i="31"/>
  <c r="Z9" i="31"/>
  <c r="Y9" i="31"/>
  <c r="X9" i="31"/>
  <c r="W9" i="31"/>
  <c r="AT8" i="31"/>
  <c r="AS8" i="31"/>
  <c r="AR8" i="31"/>
  <c r="AQ8" i="31"/>
  <c r="AP8" i="31"/>
  <c r="AO8" i="31"/>
  <c r="AN8" i="31"/>
  <c r="AM8" i="31"/>
  <c r="BM8" i="31" s="1"/>
  <c r="AL8" i="31"/>
  <c r="AK8" i="31"/>
  <c r="AJ8" i="31"/>
  <c r="AI8" i="31"/>
  <c r="AH8" i="31"/>
  <c r="AG8" i="31"/>
  <c r="AF8" i="31"/>
  <c r="AE8" i="31"/>
  <c r="AD8" i="31"/>
  <c r="AC8" i="31"/>
  <c r="AB8" i="31"/>
  <c r="AA8" i="31"/>
  <c r="Z8" i="31"/>
  <c r="Y8" i="31"/>
  <c r="X8" i="31"/>
  <c r="W8" i="31"/>
  <c r="AT7" i="31"/>
  <c r="BT7" i="31" s="1"/>
  <c r="AS7" i="31"/>
  <c r="BS7" i="31" s="1"/>
  <c r="AR7" i="31"/>
  <c r="AQ7" i="31"/>
  <c r="AP7" i="31"/>
  <c r="AO7" i="31"/>
  <c r="AN7" i="31"/>
  <c r="BN7" i="31" s="1"/>
  <c r="AM7" i="31"/>
  <c r="BM7" i="31" s="1"/>
  <c r="AL7" i="31"/>
  <c r="AK7" i="31"/>
  <c r="AJ7" i="31"/>
  <c r="AI7" i="31"/>
  <c r="AH7" i="31"/>
  <c r="BH7" i="31" s="1"/>
  <c r="AG7" i="31"/>
  <c r="BG7" i="31" s="1"/>
  <c r="AF7" i="31"/>
  <c r="AE7" i="31"/>
  <c r="AD7" i="31"/>
  <c r="AC7" i="31"/>
  <c r="AB7" i="31"/>
  <c r="BB7" i="31" s="1"/>
  <c r="AA7" i="31"/>
  <c r="BA7" i="31" s="1"/>
  <c r="Z7" i="31"/>
  <c r="Y7" i="31"/>
  <c r="X7" i="31"/>
  <c r="W7" i="31"/>
  <c r="AT6" i="31"/>
  <c r="BT6" i="31" s="1"/>
  <c r="AS6" i="31"/>
  <c r="BS6" i="31" s="1"/>
  <c r="AR6" i="31"/>
  <c r="AQ6" i="31"/>
  <c r="AP6" i="31"/>
  <c r="AO6" i="31"/>
  <c r="BO6" i="31" s="1"/>
  <c r="AN6" i="31"/>
  <c r="BN6" i="31" s="1"/>
  <c r="AM6" i="31"/>
  <c r="BM6" i="31" s="1"/>
  <c r="AL6" i="31"/>
  <c r="AK6" i="31"/>
  <c r="AJ6" i="31"/>
  <c r="AI6" i="31"/>
  <c r="BI6" i="31" s="1"/>
  <c r="AH6" i="31"/>
  <c r="BH6" i="31" s="1"/>
  <c r="AG6" i="31"/>
  <c r="BG6" i="31" s="1"/>
  <c r="AF6" i="31"/>
  <c r="AE6" i="31"/>
  <c r="AD6" i="31"/>
  <c r="AC6" i="31"/>
  <c r="BC6" i="31" s="1"/>
  <c r="AB6" i="31"/>
  <c r="BB6" i="31" s="1"/>
  <c r="AA6" i="31"/>
  <c r="BA6" i="31" s="1"/>
  <c r="Z6" i="31"/>
  <c r="Y6" i="31"/>
  <c r="X6" i="31"/>
  <c r="W6" i="31"/>
  <c r="AW6" i="31" s="1"/>
  <c r="DU5" i="31"/>
  <c r="DS5" i="31"/>
  <c r="AT5" i="31"/>
  <c r="AS5" i="31"/>
  <c r="AR5" i="31"/>
  <c r="AQ5" i="31"/>
  <c r="AP5" i="31"/>
  <c r="AO5" i="31"/>
  <c r="AN5" i="31"/>
  <c r="AM5" i="31"/>
  <c r="AL5" i="31"/>
  <c r="AK5" i="31"/>
  <c r="AJ5" i="31"/>
  <c r="AI5" i="31"/>
  <c r="AH5" i="31"/>
  <c r="AG5" i="31"/>
  <c r="AF5" i="31"/>
  <c r="AE5" i="31"/>
  <c r="AD5" i="31"/>
  <c r="AC5" i="31"/>
  <c r="AB5" i="31"/>
  <c r="AA5" i="31"/>
  <c r="Z5" i="31"/>
  <c r="Y5" i="31"/>
  <c r="X5" i="31"/>
  <c r="W5" i="31"/>
  <c r="CS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81" i="30"/>
  <c r="AS81" i="30"/>
  <c r="AR81" i="30"/>
  <c r="AQ81" i="30"/>
  <c r="AP81" i="30"/>
  <c r="AO81" i="30"/>
  <c r="AN81" i="30"/>
  <c r="AM81" i="30"/>
  <c r="AL81" i="30"/>
  <c r="AK81" i="30"/>
  <c r="AJ81" i="30"/>
  <c r="AI81" i="30"/>
  <c r="AH81" i="30"/>
  <c r="AG81" i="30"/>
  <c r="AF81" i="30"/>
  <c r="AE81" i="30"/>
  <c r="AD81" i="30"/>
  <c r="AC81" i="30"/>
  <c r="AB81" i="30"/>
  <c r="AA81" i="30"/>
  <c r="Z81" i="30"/>
  <c r="Y81" i="30"/>
  <c r="X81" i="30"/>
  <c r="W81" i="30"/>
  <c r="AT80" i="30"/>
  <c r="AS80" i="30"/>
  <c r="AR80" i="30"/>
  <c r="AQ80" i="30"/>
  <c r="BQ80" i="30" s="1"/>
  <c r="AP80" i="30"/>
  <c r="AO80" i="30"/>
  <c r="AN80" i="30"/>
  <c r="AM80" i="30"/>
  <c r="AL80" i="30"/>
  <c r="AK80" i="30"/>
  <c r="AJ80" i="30"/>
  <c r="AI80" i="30"/>
  <c r="AH80" i="30"/>
  <c r="BH80" i="30" s="1"/>
  <c r="AG80" i="30"/>
  <c r="AF80" i="30"/>
  <c r="AE80" i="30"/>
  <c r="AD80" i="30"/>
  <c r="AC80" i="30"/>
  <c r="AB80" i="30"/>
  <c r="AA80" i="30"/>
  <c r="Z80" i="30"/>
  <c r="Y80" i="30"/>
  <c r="X80" i="30"/>
  <c r="W80" i="30"/>
  <c r="AT79" i="30"/>
  <c r="AS79" i="30"/>
  <c r="AR79" i="30"/>
  <c r="AQ79" i="30"/>
  <c r="AP79" i="30"/>
  <c r="AO79" i="30"/>
  <c r="AN79" i="30"/>
  <c r="AM79" i="30"/>
  <c r="AL79" i="30"/>
  <c r="AK79" i="30"/>
  <c r="AJ79" i="30"/>
  <c r="AI79" i="30"/>
  <c r="AH79" i="30"/>
  <c r="AG79" i="30"/>
  <c r="AF79" i="30"/>
  <c r="AE79" i="30"/>
  <c r="AD79" i="30"/>
  <c r="AC79" i="30"/>
  <c r="AB79" i="30"/>
  <c r="AA79" i="30"/>
  <c r="Z79" i="30"/>
  <c r="Y79" i="30"/>
  <c r="X79" i="30"/>
  <c r="W79" i="30"/>
  <c r="AT78" i="30"/>
  <c r="BT78" i="30" s="1"/>
  <c r="AS78" i="30"/>
  <c r="AR78" i="30"/>
  <c r="AQ78" i="30"/>
  <c r="BQ78" i="30" s="1"/>
  <c r="AP78" i="30"/>
  <c r="AO78" i="30"/>
  <c r="AN78" i="30"/>
  <c r="BN78" i="30" s="1"/>
  <c r="AM78" i="30"/>
  <c r="AL78" i="30"/>
  <c r="AK78" i="30"/>
  <c r="BK78" i="30" s="1"/>
  <c r="AJ78" i="30"/>
  <c r="AI78" i="30"/>
  <c r="AH78" i="30"/>
  <c r="BH78" i="30" s="1"/>
  <c r="AG78" i="30"/>
  <c r="AF78" i="30"/>
  <c r="AE78" i="30"/>
  <c r="BE78" i="30" s="1"/>
  <c r="AD78" i="30"/>
  <c r="AC78" i="30"/>
  <c r="AB78" i="30"/>
  <c r="BB78" i="30" s="1"/>
  <c r="AA78" i="30"/>
  <c r="Z78" i="30"/>
  <c r="Y78" i="30"/>
  <c r="AY78" i="30" s="1"/>
  <c r="X78" i="30"/>
  <c r="W78" i="30"/>
  <c r="AT77" i="30"/>
  <c r="AS77" i="30"/>
  <c r="AR77" i="30"/>
  <c r="AQ77" i="30"/>
  <c r="AP77" i="30"/>
  <c r="AO77" i="30"/>
  <c r="AN77" i="30"/>
  <c r="AM77" i="30"/>
  <c r="AL77" i="30"/>
  <c r="AK77" i="30"/>
  <c r="AJ77" i="30"/>
  <c r="AI77" i="30"/>
  <c r="AH77" i="30"/>
  <c r="AG77" i="30"/>
  <c r="AF77" i="30"/>
  <c r="AE77" i="30"/>
  <c r="AD77" i="30"/>
  <c r="AC77" i="30"/>
  <c r="AB77" i="30"/>
  <c r="AA77" i="30"/>
  <c r="Z77" i="30"/>
  <c r="Y77" i="30"/>
  <c r="AY77" i="30" s="1"/>
  <c r="X77" i="30"/>
  <c r="W77" i="30"/>
  <c r="AT76" i="30"/>
  <c r="AS76" i="30"/>
  <c r="AR76" i="30"/>
  <c r="AQ76" i="30"/>
  <c r="AP76" i="30"/>
  <c r="AO76" i="30"/>
  <c r="AN76" i="30"/>
  <c r="AM76" i="30"/>
  <c r="AL76" i="30"/>
  <c r="AK76" i="30"/>
  <c r="AJ76" i="30"/>
  <c r="AI76" i="30"/>
  <c r="AH76" i="30"/>
  <c r="AG76" i="30"/>
  <c r="AF76" i="30"/>
  <c r="AE76" i="30"/>
  <c r="AD76" i="30"/>
  <c r="AC76" i="30"/>
  <c r="AB76" i="30"/>
  <c r="AA76" i="30"/>
  <c r="Z76" i="30"/>
  <c r="Y76" i="30"/>
  <c r="X76" i="30"/>
  <c r="W76" i="30"/>
  <c r="AT75" i="30"/>
  <c r="AS75" i="30"/>
  <c r="AR75" i="30"/>
  <c r="AQ75" i="30"/>
  <c r="BQ75" i="30" s="1"/>
  <c r="AP75" i="30"/>
  <c r="AO75" i="30"/>
  <c r="AN75" i="30"/>
  <c r="AM75" i="30"/>
  <c r="AL75" i="30"/>
  <c r="AK75" i="30"/>
  <c r="BK75" i="30" s="1"/>
  <c r="AJ75" i="30"/>
  <c r="AI75" i="30"/>
  <c r="AH75" i="30"/>
  <c r="AG75" i="30"/>
  <c r="AF75" i="30"/>
  <c r="AE75" i="30"/>
  <c r="AD75" i="30"/>
  <c r="AC75" i="30"/>
  <c r="AB75" i="30"/>
  <c r="AA75" i="30"/>
  <c r="Z75" i="30"/>
  <c r="Y75" i="30"/>
  <c r="AY75" i="30" s="1"/>
  <c r="X75" i="30"/>
  <c r="W75" i="30"/>
  <c r="AT74" i="30"/>
  <c r="AS74" i="30"/>
  <c r="AR74" i="30"/>
  <c r="AQ74" i="30"/>
  <c r="BQ74" i="30" s="1"/>
  <c r="AP74" i="30"/>
  <c r="AO74" i="30"/>
  <c r="AN74" i="30"/>
  <c r="AM74" i="30"/>
  <c r="AL74" i="30"/>
  <c r="AK74" i="30"/>
  <c r="AJ74" i="30"/>
  <c r="AI74" i="30"/>
  <c r="AH74" i="30"/>
  <c r="AG74" i="30"/>
  <c r="AF74" i="30"/>
  <c r="AE74" i="30"/>
  <c r="AD74" i="30"/>
  <c r="AC74" i="30"/>
  <c r="AB74" i="30"/>
  <c r="AA74" i="30"/>
  <c r="Z74" i="30"/>
  <c r="Y74" i="30"/>
  <c r="AY74" i="30" s="1"/>
  <c r="X74" i="30"/>
  <c r="W74" i="30"/>
  <c r="AT73" i="30"/>
  <c r="AS73" i="30"/>
  <c r="AR73" i="30"/>
  <c r="AQ73" i="30"/>
  <c r="BQ73" i="30" s="1"/>
  <c r="AP73" i="30"/>
  <c r="AO73" i="30"/>
  <c r="AN73" i="30"/>
  <c r="AM73" i="30"/>
  <c r="AL73" i="30"/>
  <c r="AK73" i="30"/>
  <c r="BK73" i="30" s="1"/>
  <c r="AJ73" i="30"/>
  <c r="AI73" i="30"/>
  <c r="AH73" i="30"/>
  <c r="AG73" i="30"/>
  <c r="AF73" i="30"/>
  <c r="AE73" i="30"/>
  <c r="AD73" i="30"/>
  <c r="BD73" i="30" s="1"/>
  <c r="AC73" i="30"/>
  <c r="AB73" i="30"/>
  <c r="AA73" i="30"/>
  <c r="Z73" i="30"/>
  <c r="Y73" i="30"/>
  <c r="AY73" i="30" s="1"/>
  <c r="X73" i="30"/>
  <c r="W73" i="30"/>
  <c r="AT72" i="30"/>
  <c r="AS72" i="30"/>
  <c r="AR72" i="30"/>
  <c r="AQ72" i="30"/>
  <c r="BQ72" i="30" s="1"/>
  <c r="AP72" i="30"/>
  <c r="AO72" i="30"/>
  <c r="AN72" i="30"/>
  <c r="AM72" i="30"/>
  <c r="AL72" i="30"/>
  <c r="AK72" i="30"/>
  <c r="BK72" i="30" s="1"/>
  <c r="AJ72" i="30"/>
  <c r="AI72" i="30"/>
  <c r="AH72" i="30"/>
  <c r="AG72" i="30"/>
  <c r="AF72" i="30"/>
  <c r="AE72" i="30"/>
  <c r="AD72" i="30"/>
  <c r="BD72" i="30" s="1"/>
  <c r="AC72" i="30"/>
  <c r="AB72" i="30"/>
  <c r="AA72" i="30"/>
  <c r="Z72" i="30"/>
  <c r="Y72" i="30"/>
  <c r="AY72" i="30" s="1"/>
  <c r="X72" i="30"/>
  <c r="W72" i="30"/>
  <c r="AT71" i="30"/>
  <c r="AS71" i="30"/>
  <c r="AR71" i="30"/>
  <c r="AQ71" i="30"/>
  <c r="BQ71" i="30" s="1"/>
  <c r="AP71" i="30"/>
  <c r="BP71" i="30" s="1"/>
  <c r="AO71" i="30"/>
  <c r="AN71" i="30"/>
  <c r="AM71" i="30"/>
  <c r="AL71" i="30"/>
  <c r="AK71" i="30"/>
  <c r="BK71" i="30" s="1"/>
  <c r="AJ71" i="30"/>
  <c r="AI71" i="30"/>
  <c r="AH71" i="30"/>
  <c r="AG71" i="30"/>
  <c r="AF71" i="30"/>
  <c r="AE71" i="30"/>
  <c r="AD71" i="30"/>
  <c r="BD71" i="30" s="1"/>
  <c r="AC71" i="30"/>
  <c r="AB71" i="30"/>
  <c r="AA71" i="30"/>
  <c r="Z71" i="30"/>
  <c r="Y71" i="30"/>
  <c r="AY71" i="30" s="1"/>
  <c r="X71" i="30"/>
  <c r="W71" i="30"/>
  <c r="CY70" i="30"/>
  <c r="AT70" i="30"/>
  <c r="AS70" i="30"/>
  <c r="AR70" i="30"/>
  <c r="AQ70" i="30"/>
  <c r="AP70" i="30"/>
  <c r="AO70" i="30"/>
  <c r="AN70" i="30"/>
  <c r="AM70" i="30"/>
  <c r="AL70" i="30"/>
  <c r="AK70" i="30"/>
  <c r="AJ70" i="30"/>
  <c r="AI70" i="30"/>
  <c r="AH70" i="30"/>
  <c r="AG70" i="30"/>
  <c r="AF70" i="30"/>
  <c r="AE70" i="30"/>
  <c r="AD70" i="30"/>
  <c r="AC70" i="30"/>
  <c r="AB70" i="30"/>
  <c r="AA70" i="30"/>
  <c r="Z70" i="30"/>
  <c r="Y70" i="30"/>
  <c r="X70" i="30"/>
  <c r="W70" i="30"/>
  <c r="AT69" i="30"/>
  <c r="AS69" i="30"/>
  <c r="AR69" i="30"/>
  <c r="AQ69" i="30"/>
  <c r="AP69" i="30"/>
  <c r="AO69" i="30"/>
  <c r="AN69" i="30"/>
  <c r="AM69" i="30"/>
  <c r="AL69" i="30"/>
  <c r="AK69" i="30"/>
  <c r="AJ69" i="30"/>
  <c r="AI69" i="30"/>
  <c r="AH69" i="30"/>
  <c r="AG69" i="30"/>
  <c r="AF69" i="30"/>
  <c r="AE69" i="30"/>
  <c r="AD69" i="30"/>
  <c r="AC69" i="30"/>
  <c r="AB69" i="30"/>
  <c r="AA69" i="30"/>
  <c r="Z69" i="30"/>
  <c r="Y69" i="30"/>
  <c r="X69" i="30"/>
  <c r="W69" i="30"/>
  <c r="AT68" i="30"/>
  <c r="AS68" i="30"/>
  <c r="AR68" i="30"/>
  <c r="AQ68" i="30"/>
  <c r="AP68" i="30"/>
  <c r="AO68" i="30"/>
  <c r="AN68" i="30"/>
  <c r="AM68" i="30"/>
  <c r="AL68" i="30"/>
  <c r="AK68" i="30"/>
  <c r="AJ68" i="30"/>
  <c r="AI68" i="30"/>
  <c r="AH68" i="30"/>
  <c r="AG68" i="30"/>
  <c r="AF68" i="30"/>
  <c r="AE68" i="30"/>
  <c r="AD68" i="30"/>
  <c r="AC68" i="30"/>
  <c r="AB68" i="30"/>
  <c r="AA68" i="30"/>
  <c r="Z68" i="30"/>
  <c r="Y68" i="30"/>
  <c r="X68" i="30"/>
  <c r="W68" i="30"/>
  <c r="AT67" i="30"/>
  <c r="AS67" i="30"/>
  <c r="AR67" i="30"/>
  <c r="AQ67" i="30"/>
  <c r="AP67" i="30"/>
  <c r="AO67" i="30"/>
  <c r="AN67" i="30"/>
  <c r="AM67" i="30"/>
  <c r="AL67" i="30"/>
  <c r="AK67" i="30"/>
  <c r="AJ67" i="30"/>
  <c r="AI67" i="30"/>
  <c r="AH67" i="30"/>
  <c r="AG67" i="30"/>
  <c r="AF67" i="30"/>
  <c r="AE67" i="30"/>
  <c r="AD67" i="30"/>
  <c r="AC67" i="30"/>
  <c r="AB67" i="30"/>
  <c r="AA67" i="30"/>
  <c r="Z67" i="30"/>
  <c r="Y67" i="30"/>
  <c r="X67" i="30"/>
  <c r="W67" i="30"/>
  <c r="AT66" i="30"/>
  <c r="AS66" i="30"/>
  <c r="AR66" i="30"/>
  <c r="AQ66" i="30"/>
  <c r="AP66" i="30"/>
  <c r="AO66" i="30"/>
  <c r="AN66" i="30"/>
  <c r="AM66" i="30"/>
  <c r="AL66" i="30"/>
  <c r="AK66" i="30"/>
  <c r="AJ66" i="30"/>
  <c r="AI66" i="30"/>
  <c r="AH66" i="30"/>
  <c r="AG66" i="30"/>
  <c r="AF66" i="30"/>
  <c r="AE66" i="30"/>
  <c r="AD66" i="30"/>
  <c r="AC66" i="30"/>
  <c r="AB66" i="30"/>
  <c r="AA66" i="30"/>
  <c r="Z66" i="30"/>
  <c r="Y66" i="30"/>
  <c r="X66" i="30"/>
  <c r="W66" i="30"/>
  <c r="AT65" i="30"/>
  <c r="AS65" i="30"/>
  <c r="AR65" i="30"/>
  <c r="AQ65" i="30"/>
  <c r="AP65" i="30"/>
  <c r="AO65" i="30"/>
  <c r="AN65" i="30"/>
  <c r="AM65" i="30"/>
  <c r="AL65" i="30"/>
  <c r="AK65" i="30"/>
  <c r="AJ65" i="30"/>
  <c r="AI65" i="30"/>
  <c r="AH65" i="30"/>
  <c r="AG65" i="30"/>
  <c r="AF65" i="30"/>
  <c r="AE65" i="30"/>
  <c r="AD65" i="30"/>
  <c r="AC65" i="30"/>
  <c r="AB65" i="30"/>
  <c r="AA65" i="30"/>
  <c r="Z65" i="30"/>
  <c r="Y65" i="30"/>
  <c r="X65" i="30"/>
  <c r="W65" i="30"/>
  <c r="CS64" i="30"/>
  <c r="BS64" i="30"/>
  <c r="AR64" i="30"/>
  <c r="BR64" i="30" s="1"/>
  <c r="AQ64" i="30"/>
  <c r="BQ64" i="30" s="1"/>
  <c r="AP64" i="30"/>
  <c r="BP64" i="30" s="1"/>
  <c r="AO64" i="30"/>
  <c r="BO64" i="30" s="1"/>
  <c r="AN64" i="30"/>
  <c r="BN64" i="30" s="1"/>
  <c r="AM64" i="30"/>
  <c r="AL64" i="30"/>
  <c r="BL64" i="30" s="1"/>
  <c r="AK64" i="30"/>
  <c r="BK64" i="30" s="1"/>
  <c r="AJ64" i="30"/>
  <c r="BJ64" i="30" s="1"/>
  <c r="AI64" i="30"/>
  <c r="CI64" i="30" s="1"/>
  <c r="AH64" i="30"/>
  <c r="CH64" i="30" s="1"/>
  <c r="AG64" i="30"/>
  <c r="AF64" i="30"/>
  <c r="BF64" i="30" s="1"/>
  <c r="AE64" i="30"/>
  <c r="BE64" i="30" s="1"/>
  <c r="AD64" i="30"/>
  <c r="BD64" i="30" s="1"/>
  <c r="AC64" i="30"/>
  <c r="BC64" i="30" s="1"/>
  <c r="AB64" i="30"/>
  <c r="BB64" i="30" s="1"/>
  <c r="AA64" i="30"/>
  <c r="Z64" i="30"/>
  <c r="AZ64" i="30" s="1"/>
  <c r="Y64" i="30"/>
  <c r="AY64" i="30" s="1"/>
  <c r="X64" i="30"/>
  <c r="AX64" i="30" s="1"/>
  <c r="W64" i="30"/>
  <c r="BW64" i="30" s="1"/>
  <c r="BV63" i="30"/>
  <c r="AV63" i="30"/>
  <c r="V63" i="30"/>
  <c r="AT21" i="29"/>
  <c r="AS21" i="29"/>
  <c r="AR21" i="29"/>
  <c r="AQ21" i="29"/>
  <c r="AP21" i="29"/>
  <c r="AO21" i="29"/>
  <c r="AN21" i="29"/>
  <c r="AM21" i="29"/>
  <c r="AL21" i="29"/>
  <c r="AK21" i="29"/>
  <c r="AJ21" i="29"/>
  <c r="AI21" i="29"/>
  <c r="AH21" i="29"/>
  <c r="AG21" i="29"/>
  <c r="AF21" i="29"/>
  <c r="AE21" i="29"/>
  <c r="AD21" i="29"/>
  <c r="AC21" i="29"/>
  <c r="AB21" i="29"/>
  <c r="AA21" i="29"/>
  <c r="Z21" i="29"/>
  <c r="Y21" i="29"/>
  <c r="X21" i="29"/>
  <c r="W21" i="29"/>
  <c r="AT20" i="29"/>
  <c r="AS20" i="29"/>
  <c r="AR20" i="29"/>
  <c r="AQ20" i="29"/>
  <c r="BQ20" i="29" s="1"/>
  <c r="AP20" i="29"/>
  <c r="BP20" i="29" s="1"/>
  <c r="AO20" i="29"/>
  <c r="AN20" i="29"/>
  <c r="AM20" i="29"/>
  <c r="AL20" i="29"/>
  <c r="AK20" i="29"/>
  <c r="AJ20" i="29"/>
  <c r="AI20" i="29"/>
  <c r="AH20" i="29"/>
  <c r="BH20" i="29" s="1"/>
  <c r="AG20" i="29"/>
  <c r="AF20" i="29"/>
  <c r="AE20" i="29"/>
  <c r="BE20" i="29" s="1"/>
  <c r="AD20" i="29"/>
  <c r="BD20" i="29" s="1"/>
  <c r="AC20" i="29"/>
  <c r="AB20" i="29"/>
  <c r="AA20" i="29"/>
  <c r="Z20" i="29"/>
  <c r="Y20" i="29"/>
  <c r="X20" i="29"/>
  <c r="W20" i="29"/>
  <c r="AT19" i="29"/>
  <c r="AS19" i="29"/>
  <c r="AR19" i="29"/>
  <c r="AQ19" i="29"/>
  <c r="AP19" i="29"/>
  <c r="BP19" i="29" s="1"/>
  <c r="AO19" i="29"/>
  <c r="AN19" i="29"/>
  <c r="AM19" i="29"/>
  <c r="AL19" i="29"/>
  <c r="AK19" i="29"/>
  <c r="AJ19" i="29"/>
  <c r="AI19" i="29"/>
  <c r="AH19" i="29"/>
  <c r="AG19" i="29"/>
  <c r="AF19" i="29"/>
  <c r="AE19" i="29"/>
  <c r="BE19" i="29" s="1"/>
  <c r="AD19" i="29"/>
  <c r="AC19" i="29"/>
  <c r="AB19" i="29"/>
  <c r="AA19" i="29"/>
  <c r="Z19" i="29"/>
  <c r="Y19" i="29"/>
  <c r="X19" i="29"/>
  <c r="W19" i="29"/>
  <c r="AT18" i="29"/>
  <c r="AS18" i="29"/>
  <c r="AR18" i="29"/>
  <c r="BR18" i="29" s="1"/>
  <c r="AQ18" i="29"/>
  <c r="BQ18" i="29" s="1"/>
  <c r="AP18" i="29"/>
  <c r="BP18" i="29" s="1"/>
  <c r="AO18" i="29"/>
  <c r="AN18" i="29"/>
  <c r="AM18" i="29"/>
  <c r="BM18" i="29" s="1"/>
  <c r="AL18" i="29"/>
  <c r="BL18" i="29" s="1"/>
  <c r="AK18" i="29"/>
  <c r="AJ18" i="29"/>
  <c r="AI18" i="29"/>
  <c r="AH18" i="29"/>
  <c r="AG18" i="29"/>
  <c r="AF18" i="29"/>
  <c r="AE18" i="29"/>
  <c r="BE18" i="29" s="1"/>
  <c r="AD18" i="29"/>
  <c r="BD18" i="29" s="1"/>
  <c r="AC18" i="29"/>
  <c r="AB18" i="29"/>
  <c r="AA18" i="29"/>
  <c r="BA18" i="29" s="1"/>
  <c r="Z18" i="29"/>
  <c r="AZ18" i="29" s="1"/>
  <c r="Y18" i="29"/>
  <c r="X18" i="29"/>
  <c r="W18" i="29"/>
  <c r="AT17" i="29"/>
  <c r="AS17" i="29"/>
  <c r="AR17" i="29"/>
  <c r="AQ17" i="29"/>
  <c r="BQ17" i="29" s="1"/>
  <c r="AP17" i="29"/>
  <c r="AO17" i="29"/>
  <c r="AN17" i="29"/>
  <c r="AM17" i="29"/>
  <c r="AL17" i="29"/>
  <c r="AK17" i="29"/>
  <c r="AJ17" i="29"/>
  <c r="AI17" i="29"/>
  <c r="AH17" i="29"/>
  <c r="AG17" i="29"/>
  <c r="AF17" i="29"/>
  <c r="AE17" i="29"/>
  <c r="BE17" i="29" s="1"/>
  <c r="AD17" i="29"/>
  <c r="AC17" i="29"/>
  <c r="AB17" i="29"/>
  <c r="AA17" i="29"/>
  <c r="Z17" i="29"/>
  <c r="Y17" i="29"/>
  <c r="X17" i="29"/>
  <c r="W17" i="29"/>
  <c r="AT16" i="29"/>
  <c r="AS16" i="29"/>
  <c r="AR16" i="29"/>
  <c r="AQ16" i="29"/>
  <c r="AP16" i="29"/>
  <c r="AO16" i="29"/>
  <c r="AN16" i="29"/>
  <c r="AM16" i="29"/>
  <c r="AL16" i="29"/>
  <c r="AK16" i="29"/>
  <c r="AJ16" i="29"/>
  <c r="AI16" i="29"/>
  <c r="AH16" i="29"/>
  <c r="AG16" i="29"/>
  <c r="AF16" i="29"/>
  <c r="AE16" i="29"/>
  <c r="BE16" i="29" s="1"/>
  <c r="AD16" i="29"/>
  <c r="AC16" i="29"/>
  <c r="AB16" i="29"/>
  <c r="AA16" i="29"/>
  <c r="Z16" i="29"/>
  <c r="Y16" i="29"/>
  <c r="X16" i="29"/>
  <c r="W16" i="29"/>
  <c r="AT15" i="29"/>
  <c r="AS15" i="29"/>
  <c r="AR15" i="29"/>
  <c r="BR15" i="29" s="1"/>
  <c r="AQ15" i="29"/>
  <c r="BQ15" i="29" s="1"/>
  <c r="AP15" i="29"/>
  <c r="AO15" i="29"/>
  <c r="AN15" i="29"/>
  <c r="AM15" i="29"/>
  <c r="BM15" i="29" s="1"/>
  <c r="AL15" i="29"/>
  <c r="BL15" i="29" s="1"/>
  <c r="AK15" i="29"/>
  <c r="AJ15" i="29"/>
  <c r="AI15" i="29"/>
  <c r="AH15" i="29"/>
  <c r="AG15" i="29"/>
  <c r="AF15" i="29"/>
  <c r="AE15" i="29"/>
  <c r="BE15" i="29" s="1"/>
  <c r="AD15" i="29"/>
  <c r="AC15" i="29"/>
  <c r="AB15" i="29"/>
  <c r="AA15" i="29"/>
  <c r="BA15" i="29" s="1"/>
  <c r="Z15" i="29"/>
  <c r="AZ15" i="29" s="1"/>
  <c r="Y15" i="29"/>
  <c r="X15" i="29"/>
  <c r="W15" i="29"/>
  <c r="AT14" i="29"/>
  <c r="AS14" i="29"/>
  <c r="AR14" i="29"/>
  <c r="BR14" i="29" s="1"/>
  <c r="AQ14" i="29"/>
  <c r="BQ14" i="29" s="1"/>
  <c r="AP14" i="29"/>
  <c r="AO14" i="29"/>
  <c r="AN14" i="29"/>
  <c r="AM14" i="29"/>
  <c r="BM14" i="29" s="1"/>
  <c r="AL14" i="29"/>
  <c r="BL14" i="29" s="1"/>
  <c r="AK14" i="29"/>
  <c r="AJ14" i="29"/>
  <c r="AI14" i="29"/>
  <c r="AH14" i="29"/>
  <c r="BH14" i="29" s="1"/>
  <c r="AG14" i="29"/>
  <c r="AF14" i="29"/>
  <c r="AE14" i="29"/>
  <c r="BE14" i="29" s="1"/>
  <c r="AD14" i="29"/>
  <c r="AC14" i="29"/>
  <c r="AB14" i="29"/>
  <c r="AA14" i="29"/>
  <c r="BA14" i="29" s="1"/>
  <c r="Z14" i="29"/>
  <c r="AZ14" i="29" s="1"/>
  <c r="Y14" i="29"/>
  <c r="X14" i="29"/>
  <c r="W14" i="29"/>
  <c r="AT13" i="29"/>
  <c r="AS13" i="29"/>
  <c r="AR13" i="29"/>
  <c r="AQ13" i="29"/>
  <c r="AP13" i="29"/>
  <c r="AO13" i="29"/>
  <c r="AN13" i="29"/>
  <c r="AM13" i="29"/>
  <c r="AL13" i="29"/>
  <c r="AK13" i="29"/>
  <c r="AJ13" i="29"/>
  <c r="AI13" i="29"/>
  <c r="AH13" i="29"/>
  <c r="AG13" i="29"/>
  <c r="AF13" i="29"/>
  <c r="AE13" i="29"/>
  <c r="BE13" i="29" s="1"/>
  <c r="AD13" i="29"/>
  <c r="AC13" i="29"/>
  <c r="AB13" i="29"/>
  <c r="AA13" i="29"/>
  <c r="Z13" i="29"/>
  <c r="Y13" i="29"/>
  <c r="X13" i="29"/>
  <c r="W13" i="29"/>
  <c r="AT12" i="29"/>
  <c r="AS12" i="29"/>
  <c r="AR12" i="29"/>
  <c r="BR12" i="29" s="1"/>
  <c r="AQ12" i="29"/>
  <c r="BQ12" i="29" s="1"/>
  <c r="AP12" i="29"/>
  <c r="AO12" i="29"/>
  <c r="AN12" i="29"/>
  <c r="AM12" i="29"/>
  <c r="AL12" i="29"/>
  <c r="AK12" i="29"/>
  <c r="AJ12" i="29"/>
  <c r="BJ12" i="29" s="1"/>
  <c r="AI12" i="29"/>
  <c r="BI12" i="29" s="1"/>
  <c r="AH12" i="29"/>
  <c r="AG12" i="29"/>
  <c r="AF12" i="29"/>
  <c r="BF12" i="29" s="1"/>
  <c r="AE12" i="29"/>
  <c r="BE12" i="29" s="1"/>
  <c r="AD12" i="29"/>
  <c r="AC12" i="29"/>
  <c r="AB12" i="29"/>
  <c r="AA12" i="29"/>
  <c r="Z12" i="29"/>
  <c r="Y12" i="29"/>
  <c r="AY12" i="29" s="1"/>
  <c r="X12" i="29"/>
  <c r="AX12" i="29" s="1"/>
  <c r="W12" i="29"/>
  <c r="AW12" i="29" s="1"/>
  <c r="CY11" i="29"/>
  <c r="AT11" i="29"/>
  <c r="AS11" i="29"/>
  <c r="AR11" i="29"/>
  <c r="BR11" i="29" s="1"/>
  <c r="AQ11" i="29"/>
  <c r="BQ11" i="29" s="1"/>
  <c r="AP11" i="29"/>
  <c r="AO11" i="29"/>
  <c r="AN11" i="29"/>
  <c r="AM11" i="29"/>
  <c r="AL11" i="29"/>
  <c r="BL11" i="29" s="1"/>
  <c r="AK11" i="29"/>
  <c r="BK11" i="29" s="1"/>
  <c r="AJ11" i="29"/>
  <c r="AI11" i="29"/>
  <c r="AH11" i="29"/>
  <c r="AG11" i="29"/>
  <c r="AF11" i="29"/>
  <c r="AE11" i="29"/>
  <c r="BE11" i="29" s="1"/>
  <c r="AD11" i="29"/>
  <c r="AC11" i="29"/>
  <c r="AB11" i="29"/>
  <c r="AA11" i="29"/>
  <c r="Z11" i="29"/>
  <c r="AZ11" i="29" s="1"/>
  <c r="Y11" i="29"/>
  <c r="AY11" i="29" s="1"/>
  <c r="X11" i="29"/>
  <c r="W11" i="29"/>
  <c r="AT10" i="29"/>
  <c r="AS10" i="29"/>
  <c r="AR10" i="29"/>
  <c r="AQ10" i="29"/>
  <c r="BQ10" i="29" s="1"/>
  <c r="AP10" i="29"/>
  <c r="AO10" i="29"/>
  <c r="AN10" i="29"/>
  <c r="AM10" i="29"/>
  <c r="AL10" i="29"/>
  <c r="BL10" i="29" s="1"/>
  <c r="AK10" i="29"/>
  <c r="BK10" i="29" s="1"/>
  <c r="AJ10" i="29"/>
  <c r="AI10" i="29"/>
  <c r="AH10" i="29"/>
  <c r="AG10" i="29"/>
  <c r="AF10" i="29"/>
  <c r="AE10" i="29"/>
  <c r="BE10" i="29" s="1"/>
  <c r="AD10" i="29"/>
  <c r="AC10" i="29"/>
  <c r="AB10" i="29"/>
  <c r="AA10" i="29"/>
  <c r="Z10" i="29"/>
  <c r="Y10" i="29"/>
  <c r="AY10" i="29" s="1"/>
  <c r="X10" i="29"/>
  <c r="W10" i="29"/>
  <c r="AT9" i="29"/>
  <c r="AS9" i="29"/>
  <c r="AR9" i="29"/>
  <c r="BR9" i="29" s="1"/>
  <c r="AQ9" i="29"/>
  <c r="BQ9" i="29" s="1"/>
  <c r="AP9" i="29"/>
  <c r="AO9" i="29"/>
  <c r="AN9" i="29"/>
  <c r="AM9" i="29"/>
  <c r="AL9" i="29"/>
  <c r="AK9" i="29"/>
  <c r="BK9" i="29" s="1"/>
  <c r="AJ9" i="29"/>
  <c r="AI9" i="29"/>
  <c r="AH9" i="29"/>
  <c r="AG9" i="29"/>
  <c r="AF9" i="29"/>
  <c r="BF9" i="29" s="1"/>
  <c r="AE9" i="29"/>
  <c r="BE9" i="29" s="1"/>
  <c r="AD9" i="29"/>
  <c r="AC9" i="29"/>
  <c r="AB9" i="29"/>
  <c r="AA9" i="29"/>
  <c r="Z9" i="29"/>
  <c r="AZ9" i="29" s="1"/>
  <c r="Y9" i="29"/>
  <c r="AY9" i="29" s="1"/>
  <c r="X9" i="29"/>
  <c r="W9" i="29"/>
  <c r="AT8" i="29"/>
  <c r="AS8" i="29"/>
  <c r="AR8" i="29"/>
  <c r="AQ8" i="29"/>
  <c r="BQ8" i="29" s="1"/>
  <c r="AP8" i="29"/>
  <c r="AO8" i="29"/>
  <c r="AN8" i="29"/>
  <c r="AM8" i="29"/>
  <c r="AL8" i="29"/>
  <c r="BL8" i="29" s="1"/>
  <c r="AK8" i="29"/>
  <c r="BK8" i="29" s="1"/>
  <c r="AJ8" i="29"/>
  <c r="AI8" i="29"/>
  <c r="AH8" i="29"/>
  <c r="AG8" i="29"/>
  <c r="AF8" i="29"/>
  <c r="BF8" i="29" s="1"/>
  <c r="AE8" i="29"/>
  <c r="BE8" i="29" s="1"/>
  <c r="AD8" i="29"/>
  <c r="AC8" i="29"/>
  <c r="AB8" i="29"/>
  <c r="AA8" i="29"/>
  <c r="Z8" i="29"/>
  <c r="AZ8" i="29" s="1"/>
  <c r="Y8" i="29"/>
  <c r="AY8" i="29" s="1"/>
  <c r="X8" i="29"/>
  <c r="W8" i="29"/>
  <c r="AT7" i="29"/>
  <c r="AS7" i="29"/>
  <c r="BS7" i="29" s="1"/>
  <c r="AR7" i="29"/>
  <c r="AQ7" i="29"/>
  <c r="BQ7" i="29" s="1"/>
  <c r="AP7" i="29"/>
  <c r="AO7" i="29"/>
  <c r="AN7" i="29"/>
  <c r="AM7" i="29"/>
  <c r="AL7" i="29"/>
  <c r="BL7" i="29" s="1"/>
  <c r="AK7" i="29"/>
  <c r="BK7" i="29" s="1"/>
  <c r="AJ7" i="29"/>
  <c r="AI7" i="29"/>
  <c r="AH7" i="29"/>
  <c r="AG7" i="29"/>
  <c r="AF7" i="29"/>
  <c r="AE7" i="29"/>
  <c r="BE7" i="29" s="1"/>
  <c r="AD7" i="29"/>
  <c r="AC7" i="29"/>
  <c r="AB7" i="29"/>
  <c r="AA7" i="29"/>
  <c r="Z7" i="29"/>
  <c r="Y7" i="29"/>
  <c r="AY7" i="29" s="1"/>
  <c r="X7" i="29"/>
  <c r="W7" i="29"/>
  <c r="AT6" i="29"/>
  <c r="AS6" i="29"/>
  <c r="AR6" i="29"/>
  <c r="BR6" i="29" s="1"/>
  <c r="AQ6" i="29"/>
  <c r="BQ6" i="29" s="1"/>
  <c r="AP6" i="29"/>
  <c r="AO6" i="29"/>
  <c r="AN6" i="29"/>
  <c r="AM6" i="29"/>
  <c r="AL6" i="29"/>
  <c r="AK6" i="29"/>
  <c r="BK6" i="29" s="1"/>
  <c r="AJ6" i="29"/>
  <c r="AI6" i="29"/>
  <c r="AH6" i="29"/>
  <c r="AG6" i="29"/>
  <c r="AF6" i="29"/>
  <c r="AE6" i="29"/>
  <c r="BE6" i="29" s="1"/>
  <c r="AD6" i="29"/>
  <c r="AC6" i="29"/>
  <c r="AB6" i="29"/>
  <c r="AA6" i="29"/>
  <c r="Z6" i="29"/>
  <c r="Y6" i="29"/>
  <c r="AY6" i="29" s="1"/>
  <c r="X6" i="29"/>
  <c r="W6" i="29"/>
  <c r="AT5" i="29"/>
  <c r="AS5" i="29"/>
  <c r="AR5" i="29"/>
  <c r="BR5" i="29" s="1"/>
  <c r="AQ5" i="29"/>
  <c r="AP5" i="29"/>
  <c r="AO5" i="29"/>
  <c r="AN5" i="29"/>
  <c r="AM5" i="29"/>
  <c r="AL5" i="29"/>
  <c r="AK5" i="29"/>
  <c r="AJ5" i="29"/>
  <c r="AI5" i="29"/>
  <c r="AH5" i="29"/>
  <c r="AG5" i="29"/>
  <c r="AF5" i="29"/>
  <c r="AE5" i="29"/>
  <c r="AD5" i="29"/>
  <c r="AC5" i="29"/>
  <c r="AB5" i="29"/>
  <c r="AA5" i="29"/>
  <c r="Z5" i="29"/>
  <c r="Y5" i="29"/>
  <c r="X5" i="29"/>
  <c r="W5" i="29"/>
  <c r="CS4" i="29"/>
  <c r="BS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R21" i="27"/>
  <c r="AQ21" i="27"/>
  <c r="AP21" i="27"/>
  <c r="AO21" i="27"/>
  <c r="AN21" i="27"/>
  <c r="AM21" i="27"/>
  <c r="AL21" i="27"/>
  <c r="AK21" i="27"/>
  <c r="AJ21" i="27"/>
  <c r="AI21" i="27"/>
  <c r="AH21" i="27"/>
  <c r="AG21" i="27"/>
  <c r="AF21" i="27"/>
  <c r="AE21" i="27"/>
  <c r="AD21" i="27"/>
  <c r="AC21" i="27"/>
  <c r="AB21" i="27"/>
  <c r="AA21" i="27"/>
  <c r="Z21" i="27"/>
  <c r="Y21" i="27"/>
  <c r="X21" i="27"/>
  <c r="W21" i="27"/>
  <c r="AR20" i="27"/>
  <c r="AQ20" i="27"/>
  <c r="AP20" i="27"/>
  <c r="BO20" i="27" s="1"/>
  <c r="AO20" i="27"/>
  <c r="AN20" i="27"/>
  <c r="AM20" i="27"/>
  <c r="AL20" i="27"/>
  <c r="AK20" i="27"/>
  <c r="AJ20" i="27"/>
  <c r="AI20" i="27"/>
  <c r="AH20" i="27"/>
  <c r="AG20" i="27"/>
  <c r="AF20" i="27"/>
  <c r="AE20" i="27"/>
  <c r="AD20" i="27"/>
  <c r="BC20" i="27" s="1"/>
  <c r="AC20" i="27"/>
  <c r="AB20" i="27"/>
  <c r="AA20" i="27"/>
  <c r="Z20" i="27"/>
  <c r="Y20" i="27"/>
  <c r="X20" i="27"/>
  <c r="W20" i="27"/>
  <c r="AR19" i="27"/>
  <c r="AQ19" i="27"/>
  <c r="AP19" i="27"/>
  <c r="BO19" i="27" s="1"/>
  <c r="AO19" i="27"/>
  <c r="BN19" i="27" s="1"/>
  <c r="AN19" i="27"/>
  <c r="AM19" i="27"/>
  <c r="AL19" i="27"/>
  <c r="AK19" i="27"/>
  <c r="AJ19" i="27"/>
  <c r="BI19" i="27" s="1"/>
  <c r="AI19" i="27"/>
  <c r="BH19" i="27" s="1"/>
  <c r="AH19" i="27"/>
  <c r="AG19" i="27"/>
  <c r="AF19" i="27"/>
  <c r="AE19" i="27"/>
  <c r="AD19" i="27"/>
  <c r="BC19" i="27" s="1"/>
  <c r="AC19" i="27"/>
  <c r="BB19" i="27" s="1"/>
  <c r="AB19" i="27"/>
  <c r="BA19" i="27" s="1"/>
  <c r="AA19" i="27"/>
  <c r="Z19" i="27"/>
  <c r="Y19" i="27"/>
  <c r="X19" i="27"/>
  <c r="AW19" i="27" s="1"/>
  <c r="W19" i="27"/>
  <c r="AV19" i="27" s="1"/>
  <c r="AR18" i="27"/>
  <c r="AQ18" i="27"/>
  <c r="AP18" i="27"/>
  <c r="BO18" i="27" s="1"/>
  <c r="AO18" i="27"/>
  <c r="BN18" i="27" s="1"/>
  <c r="AN18" i="27"/>
  <c r="AM18" i="27"/>
  <c r="AL18" i="27"/>
  <c r="AK18" i="27"/>
  <c r="BJ18" i="27" s="1"/>
  <c r="AJ18" i="27"/>
  <c r="AI18" i="27"/>
  <c r="AH18" i="27"/>
  <c r="BG18" i="27" s="1"/>
  <c r="AG18" i="27"/>
  <c r="AF18" i="27"/>
  <c r="AE18" i="27"/>
  <c r="AD18" i="27"/>
  <c r="BC18" i="27" s="1"/>
  <c r="AC18" i="27"/>
  <c r="BB18" i="27" s="1"/>
  <c r="AB18" i="27"/>
  <c r="AA18" i="27"/>
  <c r="Z18" i="27"/>
  <c r="Y18" i="27"/>
  <c r="AX18" i="27" s="1"/>
  <c r="X18" i="27"/>
  <c r="W18" i="27"/>
  <c r="AR17" i="27"/>
  <c r="AQ17" i="27"/>
  <c r="AP17" i="27"/>
  <c r="BO17" i="27" s="1"/>
  <c r="AO17" i="27"/>
  <c r="BN17" i="27" s="1"/>
  <c r="AN17" i="27"/>
  <c r="BM17" i="27" s="1"/>
  <c r="AM17" i="27"/>
  <c r="AL17" i="27"/>
  <c r="AK17" i="27"/>
  <c r="AJ17" i="27"/>
  <c r="BI17" i="27" s="1"/>
  <c r="AI17" i="27"/>
  <c r="BH17" i="27" s="1"/>
  <c r="AH17" i="27"/>
  <c r="BG17" i="27" s="1"/>
  <c r="AG17" i="27"/>
  <c r="AF17" i="27"/>
  <c r="AE17" i="27"/>
  <c r="AD17" i="27"/>
  <c r="BC17" i="27" s="1"/>
  <c r="AC17" i="27"/>
  <c r="BB17" i="27" s="1"/>
  <c r="AB17" i="27"/>
  <c r="AA17" i="27"/>
  <c r="Z17" i="27"/>
  <c r="Y17" i="27"/>
  <c r="X17" i="27"/>
  <c r="AW17" i="27" s="1"/>
  <c r="W17" i="27"/>
  <c r="AV17" i="27" s="1"/>
  <c r="AR16" i="27"/>
  <c r="AQ16" i="27"/>
  <c r="AP16" i="27"/>
  <c r="BO16" i="27" s="1"/>
  <c r="AO16" i="27"/>
  <c r="BN16" i="27" s="1"/>
  <c r="AN16" i="27"/>
  <c r="AM16" i="27"/>
  <c r="AL16" i="27"/>
  <c r="AK16" i="27"/>
  <c r="AJ16" i="27"/>
  <c r="AI16" i="27"/>
  <c r="AH16" i="27"/>
  <c r="AG16" i="27"/>
  <c r="AF16" i="27"/>
  <c r="AE16" i="27"/>
  <c r="AD16" i="27"/>
  <c r="BC16" i="27" s="1"/>
  <c r="AC16" i="27"/>
  <c r="BB16" i="27" s="1"/>
  <c r="AB16" i="27"/>
  <c r="AA16" i="27"/>
  <c r="Z16" i="27"/>
  <c r="Y16" i="27"/>
  <c r="X16" i="27"/>
  <c r="W16" i="27"/>
  <c r="AR15" i="27"/>
  <c r="BQ15" i="27" s="1"/>
  <c r="AQ15" i="27"/>
  <c r="BP15" i="27" s="1"/>
  <c r="AP15" i="27"/>
  <c r="BO15" i="27" s="1"/>
  <c r="AO15" i="27"/>
  <c r="BN15" i="27" s="1"/>
  <c r="AN15" i="27"/>
  <c r="BM15" i="27" s="1"/>
  <c r="AM15" i="27"/>
  <c r="AL15" i="27"/>
  <c r="BK15" i="27" s="1"/>
  <c r="AK15" i="27"/>
  <c r="BJ15" i="27" s="1"/>
  <c r="AJ15" i="27"/>
  <c r="BI15" i="27" s="1"/>
  <c r="AI15" i="27"/>
  <c r="BH15" i="27" s="1"/>
  <c r="AH15" i="27"/>
  <c r="BG15" i="27" s="1"/>
  <c r="AG15" i="27"/>
  <c r="AF15" i="27"/>
  <c r="BE15" i="27" s="1"/>
  <c r="AE15" i="27"/>
  <c r="BD15" i="27" s="1"/>
  <c r="AD15" i="27"/>
  <c r="BC15" i="27" s="1"/>
  <c r="AC15" i="27"/>
  <c r="BB15" i="27" s="1"/>
  <c r="AB15" i="27"/>
  <c r="BA15" i="27" s="1"/>
  <c r="AA15" i="27"/>
  <c r="AZ15" i="27" s="1"/>
  <c r="Z15" i="27"/>
  <c r="Y15" i="27"/>
  <c r="AX15" i="27" s="1"/>
  <c r="X15" i="27"/>
  <c r="AW15" i="27" s="1"/>
  <c r="W15" i="27"/>
  <c r="AV15" i="27" s="1"/>
  <c r="AR14" i="27"/>
  <c r="AQ14" i="27"/>
  <c r="AP14" i="27"/>
  <c r="BO14" i="27" s="1"/>
  <c r="AO14" i="27"/>
  <c r="BN14" i="27" s="1"/>
  <c r="AN14" i="27"/>
  <c r="AM14" i="27"/>
  <c r="AL14" i="27"/>
  <c r="AK14" i="27"/>
  <c r="AJ14" i="27"/>
  <c r="AI14" i="27"/>
  <c r="AH14" i="27"/>
  <c r="BG14" i="27" s="1"/>
  <c r="AG14" i="27"/>
  <c r="AF14" i="27"/>
  <c r="AE14" i="27"/>
  <c r="AD14" i="27"/>
  <c r="BC14" i="27" s="1"/>
  <c r="AC14" i="27"/>
  <c r="BB14" i="27" s="1"/>
  <c r="AB14" i="27"/>
  <c r="AA14" i="27"/>
  <c r="Z14" i="27"/>
  <c r="Y14" i="27"/>
  <c r="X14" i="27"/>
  <c r="W14" i="27"/>
  <c r="AR13" i="27"/>
  <c r="AQ13" i="27"/>
  <c r="AP13" i="27"/>
  <c r="BO13" i="27" s="1"/>
  <c r="AO13" i="27"/>
  <c r="BN13" i="27" s="1"/>
  <c r="AN13" i="27"/>
  <c r="AM13" i="27"/>
  <c r="AL13" i="27"/>
  <c r="AK13" i="27"/>
  <c r="AJ13" i="27"/>
  <c r="BI13" i="27" s="1"/>
  <c r="AI13" i="27"/>
  <c r="BH13" i="27" s="1"/>
  <c r="AH13" i="27"/>
  <c r="AG13" i="27"/>
  <c r="AF13" i="27"/>
  <c r="AE13" i="27"/>
  <c r="AD13" i="27"/>
  <c r="BC13" i="27" s="1"/>
  <c r="AC13" i="27"/>
  <c r="BB13" i="27" s="1"/>
  <c r="AB13" i="27"/>
  <c r="AA13" i="27"/>
  <c r="Z13" i="27"/>
  <c r="Y13" i="27"/>
  <c r="X13" i="27"/>
  <c r="AW13" i="27" s="1"/>
  <c r="W13" i="27"/>
  <c r="AV13" i="27" s="1"/>
  <c r="AR12" i="27"/>
  <c r="AQ12" i="27"/>
  <c r="AP12" i="27"/>
  <c r="BO12" i="27" s="1"/>
  <c r="AO12" i="27"/>
  <c r="BN12" i="27" s="1"/>
  <c r="AN12" i="27"/>
  <c r="AM12" i="27"/>
  <c r="AL12" i="27"/>
  <c r="AK12" i="27"/>
  <c r="AJ12" i="27"/>
  <c r="AI12" i="27"/>
  <c r="AH12" i="27"/>
  <c r="BG12" i="27" s="1"/>
  <c r="AG12" i="27"/>
  <c r="AF12" i="27"/>
  <c r="AE12" i="27"/>
  <c r="AD12" i="27"/>
  <c r="BC12" i="27" s="1"/>
  <c r="AC12" i="27"/>
  <c r="BB12" i="27" s="1"/>
  <c r="AB12" i="27"/>
  <c r="AA12" i="27"/>
  <c r="Z12" i="27"/>
  <c r="Y12" i="27"/>
  <c r="X12" i="27"/>
  <c r="W12" i="27"/>
  <c r="AR11" i="27"/>
  <c r="AQ11" i="27"/>
  <c r="AP11" i="27"/>
  <c r="AO11" i="27"/>
  <c r="BN11" i="27" s="1"/>
  <c r="AN11" i="27"/>
  <c r="BM11" i="27" s="1"/>
  <c r="AM11" i="27"/>
  <c r="AL11" i="27"/>
  <c r="AK11" i="27"/>
  <c r="AJ11" i="27"/>
  <c r="BI11" i="27" s="1"/>
  <c r="AI11" i="27"/>
  <c r="AH11" i="27"/>
  <c r="AG11" i="27"/>
  <c r="AF11" i="27"/>
  <c r="AE11" i="27"/>
  <c r="AD11" i="27"/>
  <c r="AC11" i="27"/>
  <c r="BB11" i="27" s="1"/>
  <c r="AB11" i="27"/>
  <c r="AA11" i="27"/>
  <c r="Z11" i="27"/>
  <c r="Y11" i="27"/>
  <c r="X11" i="27"/>
  <c r="AW11" i="27" s="1"/>
  <c r="W11" i="27"/>
  <c r="CV10" i="27"/>
  <c r="AR10" i="27"/>
  <c r="AQ10" i="27"/>
  <c r="AP10" i="27"/>
  <c r="BO10" i="27" s="1"/>
  <c r="AO10" i="27"/>
  <c r="BN10" i="27" s="1"/>
  <c r="AN10" i="27"/>
  <c r="BM10" i="27" s="1"/>
  <c r="AM10" i="27"/>
  <c r="AL10" i="27"/>
  <c r="AK10" i="27"/>
  <c r="AJ10" i="27"/>
  <c r="BI10" i="27" s="1"/>
  <c r="AI10" i="27"/>
  <c r="AH10" i="27"/>
  <c r="BG10" i="27" s="1"/>
  <c r="AG10" i="27"/>
  <c r="AF10" i="27"/>
  <c r="AE10" i="27"/>
  <c r="AD10" i="27"/>
  <c r="BC10" i="27" s="1"/>
  <c r="AC10" i="27"/>
  <c r="BB10" i="27" s="1"/>
  <c r="AB10" i="27"/>
  <c r="BA10" i="27" s="1"/>
  <c r="AA10" i="27"/>
  <c r="Z10" i="27"/>
  <c r="Y10" i="27"/>
  <c r="X10" i="27"/>
  <c r="AW10" i="27" s="1"/>
  <c r="W10" i="27"/>
  <c r="AR9" i="27"/>
  <c r="AQ9" i="27"/>
  <c r="AP9" i="27"/>
  <c r="AO9" i="27"/>
  <c r="BN9" i="27" s="1"/>
  <c r="AN9" i="27"/>
  <c r="AM9" i="27"/>
  <c r="AL9" i="27"/>
  <c r="AK9" i="27"/>
  <c r="AJ9" i="27"/>
  <c r="AI9" i="27"/>
  <c r="AH9" i="27"/>
  <c r="AG9" i="27"/>
  <c r="BF9" i="27" s="1"/>
  <c r="AF9" i="27"/>
  <c r="AE9" i="27"/>
  <c r="AD9" i="27"/>
  <c r="AC9" i="27"/>
  <c r="BB9" i="27" s="1"/>
  <c r="AB9" i="27"/>
  <c r="AA9" i="27"/>
  <c r="Z9" i="27"/>
  <c r="Y9" i="27"/>
  <c r="X9" i="27"/>
  <c r="W9" i="27"/>
  <c r="AR8" i="27"/>
  <c r="AQ8" i="27"/>
  <c r="AP8" i="27"/>
  <c r="BO8" i="27" s="1"/>
  <c r="AO8" i="27"/>
  <c r="BN8" i="27" s="1"/>
  <c r="AN8" i="27"/>
  <c r="AM8" i="27"/>
  <c r="AL8" i="27"/>
  <c r="AK8" i="27"/>
  <c r="AJ8" i="27"/>
  <c r="AI8" i="27"/>
  <c r="AH8" i="27"/>
  <c r="BG8" i="27" s="1"/>
  <c r="AG8" i="27"/>
  <c r="AF8" i="27"/>
  <c r="AE8" i="27"/>
  <c r="AD8" i="27"/>
  <c r="BC8" i="27" s="1"/>
  <c r="AC8" i="27"/>
  <c r="BB8" i="27" s="1"/>
  <c r="AB8" i="27"/>
  <c r="AA8" i="27"/>
  <c r="Z8" i="27"/>
  <c r="Y8" i="27"/>
  <c r="X8" i="27"/>
  <c r="W8" i="27"/>
  <c r="AR7" i="27"/>
  <c r="AQ7" i="27"/>
  <c r="AP7" i="27"/>
  <c r="AO7" i="27"/>
  <c r="BN7" i="27" s="1"/>
  <c r="AN7" i="27"/>
  <c r="AM7" i="27"/>
  <c r="AL7" i="27"/>
  <c r="AK7" i="27"/>
  <c r="AJ7" i="27"/>
  <c r="AI7" i="27"/>
  <c r="AH7" i="27"/>
  <c r="AG7" i="27"/>
  <c r="AF7" i="27"/>
  <c r="AE7" i="27"/>
  <c r="AD7" i="27"/>
  <c r="AC7" i="27"/>
  <c r="BB7" i="27" s="1"/>
  <c r="AB7" i="27"/>
  <c r="AA7" i="27"/>
  <c r="Z7" i="27"/>
  <c r="Y7" i="27"/>
  <c r="X7" i="27"/>
  <c r="W7" i="27"/>
  <c r="AR6" i="27"/>
  <c r="AQ6" i="27"/>
  <c r="AP6" i="27"/>
  <c r="BO6" i="27" s="1"/>
  <c r="AO6" i="27"/>
  <c r="BN6" i="27" s="1"/>
  <c r="AN6" i="27"/>
  <c r="AM6" i="27"/>
  <c r="AL6" i="27"/>
  <c r="AK6" i="27"/>
  <c r="AJ6" i="27"/>
  <c r="AI6" i="27"/>
  <c r="AH6" i="27"/>
  <c r="BG6" i="27" s="1"/>
  <c r="AG6" i="27"/>
  <c r="AF6" i="27"/>
  <c r="AE6" i="27"/>
  <c r="AD6" i="27"/>
  <c r="BC6" i="27" s="1"/>
  <c r="AC6" i="27"/>
  <c r="BB6" i="27" s="1"/>
  <c r="AB6" i="27"/>
  <c r="AA6" i="27"/>
  <c r="Z6" i="27"/>
  <c r="Y6" i="27"/>
  <c r="X6" i="27"/>
  <c r="W6" i="27"/>
  <c r="AR5" i="27"/>
  <c r="AQ5" i="27"/>
  <c r="AP5" i="27"/>
  <c r="BO5" i="27" s="1"/>
  <c r="AO5" i="27"/>
  <c r="BN5" i="27" s="1"/>
  <c r="AN5" i="27"/>
  <c r="AM5" i="27"/>
  <c r="AL5" i="27"/>
  <c r="AK5" i="27"/>
  <c r="AJ5" i="27"/>
  <c r="AI5" i="27"/>
  <c r="AH5" i="27"/>
  <c r="BG5" i="27" s="1"/>
  <c r="AG5" i="27"/>
  <c r="AF5" i="27"/>
  <c r="AE5" i="27"/>
  <c r="AD5" i="27"/>
  <c r="BC5" i="27" s="1"/>
  <c r="AC5" i="27"/>
  <c r="BB5" i="27" s="1"/>
  <c r="AB5" i="27"/>
  <c r="AA5" i="27"/>
  <c r="Z5" i="27"/>
  <c r="Y5" i="27"/>
  <c r="X5" i="27"/>
  <c r="W5" i="27"/>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CD4" i="27" s="1"/>
  <c r="AE4" i="27"/>
  <c r="BD4" i="27" s="1"/>
  <c r="AD4" i="27"/>
  <c r="CB4" i="27" s="1"/>
  <c r="AC4" i="27"/>
  <c r="BB4" i="27" s="1"/>
  <c r="AB4" i="27"/>
  <c r="BZ4" i="27" s="1"/>
  <c r="AA4" i="27"/>
  <c r="AZ4" i="27" s="1"/>
  <c r="Z4" i="27"/>
  <c r="BX4" i="27" s="1"/>
  <c r="Y4" i="27"/>
  <c r="AX4" i="27" s="1"/>
  <c r="X4" i="27"/>
  <c r="BV4" i="27" s="1"/>
  <c r="W4" i="27"/>
  <c r="BU4" i="27" s="1"/>
  <c r="BT3" i="27"/>
  <c r="AU3" i="27"/>
  <c r="V3" i="27"/>
  <c r="AQ177" i="26"/>
  <c r="AP177" i="26"/>
  <c r="AO177" i="26"/>
  <c r="AN177" i="26"/>
  <c r="AM177" i="26"/>
  <c r="AL177" i="26"/>
  <c r="AK177" i="26"/>
  <c r="AJ177" i="26"/>
  <c r="AI177" i="26"/>
  <c r="AH177" i="26"/>
  <c r="AG177" i="26"/>
  <c r="AF177" i="26"/>
  <c r="AE177" i="26"/>
  <c r="AD177" i="26"/>
  <c r="AC177" i="26"/>
  <c r="AB177" i="26"/>
  <c r="AA177" i="26"/>
  <c r="Z177" i="26"/>
  <c r="Y177" i="26"/>
  <c r="X177" i="26"/>
  <c r="W177" i="26"/>
  <c r="AQ176" i="26"/>
  <c r="AP176" i="26"/>
  <c r="AO176" i="26"/>
  <c r="AN176" i="26"/>
  <c r="AM176" i="26"/>
  <c r="AL176" i="26"/>
  <c r="AK176" i="26"/>
  <c r="AJ176" i="26"/>
  <c r="AI176" i="26"/>
  <c r="AH176" i="26"/>
  <c r="AG176" i="26"/>
  <c r="AF176" i="26"/>
  <c r="AE176" i="26"/>
  <c r="AD176" i="26"/>
  <c r="AC176" i="26"/>
  <c r="AB176" i="26"/>
  <c r="AA176" i="26"/>
  <c r="Z176" i="26"/>
  <c r="Y176" i="26"/>
  <c r="X176" i="26"/>
  <c r="W176" i="26"/>
  <c r="AQ175" i="26"/>
  <c r="AP175" i="26"/>
  <c r="AO175" i="26"/>
  <c r="AN175" i="26"/>
  <c r="BL175" i="26" s="1"/>
  <c r="AM175" i="26"/>
  <c r="AL175" i="26"/>
  <c r="AK175" i="26"/>
  <c r="AJ175" i="26"/>
  <c r="AI175" i="26"/>
  <c r="BG175" i="26" s="1"/>
  <c r="AH175" i="26"/>
  <c r="AG175" i="26"/>
  <c r="AF175" i="26"/>
  <c r="BD175" i="26" s="1"/>
  <c r="AE175" i="26"/>
  <c r="AD175" i="26"/>
  <c r="AC175" i="26"/>
  <c r="AB175" i="26"/>
  <c r="AZ175" i="26" s="1"/>
  <c r="AA175" i="26"/>
  <c r="Z175" i="26"/>
  <c r="Y175" i="26"/>
  <c r="X175" i="26"/>
  <c r="W175" i="26"/>
  <c r="AU175" i="26" s="1"/>
  <c r="AQ174" i="26"/>
  <c r="AP174" i="26"/>
  <c r="AO174" i="26"/>
  <c r="AN174" i="26"/>
  <c r="AM174" i="26"/>
  <c r="AL174" i="26"/>
  <c r="AK174" i="26"/>
  <c r="AJ174" i="26"/>
  <c r="AI174" i="26"/>
  <c r="AH174" i="26"/>
  <c r="AG174" i="26"/>
  <c r="AF174" i="26"/>
  <c r="AE174" i="26"/>
  <c r="AD174" i="26"/>
  <c r="AC174" i="26"/>
  <c r="AB174" i="26"/>
  <c r="AA174" i="26"/>
  <c r="Z174" i="26"/>
  <c r="Y174" i="26"/>
  <c r="X174" i="26"/>
  <c r="W174" i="26"/>
  <c r="AQ173" i="26"/>
  <c r="AP173" i="26"/>
  <c r="AO173" i="26"/>
  <c r="BM173" i="26" s="1"/>
  <c r="AN173" i="26"/>
  <c r="BL173" i="26" s="1"/>
  <c r="AM173" i="26"/>
  <c r="AL173" i="26"/>
  <c r="BJ173" i="26" s="1"/>
  <c r="AK173" i="26"/>
  <c r="AJ173" i="26"/>
  <c r="AI173" i="26"/>
  <c r="BG173" i="26" s="1"/>
  <c r="AH173" i="26"/>
  <c r="BF173" i="26" s="1"/>
  <c r="AG173" i="26"/>
  <c r="AF173" i="26"/>
  <c r="AE173" i="26"/>
  <c r="AD173" i="26"/>
  <c r="AC173" i="26"/>
  <c r="BA173" i="26" s="1"/>
  <c r="AB173" i="26"/>
  <c r="AZ173" i="26" s="1"/>
  <c r="AA173" i="26"/>
  <c r="Z173" i="26"/>
  <c r="AX173" i="26" s="1"/>
  <c r="Y173" i="26"/>
  <c r="X173" i="26"/>
  <c r="W173" i="26"/>
  <c r="AU173" i="26" s="1"/>
  <c r="AQ172" i="26"/>
  <c r="AP172" i="26"/>
  <c r="AO172" i="26"/>
  <c r="AN172" i="26"/>
  <c r="AM172" i="26"/>
  <c r="AL172" i="26"/>
  <c r="AK172" i="26"/>
  <c r="AJ172" i="26"/>
  <c r="AI172" i="26"/>
  <c r="AH172" i="26"/>
  <c r="AG172" i="26"/>
  <c r="AF172" i="26"/>
  <c r="AE172" i="26"/>
  <c r="AD172" i="26"/>
  <c r="AC172" i="26"/>
  <c r="AB172" i="26"/>
  <c r="AA172" i="26"/>
  <c r="Z172" i="26"/>
  <c r="Y172" i="26"/>
  <c r="X172" i="26"/>
  <c r="W172" i="26"/>
  <c r="AQ171" i="26"/>
  <c r="AP171" i="26"/>
  <c r="AO171" i="26"/>
  <c r="AN171" i="26"/>
  <c r="BL171" i="26" s="1"/>
  <c r="AM171" i="26"/>
  <c r="AL171" i="26"/>
  <c r="AK171" i="26"/>
  <c r="AJ171" i="26"/>
  <c r="AI171" i="26"/>
  <c r="BG171" i="26" s="1"/>
  <c r="AH171" i="26"/>
  <c r="AG171" i="26"/>
  <c r="AF171" i="26"/>
  <c r="BD171" i="26" s="1"/>
  <c r="AE171" i="26"/>
  <c r="AD171" i="26"/>
  <c r="AC171" i="26"/>
  <c r="AB171" i="26"/>
  <c r="AZ171" i="26" s="1"/>
  <c r="AA171" i="26"/>
  <c r="Z171" i="26"/>
  <c r="Y171" i="26"/>
  <c r="X171" i="26"/>
  <c r="W171" i="26"/>
  <c r="AU171" i="26" s="1"/>
  <c r="AQ170" i="26"/>
  <c r="AP170" i="26"/>
  <c r="AO170" i="26"/>
  <c r="AN170" i="26"/>
  <c r="AM170" i="26"/>
  <c r="AL170" i="26"/>
  <c r="AK170" i="26"/>
  <c r="AJ170" i="26"/>
  <c r="AI170" i="26"/>
  <c r="AH170" i="26"/>
  <c r="AG170" i="26"/>
  <c r="AF170" i="26"/>
  <c r="AE170" i="26"/>
  <c r="AD170" i="26"/>
  <c r="AC170" i="26"/>
  <c r="AB170" i="26"/>
  <c r="AA170" i="26"/>
  <c r="Z170" i="26"/>
  <c r="Y170" i="26"/>
  <c r="X170" i="26"/>
  <c r="W170" i="26"/>
  <c r="AQ169" i="26"/>
  <c r="AP169" i="26"/>
  <c r="AO169" i="26"/>
  <c r="BM169" i="26" s="1"/>
  <c r="AN169" i="26"/>
  <c r="AM169" i="26"/>
  <c r="AL169" i="26"/>
  <c r="AK169" i="26"/>
  <c r="AJ169" i="26"/>
  <c r="AI169" i="26"/>
  <c r="AH169" i="26"/>
  <c r="AG169" i="26"/>
  <c r="AF169" i="26"/>
  <c r="AE169" i="26"/>
  <c r="AD169" i="26"/>
  <c r="AC169" i="26"/>
  <c r="BA169" i="26" s="1"/>
  <c r="AB169" i="26"/>
  <c r="AA169" i="26"/>
  <c r="Z169" i="26"/>
  <c r="Y169" i="26"/>
  <c r="X169" i="26"/>
  <c r="W169" i="26"/>
  <c r="AU169" i="26" s="1"/>
  <c r="AQ168" i="26"/>
  <c r="AP168" i="26"/>
  <c r="AO168" i="26"/>
  <c r="AN168" i="26"/>
  <c r="AM168" i="26"/>
  <c r="AL168" i="26"/>
  <c r="AK168" i="26"/>
  <c r="AJ168" i="26"/>
  <c r="AI168" i="26"/>
  <c r="AH168" i="26"/>
  <c r="AG168" i="26"/>
  <c r="AF168" i="26"/>
  <c r="AE168" i="26"/>
  <c r="AD168" i="26"/>
  <c r="AC168" i="26"/>
  <c r="AB168" i="26"/>
  <c r="AA168" i="26"/>
  <c r="Z168" i="26"/>
  <c r="Y168" i="26"/>
  <c r="X168" i="26"/>
  <c r="W168" i="26"/>
  <c r="AQ167" i="26"/>
  <c r="AP167" i="26"/>
  <c r="AO167" i="26"/>
  <c r="AN167" i="26"/>
  <c r="AM167" i="26"/>
  <c r="AL167" i="26"/>
  <c r="AK167" i="26"/>
  <c r="AJ167" i="26"/>
  <c r="BH167" i="26" s="1"/>
  <c r="AI167" i="26"/>
  <c r="BG167" i="26" s="1"/>
  <c r="AH167" i="26"/>
  <c r="AG167" i="26"/>
  <c r="AF167" i="26"/>
  <c r="AE167" i="26"/>
  <c r="AD167" i="26"/>
  <c r="AC167" i="26"/>
  <c r="AB167" i="26"/>
  <c r="AA167" i="26"/>
  <c r="Z167" i="26"/>
  <c r="Y167" i="26"/>
  <c r="X167" i="26"/>
  <c r="AV167" i="26" s="1"/>
  <c r="W167" i="26"/>
  <c r="AU167" i="26" s="1"/>
  <c r="CR166" i="26"/>
  <c r="AQ166" i="26"/>
  <c r="AP166" i="26"/>
  <c r="AO166" i="26"/>
  <c r="AN166" i="26"/>
  <c r="AM166" i="26"/>
  <c r="AL166" i="26"/>
  <c r="AK166" i="26"/>
  <c r="AJ166" i="26"/>
  <c r="AI166" i="26"/>
  <c r="AH166" i="26"/>
  <c r="AG166" i="26"/>
  <c r="AF166" i="26"/>
  <c r="AE166" i="26"/>
  <c r="AD166" i="26"/>
  <c r="AC166" i="26"/>
  <c r="AB166" i="26"/>
  <c r="AA166" i="26"/>
  <c r="Z166" i="26"/>
  <c r="Y166" i="26"/>
  <c r="X166" i="26"/>
  <c r="W166" i="26"/>
  <c r="AQ165" i="26"/>
  <c r="AP165" i="26"/>
  <c r="AO165" i="26"/>
  <c r="AN165" i="26"/>
  <c r="AM165" i="26"/>
  <c r="AL165" i="26"/>
  <c r="AK165" i="26"/>
  <c r="AJ165" i="26"/>
  <c r="AI165" i="26"/>
  <c r="AH165" i="26"/>
  <c r="AG165" i="26"/>
  <c r="AF165" i="26"/>
  <c r="AE165" i="26"/>
  <c r="AD165" i="26"/>
  <c r="AC165" i="26"/>
  <c r="AB165" i="26"/>
  <c r="AA165" i="26"/>
  <c r="Z165" i="26"/>
  <c r="Y165" i="26"/>
  <c r="X165" i="26"/>
  <c r="W165" i="26"/>
  <c r="AQ164" i="26"/>
  <c r="AP164" i="26"/>
  <c r="AO164" i="26"/>
  <c r="AN164" i="26"/>
  <c r="AM164" i="26"/>
  <c r="AL164" i="26"/>
  <c r="AK164" i="26"/>
  <c r="AJ164" i="26"/>
  <c r="AI164" i="26"/>
  <c r="AH164" i="26"/>
  <c r="AG164" i="26"/>
  <c r="AF164" i="26"/>
  <c r="AE164" i="26"/>
  <c r="AD164" i="26"/>
  <c r="AC164" i="26"/>
  <c r="AB164" i="26"/>
  <c r="AA164" i="26"/>
  <c r="Z164" i="26"/>
  <c r="Y164" i="26"/>
  <c r="X164" i="26"/>
  <c r="W164" i="26"/>
  <c r="AQ163" i="26"/>
  <c r="AP163" i="26"/>
  <c r="AO163" i="26"/>
  <c r="AN163" i="26"/>
  <c r="AM163" i="26"/>
  <c r="AL163" i="26"/>
  <c r="AK163" i="26"/>
  <c r="AJ163" i="26"/>
  <c r="AI163" i="26"/>
  <c r="AH163" i="26"/>
  <c r="AG163" i="26"/>
  <c r="AF163" i="26"/>
  <c r="AE163" i="26"/>
  <c r="AD163" i="26"/>
  <c r="AC163" i="26"/>
  <c r="AB163" i="26"/>
  <c r="AA163" i="26"/>
  <c r="Z163" i="26"/>
  <c r="Y163" i="26"/>
  <c r="X163" i="26"/>
  <c r="W163" i="26"/>
  <c r="AQ162" i="26"/>
  <c r="AP162" i="26"/>
  <c r="AO162" i="26"/>
  <c r="AN162" i="26"/>
  <c r="AM162" i="26"/>
  <c r="AL162" i="26"/>
  <c r="AK162" i="26"/>
  <c r="AJ162" i="26"/>
  <c r="AI162" i="26"/>
  <c r="AH162" i="26"/>
  <c r="AG162" i="26"/>
  <c r="AF162" i="26"/>
  <c r="AE162" i="26"/>
  <c r="AD162" i="26"/>
  <c r="AC162" i="26"/>
  <c r="AB162" i="26"/>
  <c r="AA162" i="26"/>
  <c r="Z162" i="26"/>
  <c r="Y162" i="26"/>
  <c r="X162" i="26"/>
  <c r="W162" i="26"/>
  <c r="AQ161" i="26"/>
  <c r="AP161" i="26"/>
  <c r="AO161" i="26"/>
  <c r="AN161" i="26"/>
  <c r="AM161" i="26"/>
  <c r="AL161" i="26"/>
  <c r="AK161" i="26"/>
  <c r="AJ161" i="26"/>
  <c r="AI161" i="26"/>
  <c r="AH161" i="26"/>
  <c r="AG161" i="26"/>
  <c r="AF161" i="26"/>
  <c r="AE161" i="26"/>
  <c r="AD161" i="26"/>
  <c r="AC161" i="26"/>
  <c r="AB161" i="26"/>
  <c r="AA161" i="26"/>
  <c r="Z161" i="26"/>
  <c r="Y161" i="26"/>
  <c r="X161" i="26"/>
  <c r="W161" i="26"/>
  <c r="AQ160" i="26"/>
  <c r="BO160" i="26" s="1"/>
  <c r="AP160" i="26"/>
  <c r="CL160" i="26" s="1"/>
  <c r="AO160" i="26"/>
  <c r="AN160" i="26"/>
  <c r="CJ160" i="26" s="1"/>
  <c r="AM160" i="26"/>
  <c r="BK160" i="26" s="1"/>
  <c r="AL160" i="26"/>
  <c r="BJ160" i="26" s="1"/>
  <c r="AK160" i="26"/>
  <c r="CG160" i="26" s="1"/>
  <c r="AJ160" i="26"/>
  <c r="BH160" i="26" s="1"/>
  <c r="AI160" i="26"/>
  <c r="AH160" i="26"/>
  <c r="CD160" i="26" s="1"/>
  <c r="AG160" i="26"/>
  <c r="BE160" i="26" s="1"/>
  <c r="AF160" i="26"/>
  <c r="AE160" i="26"/>
  <c r="CA160" i="26" s="1"/>
  <c r="AD160" i="26"/>
  <c r="AC160" i="26"/>
  <c r="BY160" i="26" s="1"/>
  <c r="AB160" i="26"/>
  <c r="AZ160" i="26" s="1"/>
  <c r="AA160" i="26"/>
  <c r="BW160" i="26" s="1"/>
  <c r="Z160" i="26"/>
  <c r="Y160" i="26"/>
  <c r="X160" i="26"/>
  <c r="BT160" i="26" s="1"/>
  <c r="W160" i="26"/>
  <c r="BR159" i="26"/>
  <c r="AT159" i="26"/>
  <c r="V159" i="26"/>
  <c r="AQ145" i="26"/>
  <c r="AP145" i="26"/>
  <c r="AO145" i="26"/>
  <c r="AN145" i="26"/>
  <c r="AM145" i="26"/>
  <c r="AL145" i="26"/>
  <c r="AK145" i="26"/>
  <c r="AJ145" i="26"/>
  <c r="AI145" i="26"/>
  <c r="AH145" i="26"/>
  <c r="AG145" i="26"/>
  <c r="AF145" i="26"/>
  <c r="AE145" i="26"/>
  <c r="AD145" i="26"/>
  <c r="AC145" i="26"/>
  <c r="AB145" i="26"/>
  <c r="AA145" i="26"/>
  <c r="Z145" i="26"/>
  <c r="Y145" i="26"/>
  <c r="X145" i="26"/>
  <c r="W145" i="26"/>
  <c r="AQ144" i="26"/>
  <c r="AP144" i="26"/>
  <c r="AO144" i="26"/>
  <c r="AN144" i="26"/>
  <c r="AM144" i="26"/>
  <c r="AL144" i="26"/>
  <c r="AK144" i="26"/>
  <c r="AJ144" i="26"/>
  <c r="AI144" i="26"/>
  <c r="AH144" i="26"/>
  <c r="AG144" i="26"/>
  <c r="AF144" i="26"/>
  <c r="AE144" i="26"/>
  <c r="AD144" i="26"/>
  <c r="AC144" i="26"/>
  <c r="AB144" i="26"/>
  <c r="AA144" i="26"/>
  <c r="Z144" i="26"/>
  <c r="Y144" i="26"/>
  <c r="X144" i="26"/>
  <c r="W144" i="26"/>
  <c r="AQ143" i="26"/>
  <c r="AP143" i="26"/>
  <c r="AO143" i="26"/>
  <c r="AN143" i="26"/>
  <c r="AM143" i="26"/>
  <c r="AL143" i="26"/>
  <c r="AK143" i="26"/>
  <c r="AJ143" i="26"/>
  <c r="AI143" i="26"/>
  <c r="AH143" i="26"/>
  <c r="AG143" i="26"/>
  <c r="BE143" i="26" s="1"/>
  <c r="AF143" i="26"/>
  <c r="AE143" i="26"/>
  <c r="AD143" i="26"/>
  <c r="AC143" i="26"/>
  <c r="AB143" i="26"/>
  <c r="AA143" i="26"/>
  <c r="Z143" i="26"/>
  <c r="Y143" i="26"/>
  <c r="X143" i="26"/>
  <c r="W143" i="26"/>
  <c r="AQ142" i="26"/>
  <c r="AP142" i="26"/>
  <c r="AO142" i="26"/>
  <c r="AN142" i="26"/>
  <c r="AM142" i="26"/>
  <c r="AL142" i="26"/>
  <c r="AK142" i="26"/>
  <c r="AJ142" i="26"/>
  <c r="AI142" i="26"/>
  <c r="AH142" i="26"/>
  <c r="AG142" i="26"/>
  <c r="AF142" i="26"/>
  <c r="AE142" i="26"/>
  <c r="AD142" i="26"/>
  <c r="AC142" i="26"/>
  <c r="AB142" i="26"/>
  <c r="AA142" i="26"/>
  <c r="Z142" i="26"/>
  <c r="Y142" i="26"/>
  <c r="X142" i="26"/>
  <c r="W142" i="26"/>
  <c r="AQ141" i="26"/>
  <c r="AP141" i="26"/>
  <c r="AO141" i="26"/>
  <c r="BM141" i="26" s="1"/>
  <c r="AN141" i="26"/>
  <c r="BL141" i="26" s="1"/>
  <c r="AM141" i="26"/>
  <c r="AL141" i="26"/>
  <c r="AK141" i="26"/>
  <c r="BI141" i="26" s="1"/>
  <c r="AJ141" i="26"/>
  <c r="AI141" i="26"/>
  <c r="BG141" i="26" s="1"/>
  <c r="AH141" i="26"/>
  <c r="BF141" i="26" s="1"/>
  <c r="AG141" i="26"/>
  <c r="AF141" i="26"/>
  <c r="AE141" i="26"/>
  <c r="AD141" i="26"/>
  <c r="AC141" i="26"/>
  <c r="BA141" i="26" s="1"/>
  <c r="AB141" i="26"/>
  <c r="AA141" i="26"/>
  <c r="Z141" i="26"/>
  <c r="Y141" i="26"/>
  <c r="AW141" i="26" s="1"/>
  <c r="X141" i="26"/>
  <c r="W141" i="26"/>
  <c r="AU141" i="26" s="1"/>
  <c r="AQ140" i="26"/>
  <c r="AP140" i="26"/>
  <c r="AO140" i="26"/>
  <c r="AN140" i="26"/>
  <c r="AM140" i="26"/>
  <c r="AL140" i="26"/>
  <c r="AK140" i="26"/>
  <c r="AJ140" i="26"/>
  <c r="AI140" i="26"/>
  <c r="AH140" i="26"/>
  <c r="AG140" i="26"/>
  <c r="AF140" i="26"/>
  <c r="AE140" i="26"/>
  <c r="AD140" i="26"/>
  <c r="AC140" i="26"/>
  <c r="AB140" i="26"/>
  <c r="AA140" i="26"/>
  <c r="Z140" i="26"/>
  <c r="Y140" i="26"/>
  <c r="X140" i="26"/>
  <c r="W140" i="26"/>
  <c r="AQ139" i="26"/>
  <c r="AP139" i="26"/>
  <c r="AO139" i="26"/>
  <c r="AN139" i="26"/>
  <c r="AM139" i="26"/>
  <c r="AL139" i="26"/>
  <c r="AK139" i="26"/>
  <c r="AJ139" i="26"/>
  <c r="AI139" i="26"/>
  <c r="AH139" i="26"/>
  <c r="AG139" i="26"/>
  <c r="AF139" i="26"/>
  <c r="AE139" i="26"/>
  <c r="AD139" i="26"/>
  <c r="AC139" i="26"/>
  <c r="AB139" i="26"/>
  <c r="AA139" i="26"/>
  <c r="Z139" i="26"/>
  <c r="Y139" i="26"/>
  <c r="X139" i="26"/>
  <c r="W139" i="26"/>
  <c r="AQ138" i="26"/>
  <c r="AP138" i="26"/>
  <c r="AO138" i="26"/>
  <c r="AN138" i="26"/>
  <c r="AM138" i="26"/>
  <c r="AL138" i="26"/>
  <c r="AK138" i="26"/>
  <c r="AJ138" i="26"/>
  <c r="AI138" i="26"/>
  <c r="AH138" i="26"/>
  <c r="AG138" i="26"/>
  <c r="AF138" i="26"/>
  <c r="AE138" i="26"/>
  <c r="AD138" i="26"/>
  <c r="AC138" i="26"/>
  <c r="AB138" i="26"/>
  <c r="AA138" i="26"/>
  <c r="Z138" i="26"/>
  <c r="Y138" i="26"/>
  <c r="X138" i="26"/>
  <c r="W138" i="26"/>
  <c r="AQ137" i="26"/>
  <c r="AP137" i="26"/>
  <c r="AO137" i="26"/>
  <c r="AN137" i="26"/>
  <c r="AM137" i="26"/>
  <c r="AL137" i="26"/>
  <c r="AK137" i="26"/>
  <c r="AJ137" i="26"/>
  <c r="AI137" i="26"/>
  <c r="AH137" i="26"/>
  <c r="AG137" i="26"/>
  <c r="AF137" i="26"/>
  <c r="AE137" i="26"/>
  <c r="AD137" i="26"/>
  <c r="AC137" i="26"/>
  <c r="AB137" i="26"/>
  <c r="AA137" i="26"/>
  <c r="Z137" i="26"/>
  <c r="Y137" i="26"/>
  <c r="X137" i="26"/>
  <c r="W137" i="26"/>
  <c r="AQ136" i="26"/>
  <c r="AP136" i="26"/>
  <c r="AO136" i="26"/>
  <c r="AN136" i="26"/>
  <c r="AM136" i="26"/>
  <c r="AL136" i="26"/>
  <c r="AK136" i="26"/>
  <c r="AJ136" i="26"/>
  <c r="AI136" i="26"/>
  <c r="AH136" i="26"/>
  <c r="AG136" i="26"/>
  <c r="AF136" i="26"/>
  <c r="AE136" i="26"/>
  <c r="AD136" i="26"/>
  <c r="AC136" i="26"/>
  <c r="AB136" i="26"/>
  <c r="AA136" i="26"/>
  <c r="Z136" i="26"/>
  <c r="Y136" i="26"/>
  <c r="X136" i="26"/>
  <c r="W136" i="26"/>
  <c r="AQ135" i="26"/>
  <c r="AP135" i="26"/>
  <c r="AO135" i="26"/>
  <c r="AN135" i="26"/>
  <c r="AM135" i="26"/>
  <c r="AL135" i="26"/>
  <c r="AK135" i="26"/>
  <c r="AJ135" i="26"/>
  <c r="AI135" i="26"/>
  <c r="AH135" i="26"/>
  <c r="AG135" i="26"/>
  <c r="AF135" i="26"/>
  <c r="AE135" i="26"/>
  <c r="AD135" i="26"/>
  <c r="AC135" i="26"/>
  <c r="AB135" i="26"/>
  <c r="AA135" i="26"/>
  <c r="Z135" i="26"/>
  <c r="Y135" i="26"/>
  <c r="X135" i="26"/>
  <c r="W135" i="26"/>
  <c r="CR134" i="26"/>
  <c r="AQ134" i="26"/>
  <c r="AP134" i="26"/>
  <c r="AO134" i="26"/>
  <c r="AN134" i="26"/>
  <c r="AM134" i="26"/>
  <c r="AL134" i="26"/>
  <c r="AK134" i="26"/>
  <c r="AJ134" i="26"/>
  <c r="AI134" i="26"/>
  <c r="AH134" i="26"/>
  <c r="AG134" i="26"/>
  <c r="AF134" i="26"/>
  <c r="AE134" i="26"/>
  <c r="AD134" i="26"/>
  <c r="AC134" i="26"/>
  <c r="AB134" i="26"/>
  <c r="AA134" i="26"/>
  <c r="Z134" i="26"/>
  <c r="Y134" i="26"/>
  <c r="X134" i="26"/>
  <c r="W134" i="26"/>
  <c r="AQ133" i="26"/>
  <c r="AP133" i="26"/>
  <c r="AO133" i="26"/>
  <c r="AN133" i="26"/>
  <c r="AM133" i="26"/>
  <c r="AL133" i="26"/>
  <c r="AK133" i="26"/>
  <c r="AJ133" i="26"/>
  <c r="AI133" i="26"/>
  <c r="AH133" i="26"/>
  <c r="AG133" i="26"/>
  <c r="AF133" i="26"/>
  <c r="AE133" i="26"/>
  <c r="AD133" i="26"/>
  <c r="AC133" i="26"/>
  <c r="BA133" i="26" s="1"/>
  <c r="AB133" i="26"/>
  <c r="AA133" i="26"/>
  <c r="Z133" i="26"/>
  <c r="Y133" i="26"/>
  <c r="X133" i="26"/>
  <c r="W133" i="26"/>
  <c r="AQ132" i="26"/>
  <c r="AP132" i="26"/>
  <c r="AO132" i="26"/>
  <c r="AN132" i="26"/>
  <c r="AM132" i="26"/>
  <c r="AL132" i="26"/>
  <c r="AK132" i="26"/>
  <c r="AJ132" i="26"/>
  <c r="AI132" i="26"/>
  <c r="AH132" i="26"/>
  <c r="AG132" i="26"/>
  <c r="AF132" i="26"/>
  <c r="AE132" i="26"/>
  <c r="AD132" i="26"/>
  <c r="AC132" i="26"/>
  <c r="AB132" i="26"/>
  <c r="AA132" i="26"/>
  <c r="Z132" i="26"/>
  <c r="Y132" i="26"/>
  <c r="X132" i="26"/>
  <c r="W132" i="26"/>
  <c r="AQ131" i="26"/>
  <c r="AP131" i="26"/>
  <c r="AO131" i="26"/>
  <c r="AN131" i="26"/>
  <c r="AM131" i="26"/>
  <c r="AL131" i="26"/>
  <c r="AK131" i="26"/>
  <c r="AJ131" i="26"/>
  <c r="AI131" i="26"/>
  <c r="AH131" i="26"/>
  <c r="AG131" i="26"/>
  <c r="AF131" i="26"/>
  <c r="AE131" i="26"/>
  <c r="AD131" i="26"/>
  <c r="AC131" i="26"/>
  <c r="BA131" i="26" s="1"/>
  <c r="AB131" i="26"/>
  <c r="AA131" i="26"/>
  <c r="Z131" i="26"/>
  <c r="Y131" i="26"/>
  <c r="X131" i="26"/>
  <c r="W131" i="26"/>
  <c r="AQ130" i="26"/>
  <c r="AP130" i="26"/>
  <c r="AO130" i="26"/>
  <c r="AN130" i="26"/>
  <c r="AM130" i="26"/>
  <c r="AL130" i="26"/>
  <c r="AK130" i="26"/>
  <c r="AJ130" i="26"/>
  <c r="AI130" i="26"/>
  <c r="AH130" i="26"/>
  <c r="AG130" i="26"/>
  <c r="AF130" i="26"/>
  <c r="AE130" i="26"/>
  <c r="AD130" i="26"/>
  <c r="AC130" i="26"/>
  <c r="AB130" i="26"/>
  <c r="AA130" i="26"/>
  <c r="Z130" i="26"/>
  <c r="Y130" i="26"/>
  <c r="X130" i="26"/>
  <c r="W130" i="26"/>
  <c r="AQ129" i="26"/>
  <c r="AP129" i="26"/>
  <c r="AO129" i="26"/>
  <c r="AN129" i="26"/>
  <c r="AM129" i="26"/>
  <c r="AL129" i="26"/>
  <c r="AK129" i="26"/>
  <c r="AJ129" i="26"/>
  <c r="AI129" i="26"/>
  <c r="AH129" i="26"/>
  <c r="AG129" i="26"/>
  <c r="AF129" i="26"/>
  <c r="AE129" i="26"/>
  <c r="AD129" i="26"/>
  <c r="AC129" i="26"/>
  <c r="AB129" i="26"/>
  <c r="AA129" i="26"/>
  <c r="Z129" i="26"/>
  <c r="Y129" i="26"/>
  <c r="X129" i="26"/>
  <c r="W129" i="26"/>
  <c r="AQ128" i="26"/>
  <c r="CM128" i="26" s="1"/>
  <c r="AP128" i="26"/>
  <c r="CL128" i="26" s="1"/>
  <c r="AO128" i="26"/>
  <c r="BM128" i="26" s="1"/>
  <c r="AN128" i="26"/>
  <c r="BL128" i="26" s="1"/>
  <c r="AM128" i="26"/>
  <c r="CI128" i="26" s="1"/>
  <c r="AL128" i="26"/>
  <c r="CH128" i="26" s="1"/>
  <c r="AK128" i="26"/>
  <c r="CG128" i="26" s="1"/>
  <c r="AJ128" i="26"/>
  <c r="CF128" i="26" s="1"/>
  <c r="AI128" i="26"/>
  <c r="BG128" i="26" s="1"/>
  <c r="AH128" i="26"/>
  <c r="BF128" i="26" s="1"/>
  <c r="AG128" i="26"/>
  <c r="BE128" i="26" s="1"/>
  <c r="AF128" i="26"/>
  <c r="CB128" i="26" s="1"/>
  <c r="AE128" i="26"/>
  <c r="CA128" i="26" s="1"/>
  <c r="AD128" i="26"/>
  <c r="BB128" i="26" s="1"/>
  <c r="AC128" i="26"/>
  <c r="AB128" i="26"/>
  <c r="AZ128" i="26" s="1"/>
  <c r="AA128" i="26"/>
  <c r="BW128" i="26" s="1"/>
  <c r="Z128" i="26"/>
  <c r="BV128" i="26" s="1"/>
  <c r="Y128" i="26"/>
  <c r="BU128" i="26" s="1"/>
  <c r="X128" i="26"/>
  <c r="AV128" i="26" s="1"/>
  <c r="W128" i="26"/>
  <c r="BR127" i="26"/>
  <c r="AT127" i="26"/>
  <c r="V127" i="26"/>
  <c r="AQ115" i="26"/>
  <c r="AP115" i="26"/>
  <c r="AO115" i="26"/>
  <c r="AN115" i="26"/>
  <c r="AM115" i="26"/>
  <c r="AL115" i="26"/>
  <c r="AK115" i="26"/>
  <c r="AJ115" i="26"/>
  <c r="AI115" i="26"/>
  <c r="AH115" i="26"/>
  <c r="AG115" i="26"/>
  <c r="AF115" i="26"/>
  <c r="AE115" i="26"/>
  <c r="AD115" i="26"/>
  <c r="AC115" i="26"/>
  <c r="AB115" i="26"/>
  <c r="AA115" i="26"/>
  <c r="Z115" i="26"/>
  <c r="Y115" i="26"/>
  <c r="X115" i="26"/>
  <c r="W115" i="26"/>
  <c r="AQ114" i="26"/>
  <c r="AP114" i="26"/>
  <c r="AO114" i="26"/>
  <c r="AN114" i="26"/>
  <c r="AM114" i="26"/>
  <c r="AL114" i="26"/>
  <c r="AK114" i="26"/>
  <c r="AJ114" i="26"/>
  <c r="AI114" i="26"/>
  <c r="AH114" i="26"/>
  <c r="AG114" i="26"/>
  <c r="AF114" i="26"/>
  <c r="AE114" i="26"/>
  <c r="AD114" i="26"/>
  <c r="AC114" i="26"/>
  <c r="AB114" i="26"/>
  <c r="AA114" i="26"/>
  <c r="Z114" i="26"/>
  <c r="Y114" i="26"/>
  <c r="X114" i="26"/>
  <c r="W114" i="26"/>
  <c r="AQ113" i="26"/>
  <c r="BO113" i="26" s="1"/>
  <c r="AP113" i="26"/>
  <c r="AO113" i="26"/>
  <c r="AN113" i="26"/>
  <c r="AM113" i="26"/>
  <c r="AL113" i="26"/>
  <c r="AK113" i="26"/>
  <c r="AJ113" i="26"/>
  <c r="AI113" i="26"/>
  <c r="BG113" i="26" s="1"/>
  <c r="AH113" i="26"/>
  <c r="AG113" i="26"/>
  <c r="AF113" i="26"/>
  <c r="AE113" i="26"/>
  <c r="AD113" i="26"/>
  <c r="AC113" i="26"/>
  <c r="AB113" i="26"/>
  <c r="AA113" i="26"/>
  <c r="Z113" i="26"/>
  <c r="Y113" i="26"/>
  <c r="X113" i="26"/>
  <c r="W113" i="26"/>
  <c r="AU113" i="26" s="1"/>
  <c r="AQ112" i="26"/>
  <c r="AP112" i="26"/>
  <c r="AO112" i="26"/>
  <c r="AN112" i="26"/>
  <c r="AM112" i="26"/>
  <c r="AL112" i="26"/>
  <c r="AK112" i="26"/>
  <c r="AJ112" i="26"/>
  <c r="AI112" i="26"/>
  <c r="AH112" i="26"/>
  <c r="AG112" i="26"/>
  <c r="AF112" i="26"/>
  <c r="AE112" i="26"/>
  <c r="AD112" i="26"/>
  <c r="AC112" i="26"/>
  <c r="AB112" i="26"/>
  <c r="AA112" i="26"/>
  <c r="Z112" i="26"/>
  <c r="Y112" i="26"/>
  <c r="X112" i="26"/>
  <c r="W112" i="26"/>
  <c r="AQ111" i="26"/>
  <c r="BO111" i="26" s="1"/>
  <c r="AP111" i="26"/>
  <c r="AO111" i="26"/>
  <c r="BM111" i="26" s="1"/>
  <c r="AN111" i="26"/>
  <c r="AM111" i="26"/>
  <c r="AL111" i="26"/>
  <c r="AK111" i="26"/>
  <c r="BI111" i="26" s="1"/>
  <c r="AJ111" i="26"/>
  <c r="AI111" i="26"/>
  <c r="BG111" i="26" s="1"/>
  <c r="AH111" i="26"/>
  <c r="BF111" i="26" s="1"/>
  <c r="AG111" i="26"/>
  <c r="AF111" i="26"/>
  <c r="AE111" i="26"/>
  <c r="AD111" i="26"/>
  <c r="AC111" i="26"/>
  <c r="BA111" i="26" s="1"/>
  <c r="AB111" i="26"/>
  <c r="AA111" i="26"/>
  <c r="Z111" i="26"/>
  <c r="Y111" i="26"/>
  <c r="AW111" i="26" s="1"/>
  <c r="X111" i="26"/>
  <c r="W111" i="26"/>
  <c r="AU111" i="26" s="1"/>
  <c r="AQ110" i="26"/>
  <c r="AP110" i="26"/>
  <c r="AO110" i="26"/>
  <c r="AN110" i="26"/>
  <c r="AM110" i="26"/>
  <c r="AL110" i="26"/>
  <c r="AK110" i="26"/>
  <c r="AJ110" i="26"/>
  <c r="AI110" i="26"/>
  <c r="AH110" i="26"/>
  <c r="AG110" i="26"/>
  <c r="AF110" i="26"/>
  <c r="AE110" i="26"/>
  <c r="AD110" i="26"/>
  <c r="AC110" i="26"/>
  <c r="AB110" i="26"/>
  <c r="AA110" i="26"/>
  <c r="Z110" i="26"/>
  <c r="Y110" i="26"/>
  <c r="X110" i="26"/>
  <c r="W110" i="26"/>
  <c r="AQ109" i="26"/>
  <c r="BO109" i="26" s="1"/>
  <c r="AP109" i="26"/>
  <c r="AO109" i="26"/>
  <c r="AN109" i="26"/>
  <c r="AM109" i="26"/>
  <c r="AL109" i="26"/>
  <c r="AK109" i="26"/>
  <c r="AJ109" i="26"/>
  <c r="AI109" i="26"/>
  <c r="BG109" i="26" s="1"/>
  <c r="AH109" i="26"/>
  <c r="AG109" i="26"/>
  <c r="AF109" i="26"/>
  <c r="AE109" i="26"/>
  <c r="BC109" i="26" s="1"/>
  <c r="AD109" i="26"/>
  <c r="AC109" i="26"/>
  <c r="AB109" i="26"/>
  <c r="AA109" i="26"/>
  <c r="Z109" i="26"/>
  <c r="Y109" i="26"/>
  <c r="X109" i="26"/>
  <c r="W109" i="26"/>
  <c r="AQ108" i="26"/>
  <c r="AP108" i="26"/>
  <c r="AO108" i="26"/>
  <c r="AN108" i="26"/>
  <c r="AM108" i="26"/>
  <c r="AL108" i="26"/>
  <c r="AK108" i="26"/>
  <c r="AJ108" i="26"/>
  <c r="AI108" i="26"/>
  <c r="AH108" i="26"/>
  <c r="AG108" i="26"/>
  <c r="AF108" i="26"/>
  <c r="AE108" i="26"/>
  <c r="AD108" i="26"/>
  <c r="AC108" i="26"/>
  <c r="AB108" i="26"/>
  <c r="AA108" i="26"/>
  <c r="Z108" i="26"/>
  <c r="Y108" i="26"/>
  <c r="X108" i="26"/>
  <c r="W108" i="26"/>
  <c r="AQ107" i="26"/>
  <c r="BO107" i="26" s="1"/>
  <c r="AP107" i="26"/>
  <c r="AO107" i="26"/>
  <c r="AN107" i="26"/>
  <c r="AM107" i="26"/>
  <c r="AL107" i="26"/>
  <c r="AK107" i="26"/>
  <c r="BI107" i="26" s="1"/>
  <c r="AJ107" i="26"/>
  <c r="AI107" i="26"/>
  <c r="AH107" i="26"/>
  <c r="AG107" i="26"/>
  <c r="AF107" i="26"/>
  <c r="AE107" i="26"/>
  <c r="BC107" i="26" s="1"/>
  <c r="AD107" i="26"/>
  <c r="AC107" i="26"/>
  <c r="AB107" i="26"/>
  <c r="AA107" i="26"/>
  <c r="Z107" i="26"/>
  <c r="Y107" i="26"/>
  <c r="AW107" i="26" s="1"/>
  <c r="X107" i="26"/>
  <c r="W107" i="26"/>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BO105" i="26" s="1"/>
  <c r="AP105" i="26"/>
  <c r="AO105" i="26"/>
  <c r="AN105" i="26"/>
  <c r="AM105" i="26"/>
  <c r="AL105" i="26"/>
  <c r="AK105" i="26"/>
  <c r="AJ105" i="26"/>
  <c r="AI105" i="26"/>
  <c r="AH105" i="26"/>
  <c r="AG105" i="26"/>
  <c r="AF105" i="26"/>
  <c r="AE105" i="26"/>
  <c r="BC105" i="26" s="1"/>
  <c r="AD105" i="26"/>
  <c r="AC105" i="26"/>
  <c r="AB105" i="26"/>
  <c r="AA105" i="26"/>
  <c r="Z105" i="26"/>
  <c r="Y105" i="26"/>
  <c r="X105" i="26"/>
  <c r="W105" i="26"/>
  <c r="C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AQ103" i="26"/>
  <c r="AP103" i="26"/>
  <c r="AO103" i="26"/>
  <c r="AN103" i="26"/>
  <c r="AM103" i="26"/>
  <c r="AL103" i="26"/>
  <c r="AK103" i="26"/>
  <c r="AJ103" i="26"/>
  <c r="AI103" i="26"/>
  <c r="AH103" i="26"/>
  <c r="AG103" i="26"/>
  <c r="AF103" i="26"/>
  <c r="AE103" i="26"/>
  <c r="AD103" i="26"/>
  <c r="AC103" i="26"/>
  <c r="AB103" i="26"/>
  <c r="AA103" i="26"/>
  <c r="Z103" i="26"/>
  <c r="Y103" i="26"/>
  <c r="X103" i="26"/>
  <c r="W103" i="26"/>
  <c r="AQ102" i="26"/>
  <c r="AP102" i="26"/>
  <c r="AO102" i="26"/>
  <c r="AN102" i="26"/>
  <c r="AM102" i="26"/>
  <c r="AL102" i="26"/>
  <c r="AK102" i="26"/>
  <c r="AJ102" i="26"/>
  <c r="AI102" i="26"/>
  <c r="AH102" i="26"/>
  <c r="AG102" i="26"/>
  <c r="AF102" i="26"/>
  <c r="AE102" i="26"/>
  <c r="AD102" i="26"/>
  <c r="AC102" i="26"/>
  <c r="AB102" i="26"/>
  <c r="AA102" i="26"/>
  <c r="Z102" i="26"/>
  <c r="Y102" i="26"/>
  <c r="X102" i="26"/>
  <c r="W102" i="26"/>
  <c r="AQ101" i="26"/>
  <c r="AP101" i="26"/>
  <c r="AO101" i="26"/>
  <c r="AN101" i="26"/>
  <c r="AM101" i="26"/>
  <c r="AL101" i="26"/>
  <c r="AK101" i="26"/>
  <c r="AJ101" i="26"/>
  <c r="AI101" i="26"/>
  <c r="AH101" i="26"/>
  <c r="AG101" i="26"/>
  <c r="AF101" i="26"/>
  <c r="AE101" i="26"/>
  <c r="AD101" i="26"/>
  <c r="AC101" i="26"/>
  <c r="AB101" i="26"/>
  <c r="AA101" i="26"/>
  <c r="Z101" i="26"/>
  <c r="Y101" i="26"/>
  <c r="X101" i="26"/>
  <c r="W101" i="26"/>
  <c r="AQ100" i="26"/>
  <c r="AP100" i="26"/>
  <c r="AO100" i="26"/>
  <c r="AN100" i="26"/>
  <c r="AM100" i="26"/>
  <c r="AL100" i="26"/>
  <c r="AK100" i="26"/>
  <c r="AJ100" i="26"/>
  <c r="AI100" i="26"/>
  <c r="AH100" i="26"/>
  <c r="AG100" i="26"/>
  <c r="AF100" i="26"/>
  <c r="AE100" i="26"/>
  <c r="AD100" i="26"/>
  <c r="AC100" i="26"/>
  <c r="AB100" i="26"/>
  <c r="AA100" i="26"/>
  <c r="Z100" i="26"/>
  <c r="Y100" i="26"/>
  <c r="X100" i="26"/>
  <c r="W100" i="26"/>
  <c r="AQ99" i="26"/>
  <c r="AP99" i="26"/>
  <c r="AO99" i="26"/>
  <c r="AN99" i="26"/>
  <c r="AM99" i="26"/>
  <c r="AL99" i="26"/>
  <c r="AK99" i="26"/>
  <c r="AJ99" i="26"/>
  <c r="AI99" i="26"/>
  <c r="AH99" i="26"/>
  <c r="AG99" i="26"/>
  <c r="AF99" i="26"/>
  <c r="AE99" i="26"/>
  <c r="AD99" i="26"/>
  <c r="AC99" i="26"/>
  <c r="AB99" i="26"/>
  <c r="AA99" i="26"/>
  <c r="Z99" i="26"/>
  <c r="Y99" i="26"/>
  <c r="X99" i="26"/>
  <c r="W99" i="26"/>
  <c r="AQ98" i="26"/>
  <c r="BO98" i="26" s="1"/>
  <c r="AP98" i="26"/>
  <c r="BN98" i="26" s="1"/>
  <c r="AO98" i="26"/>
  <c r="BM98" i="26" s="1"/>
  <c r="AN98" i="26"/>
  <c r="AM98" i="26"/>
  <c r="AL98" i="26"/>
  <c r="CH98" i="26" s="1"/>
  <c r="AK98" i="26"/>
  <c r="BI98" i="26" s="1"/>
  <c r="AJ98" i="26"/>
  <c r="BH98" i="26" s="1"/>
  <c r="AI98" i="26"/>
  <c r="BG98" i="26" s="1"/>
  <c r="AH98" i="26"/>
  <c r="CD98" i="26" s="1"/>
  <c r="AG98" i="26"/>
  <c r="AF98" i="26"/>
  <c r="BD98" i="26" s="1"/>
  <c r="AE98" i="26"/>
  <c r="BC98" i="26" s="1"/>
  <c r="AD98" i="26"/>
  <c r="AC98" i="26"/>
  <c r="BA98" i="26" s="1"/>
  <c r="AB98" i="26"/>
  <c r="BX98" i="26" s="1"/>
  <c r="AA98" i="26"/>
  <c r="BW98" i="26" s="1"/>
  <c r="Z98" i="26"/>
  <c r="BV98" i="26" s="1"/>
  <c r="Y98" i="26"/>
  <c r="AW98" i="26" s="1"/>
  <c r="X98" i="26"/>
  <c r="BT98" i="26" s="1"/>
  <c r="W98" i="26"/>
  <c r="BR97" i="26"/>
  <c r="AT97" i="26"/>
  <c r="V97" i="26"/>
  <c r="AQ83" i="26"/>
  <c r="AP83" i="26"/>
  <c r="AO83" i="26"/>
  <c r="AN83" i="26"/>
  <c r="AM83" i="26"/>
  <c r="AL83" i="26"/>
  <c r="AK83" i="26"/>
  <c r="AJ83" i="26"/>
  <c r="AI83" i="26"/>
  <c r="AH83" i="26"/>
  <c r="AG83" i="26"/>
  <c r="AF83" i="26"/>
  <c r="AE83" i="26"/>
  <c r="AD83" i="26"/>
  <c r="AC83" i="26"/>
  <c r="AB83" i="26"/>
  <c r="AA83" i="26"/>
  <c r="Z83" i="26"/>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AP81" i="26"/>
  <c r="BN81" i="26" s="1"/>
  <c r="AO81" i="26"/>
  <c r="AN81" i="26"/>
  <c r="AM81" i="26"/>
  <c r="AL81" i="26"/>
  <c r="AK81" i="26"/>
  <c r="BI81" i="26" s="1"/>
  <c r="AJ81" i="26"/>
  <c r="AI81" i="26"/>
  <c r="AH81" i="26"/>
  <c r="AG81" i="26"/>
  <c r="BE81" i="26" s="1"/>
  <c r="AF81" i="26"/>
  <c r="AE81" i="26"/>
  <c r="AD81" i="26"/>
  <c r="BB81" i="26" s="1"/>
  <c r="AC81" i="26"/>
  <c r="AB81" i="26"/>
  <c r="AA81" i="26"/>
  <c r="Z81" i="26"/>
  <c r="Y81" i="26"/>
  <c r="AW81" i="26" s="1"/>
  <c r="X81" i="26"/>
  <c r="W81" i="26"/>
  <c r="AQ80" i="26"/>
  <c r="AP80" i="26"/>
  <c r="AO80" i="26"/>
  <c r="AN80" i="26"/>
  <c r="AM80" i="26"/>
  <c r="AL80" i="26"/>
  <c r="AK80" i="26"/>
  <c r="AJ80" i="26"/>
  <c r="AI80" i="26"/>
  <c r="AH80" i="26"/>
  <c r="AG80" i="26"/>
  <c r="AF80" i="26"/>
  <c r="AE80" i="26"/>
  <c r="AD80" i="26"/>
  <c r="AC80" i="26"/>
  <c r="AB80" i="26"/>
  <c r="AA80" i="26"/>
  <c r="Z80" i="26"/>
  <c r="Y80" i="26"/>
  <c r="X80" i="26"/>
  <c r="W80" i="26"/>
  <c r="AQ79" i="26"/>
  <c r="BO79" i="26" s="1"/>
  <c r="AP79" i="26"/>
  <c r="BN79" i="26" s="1"/>
  <c r="AO79" i="26"/>
  <c r="AN79" i="26"/>
  <c r="AM79" i="26"/>
  <c r="AL79" i="26"/>
  <c r="AK79" i="26"/>
  <c r="BI79" i="26" s="1"/>
  <c r="AJ79" i="26"/>
  <c r="BH79" i="26" s="1"/>
  <c r="AI79" i="26"/>
  <c r="AH79" i="26"/>
  <c r="AG79" i="26"/>
  <c r="AF79" i="26"/>
  <c r="AE79" i="26"/>
  <c r="BC79" i="26" s="1"/>
  <c r="AD79" i="26"/>
  <c r="BB79" i="26" s="1"/>
  <c r="AC79" i="26"/>
  <c r="AB79" i="26"/>
  <c r="AA79" i="26"/>
  <c r="Z79" i="26"/>
  <c r="Y79" i="26"/>
  <c r="AW79" i="26" s="1"/>
  <c r="X79" i="26"/>
  <c r="AV79" i="26" s="1"/>
  <c r="W79" i="26"/>
  <c r="AQ78" i="26"/>
  <c r="AP78" i="26"/>
  <c r="AO78" i="26"/>
  <c r="AN78" i="26"/>
  <c r="AM78" i="26"/>
  <c r="AL78" i="26"/>
  <c r="AK78" i="26"/>
  <c r="AJ78" i="26"/>
  <c r="AI78" i="26"/>
  <c r="AH78" i="26"/>
  <c r="AG78" i="26"/>
  <c r="AF78" i="26"/>
  <c r="AE78" i="26"/>
  <c r="AD78" i="26"/>
  <c r="AC78" i="26"/>
  <c r="AB78" i="26"/>
  <c r="AA78" i="26"/>
  <c r="Z78" i="26"/>
  <c r="Y78" i="26"/>
  <c r="X78" i="26"/>
  <c r="W78" i="26"/>
  <c r="AQ77" i="26"/>
  <c r="AP77" i="26"/>
  <c r="BN77" i="26" s="1"/>
  <c r="AO77" i="26"/>
  <c r="AN77" i="26"/>
  <c r="AM77" i="26"/>
  <c r="AL77" i="26"/>
  <c r="AK77" i="26"/>
  <c r="BI77" i="26" s="1"/>
  <c r="AJ77" i="26"/>
  <c r="AI77" i="26"/>
  <c r="AH77" i="26"/>
  <c r="AG77" i="26"/>
  <c r="BE77" i="26" s="1"/>
  <c r="AF77" i="26"/>
  <c r="AE77" i="26"/>
  <c r="AD77" i="26"/>
  <c r="BB77" i="26" s="1"/>
  <c r="AC77" i="26"/>
  <c r="AB77" i="26"/>
  <c r="AA77" i="26"/>
  <c r="Z77" i="26"/>
  <c r="Y77" i="26"/>
  <c r="AW77" i="26" s="1"/>
  <c r="X77" i="26"/>
  <c r="W77" i="26"/>
  <c r="AQ76" i="26"/>
  <c r="AP76" i="26"/>
  <c r="AO76" i="26"/>
  <c r="AN76" i="26"/>
  <c r="AM76" i="26"/>
  <c r="AL76" i="26"/>
  <c r="AK76" i="26"/>
  <c r="AJ76" i="26"/>
  <c r="AI76" i="26"/>
  <c r="AH76" i="26"/>
  <c r="AG76" i="26"/>
  <c r="AF76" i="26"/>
  <c r="AE76" i="26"/>
  <c r="AD76" i="26"/>
  <c r="AC76" i="26"/>
  <c r="AB76" i="26"/>
  <c r="AA76" i="26"/>
  <c r="Z76" i="26"/>
  <c r="Y76" i="26"/>
  <c r="X76" i="26"/>
  <c r="W76" i="26"/>
  <c r="AQ75" i="26"/>
  <c r="BO75" i="26" s="1"/>
  <c r="AP75" i="26"/>
  <c r="AO75" i="26"/>
  <c r="AN75" i="26"/>
  <c r="AM75" i="26"/>
  <c r="AL75" i="26"/>
  <c r="BJ75" i="26" s="1"/>
  <c r="AK75" i="26"/>
  <c r="BI75" i="26" s="1"/>
  <c r="AJ75" i="26"/>
  <c r="AI75" i="26"/>
  <c r="AH75" i="26"/>
  <c r="AG75" i="26"/>
  <c r="AF75" i="26"/>
  <c r="BD75" i="26" s="1"/>
  <c r="AE75" i="26"/>
  <c r="BC75" i="26" s="1"/>
  <c r="AD75" i="26"/>
  <c r="AC75" i="26"/>
  <c r="AB75" i="26"/>
  <c r="AA75" i="26"/>
  <c r="Z75" i="26"/>
  <c r="AX75" i="26" s="1"/>
  <c r="Y75" i="26"/>
  <c r="AW75" i="26" s="1"/>
  <c r="X75" i="26"/>
  <c r="W75" i="26"/>
  <c r="AQ74" i="26"/>
  <c r="AP74" i="26"/>
  <c r="AO74" i="26"/>
  <c r="AN74" i="26"/>
  <c r="AM74" i="26"/>
  <c r="AL74" i="26"/>
  <c r="AK74" i="26"/>
  <c r="AJ74" i="26"/>
  <c r="AI74" i="26"/>
  <c r="AH74" i="26"/>
  <c r="AG74" i="26"/>
  <c r="AF74" i="26"/>
  <c r="AE74" i="26"/>
  <c r="AD74" i="26"/>
  <c r="AC74" i="26"/>
  <c r="AB74" i="26"/>
  <c r="AA74" i="26"/>
  <c r="Z74" i="26"/>
  <c r="Y74" i="26"/>
  <c r="X74" i="26"/>
  <c r="W74" i="26"/>
  <c r="AQ73" i="26"/>
  <c r="AP73" i="26"/>
  <c r="AO73" i="26"/>
  <c r="AN73" i="26"/>
  <c r="AM73" i="26"/>
  <c r="AL73" i="26"/>
  <c r="AK73" i="26"/>
  <c r="BI73" i="26" s="1"/>
  <c r="AJ73" i="26"/>
  <c r="AI73" i="26"/>
  <c r="AH73" i="26"/>
  <c r="AG73" i="26"/>
  <c r="AF73" i="26"/>
  <c r="AE73" i="26"/>
  <c r="AD73" i="26"/>
  <c r="AC73" i="26"/>
  <c r="AB73" i="26"/>
  <c r="AA73" i="26"/>
  <c r="Z73" i="26"/>
  <c r="Y73" i="26"/>
  <c r="AW73" i="26" s="1"/>
  <c r="X73" i="26"/>
  <c r="W73" i="26"/>
  <c r="CR72" i="26"/>
  <c r="AQ72" i="26"/>
  <c r="AP72" i="26"/>
  <c r="AO72" i="26"/>
  <c r="AN72" i="26"/>
  <c r="AM72" i="26"/>
  <c r="AL72" i="26"/>
  <c r="AK72" i="26"/>
  <c r="AJ72" i="26"/>
  <c r="AI72" i="26"/>
  <c r="AH72" i="26"/>
  <c r="AG72" i="26"/>
  <c r="AF72" i="26"/>
  <c r="AE72" i="26"/>
  <c r="AD72" i="26"/>
  <c r="AC72" i="26"/>
  <c r="AB72" i="26"/>
  <c r="AA72" i="26"/>
  <c r="Z72" i="26"/>
  <c r="Y72" i="26"/>
  <c r="X72" i="26"/>
  <c r="W72" i="26"/>
  <c r="AQ71" i="26"/>
  <c r="AP71" i="26"/>
  <c r="AO71" i="26"/>
  <c r="AN71" i="26"/>
  <c r="AM71" i="26"/>
  <c r="AL71" i="26"/>
  <c r="AK71" i="26"/>
  <c r="AJ71" i="26"/>
  <c r="AI71" i="26"/>
  <c r="AH71" i="26"/>
  <c r="AG71" i="26"/>
  <c r="AF71" i="26"/>
  <c r="AE71" i="26"/>
  <c r="AD71" i="26"/>
  <c r="AC71" i="26"/>
  <c r="AB71" i="26"/>
  <c r="AA71" i="26"/>
  <c r="Z71" i="26"/>
  <c r="Y71" i="26"/>
  <c r="X71" i="26"/>
  <c r="W71" i="26"/>
  <c r="AQ70" i="26"/>
  <c r="AP70" i="26"/>
  <c r="AO70" i="26"/>
  <c r="AN70" i="26"/>
  <c r="AM70" i="26"/>
  <c r="AL70" i="26"/>
  <c r="AK70" i="26"/>
  <c r="AJ70" i="26"/>
  <c r="AI70" i="26"/>
  <c r="AH70" i="26"/>
  <c r="AG70" i="26"/>
  <c r="AF70" i="26"/>
  <c r="AE70" i="26"/>
  <c r="AD70" i="26"/>
  <c r="AC70" i="26"/>
  <c r="AB70" i="26"/>
  <c r="AA70" i="26"/>
  <c r="Z70" i="26"/>
  <c r="Y70" i="26"/>
  <c r="X70" i="26"/>
  <c r="W70" i="26"/>
  <c r="AQ69" i="26"/>
  <c r="AP69" i="26"/>
  <c r="AO69" i="26"/>
  <c r="AN69" i="26"/>
  <c r="AM69" i="26"/>
  <c r="AL69" i="26"/>
  <c r="AK69" i="26"/>
  <c r="AJ69" i="26"/>
  <c r="AI69" i="26"/>
  <c r="AH69" i="26"/>
  <c r="AG69" i="26"/>
  <c r="AF69" i="26"/>
  <c r="AE69" i="26"/>
  <c r="AD69" i="26"/>
  <c r="AC69" i="26"/>
  <c r="AB69" i="26"/>
  <c r="AA69" i="26"/>
  <c r="Z69" i="26"/>
  <c r="Y69" i="26"/>
  <c r="X69" i="26"/>
  <c r="W69" i="26"/>
  <c r="AQ68" i="26"/>
  <c r="AP68" i="26"/>
  <c r="AO68" i="26"/>
  <c r="AN68" i="26"/>
  <c r="AM68" i="26"/>
  <c r="AL68" i="26"/>
  <c r="AK68" i="26"/>
  <c r="AJ68" i="26"/>
  <c r="AI68" i="26"/>
  <c r="AH68" i="26"/>
  <c r="AG68" i="26"/>
  <c r="AF68" i="26"/>
  <c r="AE68" i="26"/>
  <c r="AD68" i="26"/>
  <c r="AC68" i="26"/>
  <c r="AB68" i="26"/>
  <c r="AA68" i="26"/>
  <c r="Z68" i="26"/>
  <c r="Y68" i="26"/>
  <c r="X68" i="26"/>
  <c r="W68" i="26"/>
  <c r="AQ67" i="26"/>
  <c r="AP67" i="26"/>
  <c r="AO67" i="26"/>
  <c r="AN67" i="26"/>
  <c r="AM67" i="26"/>
  <c r="AL67" i="26"/>
  <c r="AK67" i="26"/>
  <c r="AJ67" i="26"/>
  <c r="AI67" i="26"/>
  <c r="AH67" i="26"/>
  <c r="AG67" i="26"/>
  <c r="AF67" i="26"/>
  <c r="AE67" i="26"/>
  <c r="AD67" i="26"/>
  <c r="AC67" i="26"/>
  <c r="AB67" i="26"/>
  <c r="AA67" i="26"/>
  <c r="Z67" i="26"/>
  <c r="Y67" i="26"/>
  <c r="X67" i="26"/>
  <c r="W67" i="26"/>
  <c r="AQ66" i="26"/>
  <c r="CM66" i="26" s="1"/>
  <c r="AP66" i="26"/>
  <c r="BN66" i="26" s="1"/>
  <c r="AO66" i="26"/>
  <c r="BM66" i="26" s="1"/>
  <c r="AN66" i="26"/>
  <c r="AM66" i="26"/>
  <c r="CI66" i="26" s="1"/>
  <c r="AL66" i="26"/>
  <c r="CH66" i="26" s="1"/>
  <c r="AK66" i="26"/>
  <c r="CG66" i="26" s="1"/>
  <c r="AJ66" i="26"/>
  <c r="BH66" i="26" s="1"/>
  <c r="AI66" i="26"/>
  <c r="BG66" i="26" s="1"/>
  <c r="AH66" i="26"/>
  <c r="AG66" i="26"/>
  <c r="CC66" i="26" s="1"/>
  <c r="AF66" i="26"/>
  <c r="CB66" i="26" s="1"/>
  <c r="AE66" i="26"/>
  <c r="CA66" i="26" s="1"/>
  <c r="AD66" i="26"/>
  <c r="BB66" i="26" s="1"/>
  <c r="AC66" i="26"/>
  <c r="BA66" i="26" s="1"/>
  <c r="AB66" i="26"/>
  <c r="AA66" i="26"/>
  <c r="BW66" i="26" s="1"/>
  <c r="Z66" i="26"/>
  <c r="BV66" i="26" s="1"/>
  <c r="Y66" i="26"/>
  <c r="BU66" i="26" s="1"/>
  <c r="X66" i="26"/>
  <c r="AV66" i="26" s="1"/>
  <c r="W66" i="26"/>
  <c r="AU66" i="26" s="1"/>
  <c r="BR65" i="26"/>
  <c r="AT65" i="26"/>
  <c r="V65"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AP51" i="26"/>
  <c r="AO51" i="26"/>
  <c r="BM51" i="26" s="1"/>
  <c r="AN51" i="26"/>
  <c r="BL51" i="26" s="1"/>
  <c r="AM51" i="26"/>
  <c r="AL51" i="26"/>
  <c r="AK51" i="26"/>
  <c r="BI51" i="26" s="1"/>
  <c r="AJ51" i="26"/>
  <c r="AI51" i="26"/>
  <c r="AH51" i="26"/>
  <c r="AG51" i="26"/>
  <c r="AF51" i="26"/>
  <c r="BD51" i="26" s="1"/>
  <c r="AE51" i="26"/>
  <c r="AD51" i="26"/>
  <c r="AC51" i="26"/>
  <c r="BA51" i="26" s="1"/>
  <c r="AB51" i="26"/>
  <c r="AA51" i="26"/>
  <c r="Z51" i="26"/>
  <c r="Y51" i="26"/>
  <c r="AW51" i="26" s="1"/>
  <c r="X51" i="26"/>
  <c r="W51" i="26"/>
  <c r="AQ50" i="26"/>
  <c r="AP50" i="26"/>
  <c r="AO50" i="26"/>
  <c r="AN50" i="26"/>
  <c r="AM50" i="26"/>
  <c r="AL50" i="26"/>
  <c r="AK50" i="26"/>
  <c r="AJ50" i="26"/>
  <c r="AI50" i="26"/>
  <c r="AH50" i="26"/>
  <c r="AG50" i="26"/>
  <c r="AF50" i="26"/>
  <c r="AE50" i="26"/>
  <c r="AD50" i="26"/>
  <c r="AC50" i="26"/>
  <c r="AB50" i="26"/>
  <c r="AA50" i="26"/>
  <c r="Z50" i="26"/>
  <c r="Y50" i="26"/>
  <c r="X50" i="26"/>
  <c r="W50" i="26"/>
  <c r="AQ49" i="26"/>
  <c r="AP49" i="26"/>
  <c r="AO49" i="26"/>
  <c r="BM49" i="26" s="1"/>
  <c r="AN49" i="26"/>
  <c r="BL49" i="26" s="1"/>
  <c r="AM49" i="26"/>
  <c r="AL49" i="26"/>
  <c r="BJ49" i="26" s="1"/>
  <c r="AK49" i="26"/>
  <c r="BI49" i="26" s="1"/>
  <c r="AJ49" i="26"/>
  <c r="AI49" i="26"/>
  <c r="BG49" i="26" s="1"/>
  <c r="AH49" i="26"/>
  <c r="BF49" i="26" s="1"/>
  <c r="AG49" i="26"/>
  <c r="AF49" i="26"/>
  <c r="BD49" i="26" s="1"/>
  <c r="AE49" i="26"/>
  <c r="BC49" i="26" s="1"/>
  <c r="AD49" i="26"/>
  <c r="AC49" i="26"/>
  <c r="BA49" i="26" s="1"/>
  <c r="AB49" i="26"/>
  <c r="AA49" i="26"/>
  <c r="Z49" i="26"/>
  <c r="AX49" i="26" s="1"/>
  <c r="Y49" i="26"/>
  <c r="AW49" i="26" s="1"/>
  <c r="X49" i="26"/>
  <c r="W49" i="26"/>
  <c r="AU49" i="26" s="1"/>
  <c r="AQ48" i="26"/>
  <c r="AP48" i="26"/>
  <c r="AO48" i="26"/>
  <c r="AN48" i="26"/>
  <c r="AM48" i="26"/>
  <c r="AL48" i="26"/>
  <c r="AK48" i="26"/>
  <c r="AJ48" i="26"/>
  <c r="AI48" i="26"/>
  <c r="AH48" i="26"/>
  <c r="AG48" i="26"/>
  <c r="AF48" i="26"/>
  <c r="AE48" i="26"/>
  <c r="AD48" i="26"/>
  <c r="AC48" i="26"/>
  <c r="AB48" i="26"/>
  <c r="AA48" i="26"/>
  <c r="Z48" i="26"/>
  <c r="Y48" i="26"/>
  <c r="X48" i="26"/>
  <c r="W48" i="26"/>
  <c r="AQ47" i="26"/>
  <c r="AP47" i="26"/>
  <c r="AO47" i="26"/>
  <c r="AN47" i="26"/>
  <c r="BL47" i="26" s="1"/>
  <c r="AM47" i="26"/>
  <c r="AL47" i="26"/>
  <c r="AK47" i="26"/>
  <c r="AJ47" i="26"/>
  <c r="AI47" i="26"/>
  <c r="AH47" i="26"/>
  <c r="AG47" i="26"/>
  <c r="AF47" i="26"/>
  <c r="BD47" i="26" s="1"/>
  <c r="AE47" i="26"/>
  <c r="AD47" i="26"/>
  <c r="AC47" i="26"/>
  <c r="AB47" i="26"/>
  <c r="AA47" i="26"/>
  <c r="Z47" i="26"/>
  <c r="Y47" i="26"/>
  <c r="X47" i="26"/>
  <c r="W47" i="26"/>
  <c r="AQ46" i="26"/>
  <c r="AP46" i="26"/>
  <c r="AO46" i="26"/>
  <c r="AN46" i="26"/>
  <c r="AM46" i="26"/>
  <c r="AL46" i="26"/>
  <c r="AK46" i="26"/>
  <c r="AJ46" i="26"/>
  <c r="AI46" i="26"/>
  <c r="AH46" i="26"/>
  <c r="AG46" i="26"/>
  <c r="AF46" i="26"/>
  <c r="AE46" i="26"/>
  <c r="AD46" i="26"/>
  <c r="AC46" i="26"/>
  <c r="AB46" i="26"/>
  <c r="AA46" i="26"/>
  <c r="Z46" i="26"/>
  <c r="Y46" i="26"/>
  <c r="X46" i="26"/>
  <c r="W46" i="26"/>
  <c r="AQ45" i="26"/>
  <c r="AP45" i="26"/>
  <c r="AO45" i="26"/>
  <c r="AN45" i="26"/>
  <c r="BL45" i="26" s="1"/>
  <c r="AM45" i="26"/>
  <c r="AL45" i="26"/>
  <c r="BJ45" i="26" s="1"/>
  <c r="AK45" i="26"/>
  <c r="AJ45" i="26"/>
  <c r="AI45" i="26"/>
  <c r="AH45" i="26"/>
  <c r="BF45" i="26" s="1"/>
  <c r="AG45" i="26"/>
  <c r="AF45" i="26"/>
  <c r="BD45" i="26" s="1"/>
  <c r="AE45" i="26"/>
  <c r="AD45" i="26"/>
  <c r="AC45" i="26"/>
  <c r="AB45" i="26"/>
  <c r="AA45" i="26"/>
  <c r="Z45" i="26"/>
  <c r="AX45" i="26" s="1"/>
  <c r="Y45" i="26"/>
  <c r="AW45" i="26" s="1"/>
  <c r="X45" i="26"/>
  <c r="W45" i="26"/>
  <c r="AQ44" i="26"/>
  <c r="AP44" i="26"/>
  <c r="AO44" i="26"/>
  <c r="AN44" i="26"/>
  <c r="AM44" i="26"/>
  <c r="AL44" i="26"/>
  <c r="AK44" i="26"/>
  <c r="AJ44" i="26"/>
  <c r="AI44" i="26"/>
  <c r="AH44" i="26"/>
  <c r="AG44" i="26"/>
  <c r="AF44" i="26"/>
  <c r="AE44" i="26"/>
  <c r="AD44" i="26"/>
  <c r="AC44" i="26"/>
  <c r="AB44" i="26"/>
  <c r="AA44" i="26"/>
  <c r="Z44" i="26"/>
  <c r="Y44" i="26"/>
  <c r="X44" i="26"/>
  <c r="W44" i="26"/>
  <c r="AQ43" i="26"/>
  <c r="AP43" i="26"/>
  <c r="AO43" i="26"/>
  <c r="BM43" i="26" s="1"/>
  <c r="AN43" i="26"/>
  <c r="BL43" i="26" s="1"/>
  <c r="AM43" i="26"/>
  <c r="AL43" i="26"/>
  <c r="AK43" i="26"/>
  <c r="BI43" i="26" s="1"/>
  <c r="AJ43" i="26"/>
  <c r="AI43" i="26"/>
  <c r="AH43" i="26"/>
  <c r="AG43" i="26"/>
  <c r="AF43" i="26"/>
  <c r="BD43" i="26" s="1"/>
  <c r="AE43" i="26"/>
  <c r="AD43" i="26"/>
  <c r="AC43" i="26"/>
  <c r="BA43" i="26" s="1"/>
  <c r="AB43" i="26"/>
  <c r="AA43" i="26"/>
  <c r="Z43" i="26"/>
  <c r="Y43" i="26"/>
  <c r="X43" i="26"/>
  <c r="W43" i="26"/>
  <c r="CR42" i="26"/>
  <c r="AQ42" i="26"/>
  <c r="AP42" i="26"/>
  <c r="AO42" i="26"/>
  <c r="AN42" i="26"/>
  <c r="AM42" i="26"/>
  <c r="AL42" i="26"/>
  <c r="AK42" i="26"/>
  <c r="AJ42" i="26"/>
  <c r="AI42" i="26"/>
  <c r="AH42" i="26"/>
  <c r="AG42" i="26"/>
  <c r="AF42" i="26"/>
  <c r="AE42" i="26"/>
  <c r="AD42" i="26"/>
  <c r="AC42" i="26"/>
  <c r="AB42" i="26"/>
  <c r="AA42" i="26"/>
  <c r="Z42" i="26"/>
  <c r="Y42" i="26"/>
  <c r="X42" i="26"/>
  <c r="W42" i="26"/>
  <c r="AQ41" i="26"/>
  <c r="AP41" i="26"/>
  <c r="AO41" i="26"/>
  <c r="AN41" i="26"/>
  <c r="AM41" i="26"/>
  <c r="AL41" i="26"/>
  <c r="AK41" i="26"/>
  <c r="AJ41" i="26"/>
  <c r="AI41" i="26"/>
  <c r="AH41" i="26"/>
  <c r="AG41" i="26"/>
  <c r="AF41" i="26"/>
  <c r="AE41" i="26"/>
  <c r="AD41" i="26"/>
  <c r="AC41" i="26"/>
  <c r="AB41" i="26"/>
  <c r="AA41" i="26"/>
  <c r="Z41" i="26"/>
  <c r="Y41" i="26"/>
  <c r="X41" i="26"/>
  <c r="W41" i="26"/>
  <c r="AQ40" i="26"/>
  <c r="AP40" i="26"/>
  <c r="AO40" i="26"/>
  <c r="AN40" i="26"/>
  <c r="AM40" i="26"/>
  <c r="AL40" i="26"/>
  <c r="AK40" i="26"/>
  <c r="AJ40" i="26"/>
  <c r="AI40" i="26"/>
  <c r="AH40" i="26"/>
  <c r="AG40" i="26"/>
  <c r="AF40" i="26"/>
  <c r="AE40" i="26"/>
  <c r="AD40" i="26"/>
  <c r="AC40" i="26"/>
  <c r="AB40" i="26"/>
  <c r="AA40" i="26"/>
  <c r="Z40" i="26"/>
  <c r="Y40" i="26"/>
  <c r="X40" i="26"/>
  <c r="W40" i="26"/>
  <c r="AQ39" i="26"/>
  <c r="AP39" i="26"/>
  <c r="AO39" i="26"/>
  <c r="AN39" i="26"/>
  <c r="AM39" i="26"/>
  <c r="AL39" i="26"/>
  <c r="AK39" i="26"/>
  <c r="AJ39" i="26"/>
  <c r="AI39" i="26"/>
  <c r="AH39" i="26"/>
  <c r="AG39" i="26"/>
  <c r="AF39" i="26"/>
  <c r="AE39" i="26"/>
  <c r="AD39" i="26"/>
  <c r="AC39" i="26"/>
  <c r="AB39" i="26"/>
  <c r="AA39" i="26"/>
  <c r="Z39" i="26"/>
  <c r="Y39" i="26"/>
  <c r="X39" i="26"/>
  <c r="W39" i="26"/>
  <c r="AQ38" i="26"/>
  <c r="AP38" i="26"/>
  <c r="AO38" i="26"/>
  <c r="AN38" i="26"/>
  <c r="AM38" i="26"/>
  <c r="AL38" i="26"/>
  <c r="AK38" i="26"/>
  <c r="AJ38" i="26"/>
  <c r="AI38" i="26"/>
  <c r="AH38" i="26"/>
  <c r="AG38" i="26"/>
  <c r="AF38" i="26"/>
  <c r="AE38" i="26"/>
  <c r="AD38" i="26"/>
  <c r="AC38" i="26"/>
  <c r="AB38" i="26"/>
  <c r="AA38" i="26"/>
  <c r="Z38" i="26"/>
  <c r="Y38" i="26"/>
  <c r="X38" i="26"/>
  <c r="W38" i="26"/>
  <c r="AQ37" i="26"/>
  <c r="AP37" i="26"/>
  <c r="AO37" i="26"/>
  <c r="AN37" i="26"/>
  <c r="AM37" i="26"/>
  <c r="AL37" i="26"/>
  <c r="AK37" i="26"/>
  <c r="AJ37" i="26"/>
  <c r="AI37" i="26"/>
  <c r="AH37" i="26"/>
  <c r="AG37" i="26"/>
  <c r="AF37" i="26"/>
  <c r="AE37" i="26"/>
  <c r="AD37" i="26"/>
  <c r="AC37" i="26"/>
  <c r="AB37" i="26"/>
  <c r="AA37" i="26"/>
  <c r="Z37" i="26"/>
  <c r="Y37" i="26"/>
  <c r="X37" i="26"/>
  <c r="W37" i="26"/>
  <c r="AQ36" i="26"/>
  <c r="CM36" i="26" s="1"/>
  <c r="AP36" i="26"/>
  <c r="CL36" i="26" s="1"/>
  <c r="AO36" i="26"/>
  <c r="CK36" i="26" s="1"/>
  <c r="AN36" i="26"/>
  <c r="BL36" i="26" s="1"/>
  <c r="AM36" i="26"/>
  <c r="BK36" i="26" s="1"/>
  <c r="AL36" i="26"/>
  <c r="BJ36" i="26" s="1"/>
  <c r="AK36" i="26"/>
  <c r="CG36" i="26" s="1"/>
  <c r="AJ36" i="26"/>
  <c r="CF36" i="26" s="1"/>
  <c r="AI36" i="26"/>
  <c r="CE36" i="26" s="1"/>
  <c r="AH36" i="26"/>
  <c r="BF36" i="26" s="1"/>
  <c r="AG36" i="26"/>
  <c r="AF36" i="26"/>
  <c r="AE36" i="26"/>
  <c r="CA36" i="26" s="1"/>
  <c r="AD36" i="26"/>
  <c r="BZ36" i="26" s="1"/>
  <c r="AC36" i="26"/>
  <c r="BA36" i="26" s="1"/>
  <c r="AB36" i="26"/>
  <c r="AZ36" i="26" s="1"/>
  <c r="AA36" i="26"/>
  <c r="Z36" i="26"/>
  <c r="AX36" i="26" s="1"/>
  <c r="Y36" i="26"/>
  <c r="BU36" i="26" s="1"/>
  <c r="X36" i="26"/>
  <c r="BT36" i="26" s="1"/>
  <c r="W36" i="26"/>
  <c r="BS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BN18" i="26" s="1"/>
  <c r="AO18" i="26"/>
  <c r="BM18" i="26" s="1"/>
  <c r="AN18" i="26"/>
  <c r="AM18" i="26"/>
  <c r="AL18" i="26"/>
  <c r="AK18" i="26"/>
  <c r="AJ18" i="26"/>
  <c r="BH18" i="26" s="1"/>
  <c r="AI18" i="26"/>
  <c r="BG18" i="26" s="1"/>
  <c r="AH18" i="26"/>
  <c r="AG18" i="26"/>
  <c r="AF18" i="26"/>
  <c r="AE18" i="26"/>
  <c r="AD18" i="26"/>
  <c r="BB18" i="26" s="1"/>
  <c r="AC18" i="26"/>
  <c r="BA18" i="26" s="1"/>
  <c r="AB18" i="26"/>
  <c r="AA18" i="26"/>
  <c r="Z18" i="26"/>
  <c r="Y18" i="26"/>
  <c r="X18" i="26"/>
  <c r="AV18" i="26" s="1"/>
  <c r="W18" i="26"/>
  <c r="AQ17" i="26"/>
  <c r="AP17" i="26"/>
  <c r="AO17" i="26"/>
  <c r="AN17" i="26"/>
  <c r="AM17" i="26"/>
  <c r="AL17" i="26"/>
  <c r="AK17" i="26"/>
  <c r="AJ17" i="26"/>
  <c r="AI17" i="26"/>
  <c r="AH17" i="26"/>
  <c r="AG17" i="26"/>
  <c r="AF17" i="26"/>
  <c r="AE17" i="26"/>
  <c r="AD17" i="26"/>
  <c r="AC17" i="26"/>
  <c r="AB17" i="26"/>
  <c r="AA17" i="26"/>
  <c r="Z17" i="26"/>
  <c r="Y17" i="26"/>
  <c r="X17" i="26"/>
  <c r="W17" i="26"/>
  <c r="AQ16" i="26"/>
  <c r="AP16" i="26"/>
  <c r="AO16" i="26"/>
  <c r="AN16" i="26"/>
  <c r="AM16" i="26"/>
  <c r="AL16" i="26"/>
  <c r="BJ16" i="26" s="1"/>
  <c r="AK16" i="26"/>
  <c r="AJ16" i="26"/>
  <c r="AI16" i="26"/>
  <c r="AH16" i="26"/>
  <c r="AG16" i="26"/>
  <c r="BE16" i="26" s="1"/>
  <c r="AF16" i="26"/>
  <c r="BD16" i="26" s="1"/>
  <c r="AE16" i="26"/>
  <c r="AD16" i="26"/>
  <c r="AC16" i="26"/>
  <c r="AB16" i="26"/>
  <c r="AA16" i="26"/>
  <c r="Z16" i="26"/>
  <c r="AX16" i="26" s="1"/>
  <c r="Y16" i="26"/>
  <c r="X16" i="26"/>
  <c r="W16" i="26"/>
  <c r="AQ15" i="26"/>
  <c r="AP15" i="26"/>
  <c r="AO15" i="26"/>
  <c r="AN15" i="26"/>
  <c r="AM15" i="26"/>
  <c r="AL15" i="26"/>
  <c r="AK15" i="26"/>
  <c r="AJ15" i="26"/>
  <c r="AI15" i="26"/>
  <c r="AH15" i="26"/>
  <c r="AG15" i="26"/>
  <c r="AF15" i="26"/>
  <c r="AE15" i="26"/>
  <c r="AD15" i="26"/>
  <c r="AC15" i="26"/>
  <c r="AB15" i="26"/>
  <c r="AA15" i="26"/>
  <c r="Z15" i="26"/>
  <c r="Y15" i="26"/>
  <c r="X15" i="26"/>
  <c r="W15" i="26"/>
  <c r="AQ14" i="26"/>
  <c r="AP14" i="26"/>
  <c r="BN14" i="26" s="1"/>
  <c r="AO14" i="26"/>
  <c r="BM14" i="26" s="1"/>
  <c r="AN14" i="26"/>
  <c r="AM14" i="26"/>
  <c r="AL14" i="26"/>
  <c r="BJ14" i="26" s="1"/>
  <c r="AK14" i="26"/>
  <c r="AJ14" i="26"/>
  <c r="BH14" i="26" s="1"/>
  <c r="AI14" i="26"/>
  <c r="BG14" i="26" s="1"/>
  <c r="AH14" i="26"/>
  <c r="AG14" i="26"/>
  <c r="AF14" i="26"/>
  <c r="BD14" i="26" s="1"/>
  <c r="AE14" i="26"/>
  <c r="AD14" i="26"/>
  <c r="AC14" i="26"/>
  <c r="BA14" i="26" s="1"/>
  <c r="AB14" i="26"/>
  <c r="AA14" i="26"/>
  <c r="Z14" i="26"/>
  <c r="AX14" i="26" s="1"/>
  <c r="Y14" i="26"/>
  <c r="X14" i="26"/>
  <c r="W14" i="26"/>
  <c r="AU14" i="26" s="1"/>
  <c r="AQ13" i="26"/>
  <c r="AP13" i="26"/>
  <c r="AO13" i="26"/>
  <c r="AN13" i="26"/>
  <c r="AM13" i="26"/>
  <c r="AL13" i="26"/>
  <c r="AK13" i="26"/>
  <c r="AJ13" i="26"/>
  <c r="AI13" i="26"/>
  <c r="AH13" i="26"/>
  <c r="AG13" i="26"/>
  <c r="AF13" i="26"/>
  <c r="AE13" i="26"/>
  <c r="AD13" i="26"/>
  <c r="AC13" i="26"/>
  <c r="AB13" i="26"/>
  <c r="AA13" i="26"/>
  <c r="Z13" i="26"/>
  <c r="Y13" i="26"/>
  <c r="X13" i="26"/>
  <c r="W13" i="26"/>
  <c r="AQ12" i="26"/>
  <c r="AP12" i="26"/>
  <c r="BN12" i="26" s="1"/>
  <c r="AO12" i="26"/>
  <c r="AN12" i="26"/>
  <c r="AM12" i="26"/>
  <c r="AL12" i="26"/>
  <c r="AK12" i="26"/>
  <c r="AJ12" i="26"/>
  <c r="BH12" i="26" s="1"/>
  <c r="AI12" i="26"/>
  <c r="AH12" i="26"/>
  <c r="AG12" i="26"/>
  <c r="AF12" i="26"/>
  <c r="AE12" i="26"/>
  <c r="AD12" i="26"/>
  <c r="BB12" i="26" s="1"/>
  <c r="AC12" i="26"/>
  <c r="AB12" i="26"/>
  <c r="AA12" i="26"/>
  <c r="Z12" i="26"/>
  <c r="Y12" i="26"/>
  <c r="X12" i="26"/>
  <c r="AV12" i="26" s="1"/>
  <c r="W12" i="26"/>
  <c r="AQ11" i="26"/>
  <c r="AP11" i="26"/>
  <c r="AO11" i="26"/>
  <c r="AN11" i="26"/>
  <c r="AM11" i="26"/>
  <c r="AL11" i="26"/>
  <c r="AK11" i="26"/>
  <c r="AJ11" i="26"/>
  <c r="AI11" i="26"/>
  <c r="AH11" i="26"/>
  <c r="AG11" i="26"/>
  <c r="AF11" i="26"/>
  <c r="AE11" i="26"/>
  <c r="AD11" i="26"/>
  <c r="AC11" i="26"/>
  <c r="AB11" i="26"/>
  <c r="AA11" i="26"/>
  <c r="Z11" i="26"/>
  <c r="Y11" i="26"/>
  <c r="X11" i="26"/>
  <c r="W11" i="26"/>
  <c r="AQ10" i="26"/>
  <c r="AP10" i="26"/>
  <c r="AO10" i="26"/>
  <c r="BM10" i="26" s="1"/>
  <c r="AN10" i="26"/>
  <c r="AM10" i="26"/>
  <c r="AL10" i="26"/>
  <c r="BJ10" i="26" s="1"/>
  <c r="AK10" i="26"/>
  <c r="AJ10" i="26"/>
  <c r="AI10" i="26"/>
  <c r="BG10" i="26" s="1"/>
  <c r="AH10" i="26"/>
  <c r="AG10" i="26"/>
  <c r="AF10" i="26"/>
  <c r="BD10" i="26" s="1"/>
  <c r="AE10" i="26"/>
  <c r="AD10" i="26"/>
  <c r="AC10" i="26"/>
  <c r="AB10" i="26"/>
  <c r="AA10" i="26"/>
  <c r="Z10" i="26"/>
  <c r="AX10" i="26" s="1"/>
  <c r="Y10" i="26"/>
  <c r="X10" i="26"/>
  <c r="W10" i="26"/>
  <c r="AU10" i="26" s="1"/>
  <c r="CR9" i="26"/>
  <c r="AQ9" i="26"/>
  <c r="AP9" i="26"/>
  <c r="AO9" i="26"/>
  <c r="AN9" i="26"/>
  <c r="AM9" i="26"/>
  <c r="AL9" i="26"/>
  <c r="AK9" i="26"/>
  <c r="AJ9" i="26"/>
  <c r="AI9" i="26"/>
  <c r="AH9" i="26"/>
  <c r="AG9" i="26"/>
  <c r="AF9" i="26"/>
  <c r="AE9" i="26"/>
  <c r="AD9" i="26"/>
  <c r="AC9" i="26"/>
  <c r="AB9" i="26"/>
  <c r="AA9" i="26"/>
  <c r="Z9" i="26"/>
  <c r="Y9" i="26"/>
  <c r="X9" i="26"/>
  <c r="W9" i="26"/>
  <c r="AQ8" i="26"/>
  <c r="AP8" i="26"/>
  <c r="AO8" i="26"/>
  <c r="AN8" i="26"/>
  <c r="AM8" i="26"/>
  <c r="AL8" i="26"/>
  <c r="AK8" i="26"/>
  <c r="AJ8" i="26"/>
  <c r="AI8" i="26"/>
  <c r="AH8" i="26"/>
  <c r="AG8" i="26"/>
  <c r="AF8" i="26"/>
  <c r="AE8" i="26"/>
  <c r="AD8" i="26"/>
  <c r="AC8" i="26"/>
  <c r="AB8" i="26"/>
  <c r="AA8" i="26"/>
  <c r="Z8" i="26"/>
  <c r="Y8" i="26"/>
  <c r="X8" i="26"/>
  <c r="W8" i="26"/>
  <c r="AQ7" i="26"/>
  <c r="AP7" i="26"/>
  <c r="AO7" i="26"/>
  <c r="AN7" i="26"/>
  <c r="AM7" i="26"/>
  <c r="AL7" i="26"/>
  <c r="AK7" i="26"/>
  <c r="AJ7" i="26"/>
  <c r="AI7" i="26"/>
  <c r="AH7" i="26"/>
  <c r="AG7" i="26"/>
  <c r="AF7" i="26"/>
  <c r="AE7" i="26"/>
  <c r="AD7" i="26"/>
  <c r="AC7" i="26"/>
  <c r="AB7" i="26"/>
  <c r="AA7" i="26"/>
  <c r="Z7" i="26"/>
  <c r="Y7" i="26"/>
  <c r="X7" i="26"/>
  <c r="W7" i="26"/>
  <c r="AQ6" i="26"/>
  <c r="AP6" i="26"/>
  <c r="AO6" i="26"/>
  <c r="AN6" i="26"/>
  <c r="AM6" i="26"/>
  <c r="AL6" i="26"/>
  <c r="AK6" i="26"/>
  <c r="AJ6" i="26"/>
  <c r="AI6" i="26"/>
  <c r="AH6" i="26"/>
  <c r="AG6" i="26"/>
  <c r="AF6" i="26"/>
  <c r="AE6" i="26"/>
  <c r="AD6" i="26"/>
  <c r="AC6" i="26"/>
  <c r="AB6" i="26"/>
  <c r="AA6" i="26"/>
  <c r="Z6" i="26"/>
  <c r="Y6" i="26"/>
  <c r="X6" i="26"/>
  <c r="W6" i="26"/>
  <c r="AQ5" i="26"/>
  <c r="AP5" i="26"/>
  <c r="AO5" i="26"/>
  <c r="AN5" i="26"/>
  <c r="AM5" i="26"/>
  <c r="AL5" i="26"/>
  <c r="AK5" i="26"/>
  <c r="AJ5" i="26"/>
  <c r="AI5" i="26"/>
  <c r="AH5" i="26"/>
  <c r="AG5" i="26"/>
  <c r="AF5" i="26"/>
  <c r="AE5" i="26"/>
  <c r="AD5" i="26"/>
  <c r="AC5" i="26"/>
  <c r="AB5" i="26"/>
  <c r="AA5" i="26"/>
  <c r="Z5" i="26"/>
  <c r="Y5" i="26"/>
  <c r="X5" i="26"/>
  <c r="W5" i="26"/>
  <c r="AQ4" i="26"/>
  <c r="AP4" i="26"/>
  <c r="AO4" i="26"/>
  <c r="AN4" i="26"/>
  <c r="AM4" i="26"/>
  <c r="AL4" i="26"/>
  <c r="AK4" i="26"/>
  <c r="AJ4" i="26"/>
  <c r="AI4" i="26"/>
  <c r="AH4" i="26"/>
  <c r="AG4" i="26"/>
  <c r="AF4" i="26"/>
  <c r="AE4" i="26"/>
  <c r="AD4" i="26"/>
  <c r="AC4" i="26"/>
  <c r="AB4" i="26"/>
  <c r="AA4" i="26"/>
  <c r="Z4" i="26"/>
  <c r="Y4" i="26"/>
  <c r="X4" i="26"/>
  <c r="W4" i="26"/>
  <c r="AQ3" i="26"/>
  <c r="CM3" i="26" s="1"/>
  <c r="AP3" i="26"/>
  <c r="CL3" i="26" s="1"/>
  <c r="AO3" i="26"/>
  <c r="BM3" i="26" s="1"/>
  <c r="AN3" i="26"/>
  <c r="CJ3" i="26" s="1"/>
  <c r="AM3" i="26"/>
  <c r="CI3" i="26" s="1"/>
  <c r="AL3" i="26"/>
  <c r="CH3" i="26" s="1"/>
  <c r="AK3" i="26"/>
  <c r="CG3" i="26" s="1"/>
  <c r="AJ3" i="26"/>
  <c r="BH3" i="26" s="1"/>
  <c r="AI3" i="26"/>
  <c r="CE3" i="26" s="1"/>
  <c r="AH3" i="26"/>
  <c r="CD3" i="26" s="1"/>
  <c r="AG3" i="26"/>
  <c r="CC3" i="26" s="1"/>
  <c r="AF3" i="26"/>
  <c r="CB3" i="26" s="1"/>
  <c r="AE3" i="26"/>
  <c r="BC3" i="26" s="1"/>
  <c r="AD3" i="26"/>
  <c r="BZ3" i="26" s="1"/>
  <c r="AC3" i="26"/>
  <c r="BA3" i="26" s="1"/>
  <c r="AB3" i="26"/>
  <c r="BX3" i="26" s="1"/>
  <c r="AA3" i="26"/>
  <c r="BW3" i="26" s="1"/>
  <c r="Z3" i="26"/>
  <c r="BV3" i="26" s="1"/>
  <c r="Y3" i="26"/>
  <c r="BU3" i="26" s="1"/>
  <c r="X3" i="26"/>
  <c r="BT3" i="26" s="1"/>
  <c r="W3" i="26"/>
  <c r="AU3" i="26" s="1"/>
  <c r="BR2" i="26"/>
  <c r="AT2" i="26"/>
  <c r="V2" i="26"/>
  <c r="AU18" i="26" l="1"/>
  <c r="AX140" i="26"/>
  <c r="BD140" i="26"/>
  <c r="BJ140" i="26"/>
  <c r="BO49" i="26"/>
  <c r="BB67" i="26"/>
  <c r="BZ67" i="26" s="1"/>
  <c r="BN67" i="26"/>
  <c r="BB70" i="26"/>
  <c r="BN70" i="26"/>
  <c r="AV163" i="26"/>
  <c r="BH163" i="26"/>
  <c r="BH74" i="26"/>
  <c r="BB74" i="26"/>
  <c r="AV74" i="26"/>
  <c r="BN74" i="26"/>
  <c r="BB69" i="26"/>
  <c r="BN69" i="26"/>
  <c r="BH71" i="26"/>
  <c r="AU101" i="26"/>
  <c r="BG101" i="26"/>
  <c r="AU103" i="26"/>
  <c r="BA103" i="26"/>
  <c r="BG103" i="26"/>
  <c r="BM103" i="26"/>
  <c r="AU6" i="26"/>
  <c r="BA6" i="26"/>
  <c r="BG6" i="26"/>
  <c r="BM6" i="26"/>
  <c r="BM8" i="26"/>
  <c r="CO4" i="29"/>
  <c r="BD6" i="29"/>
  <c r="BJ9" i="29"/>
  <c r="CC64" i="30"/>
  <c r="BI64" i="30"/>
  <c r="CO64" i="30"/>
  <c r="BE70" i="30"/>
  <c r="BQ70" i="30"/>
  <c r="BE65" i="30"/>
  <c r="CE65" i="30" s="1"/>
  <c r="BQ65" i="30"/>
  <c r="CQ65" i="30" s="1"/>
  <c r="BE5" i="29"/>
  <c r="CE15" i="29" s="1"/>
  <c r="BQ5" i="29"/>
  <c r="BA8" i="29"/>
  <c r="BG8" i="29"/>
  <c r="BM8" i="29"/>
  <c r="BS8" i="29"/>
  <c r="BA9" i="29"/>
  <c r="BG9" i="29"/>
  <c r="BM9" i="29"/>
  <c r="BS9" i="29"/>
  <c r="BD5" i="29"/>
  <c r="CD5" i="29" s="1"/>
  <c r="AX9" i="27"/>
  <c r="BJ9" i="27"/>
  <c r="AX8" i="27"/>
  <c r="BJ8" i="27"/>
  <c r="AX11" i="27"/>
  <c r="BJ11" i="27"/>
  <c r="AX14" i="27"/>
  <c r="BJ14" i="27"/>
  <c r="AX17" i="27"/>
  <c r="BD17" i="27"/>
  <c r="BJ17" i="27"/>
  <c r="BP17" i="27"/>
  <c r="AX20" i="27"/>
  <c r="BJ20" i="27"/>
  <c r="AX10" i="27"/>
  <c r="AX19" i="27"/>
  <c r="BD19" i="27"/>
  <c r="BJ19" i="27"/>
  <c r="BP19" i="27"/>
  <c r="BL39" i="26"/>
  <c r="BL41" i="26"/>
  <c r="BD43" i="31"/>
  <c r="BP43" i="31"/>
  <c r="AW43" i="31"/>
  <c r="BI43" i="31"/>
  <c r="BH44" i="31"/>
  <c r="BT44" i="31"/>
  <c r="AZ5" i="31"/>
  <c r="BF5" i="31"/>
  <c r="CF5" i="31" s="1"/>
  <c r="BL5" i="31"/>
  <c r="BR5" i="31"/>
  <c r="CR5" i="31" s="1"/>
  <c r="AZ6" i="31"/>
  <c r="BZ14" i="31" s="1"/>
  <c r="BF6" i="31"/>
  <c r="BL6" i="31"/>
  <c r="BR6" i="31"/>
  <c r="AZ7" i="31"/>
  <c r="BF7" i="31"/>
  <c r="CF7" i="31" s="1"/>
  <c r="BL7" i="31"/>
  <c r="CL19" i="31" s="1"/>
  <c r="BR7" i="31"/>
  <c r="AY5" i="31"/>
  <c r="AV6" i="26"/>
  <c r="BB6" i="26"/>
  <c r="BH6" i="26"/>
  <c r="BN6" i="26"/>
  <c r="AV8" i="26"/>
  <c r="BB8" i="26"/>
  <c r="BH8" i="26"/>
  <c r="BN8" i="26"/>
  <c r="BN4" i="26"/>
  <c r="CL5" i="26" s="1"/>
  <c r="BH5" i="26"/>
  <c r="BB7" i="26"/>
  <c r="BN7" i="26"/>
  <c r="AV9" i="26"/>
  <c r="BB9" i="26"/>
  <c r="BH9" i="26"/>
  <c r="BN9" i="26"/>
  <c r="AV4" i="26"/>
  <c r="BH4" i="26"/>
  <c r="CF4" i="26" s="1"/>
  <c r="AV5" i="26"/>
  <c r="BN5" i="26"/>
  <c r="AV7" i="26"/>
  <c r="BH7" i="26"/>
  <c r="BB11" i="26"/>
  <c r="BN11" i="26"/>
  <c r="BB13" i="26"/>
  <c r="BH13" i="26"/>
  <c r="BH15" i="26"/>
  <c r="BN15" i="26"/>
  <c r="BN17" i="26"/>
  <c r="BB4" i="26"/>
  <c r="BB5" i="26"/>
  <c r="AY65" i="30"/>
  <c r="BY65" i="30" s="1"/>
  <c r="BK65" i="30"/>
  <c r="BF69" i="30"/>
  <c r="BR69" i="30"/>
  <c r="BF70" i="30"/>
  <c r="BR70" i="30"/>
  <c r="BE71" i="30"/>
  <c r="BE72" i="30"/>
  <c r="BE73" i="30"/>
  <c r="BE75" i="30"/>
  <c r="AY70" i="30"/>
  <c r="BK70" i="30"/>
  <c r="AX71" i="30"/>
  <c r="BJ71" i="30"/>
  <c r="AX75" i="30"/>
  <c r="BR76" i="30"/>
  <c r="BF77" i="30"/>
  <c r="AW7" i="27"/>
  <c r="BA7" i="27"/>
  <c r="BI7" i="27"/>
  <c r="BM7" i="27"/>
  <c r="AW9" i="27"/>
  <c r="BA9" i="27"/>
  <c r="BI9" i="27"/>
  <c r="BM9" i="27"/>
  <c r="AW14" i="27"/>
  <c r="BA14" i="27"/>
  <c r="BI14" i="27"/>
  <c r="BC12" i="29"/>
  <c r="BK12" i="29"/>
  <c r="BO12" i="29"/>
  <c r="BD12" i="29"/>
  <c r="BP12" i="29"/>
  <c r="BF14" i="29"/>
  <c r="BF15" i="29"/>
  <c r="AX18" i="29"/>
  <c r="BF18" i="29"/>
  <c r="BJ18" i="29"/>
  <c r="AX19" i="29"/>
  <c r="BJ19" i="29"/>
  <c r="AX20" i="29"/>
  <c r="BJ20" i="29"/>
  <c r="AY5" i="29"/>
  <c r="BY9" i="29" s="1"/>
  <c r="BK5" i="29"/>
  <c r="CK5" i="29" s="1"/>
  <c r="BK13" i="29"/>
  <c r="AY14" i="29"/>
  <c r="BG14" i="29"/>
  <c r="BK14" i="29"/>
  <c r="BS14" i="29"/>
  <c r="AY15" i="29"/>
  <c r="BG15" i="29"/>
  <c r="BK15" i="29"/>
  <c r="BS15" i="29"/>
  <c r="BK16" i="29"/>
  <c r="AY17" i="29"/>
  <c r="BK17" i="29"/>
  <c r="AY18" i="29"/>
  <c r="BG18" i="29"/>
  <c r="BK18" i="29"/>
  <c r="BS18" i="29"/>
  <c r="BK19" i="29"/>
  <c r="AY20" i="29"/>
  <c r="BK20" i="29"/>
  <c r="BB163" i="26"/>
  <c r="BN163" i="26"/>
  <c r="BA167" i="26"/>
  <c r="BM167" i="26"/>
  <c r="BA171" i="26"/>
  <c r="BM171" i="26"/>
  <c r="BA175" i="26"/>
  <c r="BM175" i="26"/>
  <c r="BB167" i="26"/>
  <c r="BN167" i="26"/>
  <c r="AX171" i="26"/>
  <c r="BB171" i="26"/>
  <c r="BF171" i="26"/>
  <c r="BJ171" i="26"/>
  <c r="AX175" i="26"/>
  <c r="BF175" i="26"/>
  <c r="BJ175" i="26"/>
  <c r="AV5" i="27"/>
  <c r="BU5" i="27" s="1"/>
  <c r="BH5" i="27"/>
  <c r="AV6" i="27"/>
  <c r="AZ6" i="27"/>
  <c r="BH6" i="27"/>
  <c r="BL6" i="27"/>
  <c r="AV8" i="27"/>
  <c r="BD8" i="27"/>
  <c r="BH8" i="27"/>
  <c r="BP8" i="27"/>
  <c r="AV12" i="27"/>
  <c r="BH12" i="27"/>
  <c r="BQ14" i="27"/>
  <c r="AW5" i="27"/>
  <c r="BA5" i="27"/>
  <c r="BI5" i="27"/>
  <c r="BM5" i="27"/>
  <c r="AW6" i="27"/>
  <c r="BV14" i="27" s="1"/>
  <c r="BA6" i="27"/>
  <c r="BI6" i="27"/>
  <c r="BM6" i="27"/>
  <c r="BC7" i="27"/>
  <c r="BG7" i="27"/>
  <c r="CF7" i="27" s="1"/>
  <c r="BO7" i="27"/>
  <c r="CN13" i="27" s="1"/>
  <c r="AW8" i="27"/>
  <c r="BA8" i="27"/>
  <c r="BI8" i="27"/>
  <c r="BM8" i="27"/>
  <c r="BC9" i="27"/>
  <c r="BG9" i="27"/>
  <c r="CF10" i="27" s="1"/>
  <c r="BO9" i="27"/>
  <c r="AV10" i="27"/>
  <c r="BH10" i="27"/>
  <c r="BC11" i="27"/>
  <c r="BO11" i="27"/>
  <c r="AW12" i="27"/>
  <c r="BA12" i="27"/>
  <c r="BI12" i="27"/>
  <c r="BM12" i="27"/>
  <c r="AV14" i="27"/>
  <c r="BD14" i="27"/>
  <c r="BH14" i="27"/>
  <c r="BP14" i="27"/>
  <c r="AV16" i="27"/>
  <c r="BH16" i="27"/>
  <c r="AV18" i="27"/>
  <c r="BD18" i="27"/>
  <c r="BH18" i="27"/>
  <c r="BP18" i="27"/>
  <c r="BD20" i="27"/>
  <c r="BP20" i="27"/>
  <c r="AV7" i="27"/>
  <c r="BH7" i="27"/>
  <c r="AV9" i="27"/>
  <c r="AZ9" i="27"/>
  <c r="BD9" i="27"/>
  <c r="BH9" i="27"/>
  <c r="BL9" i="27"/>
  <c r="BP9" i="27"/>
  <c r="AV11" i="27"/>
  <c r="BD11" i="27"/>
  <c r="BH11" i="27"/>
  <c r="BP11" i="27"/>
  <c r="AW16" i="27"/>
  <c r="BI16" i="27"/>
  <c r="AW18" i="27"/>
  <c r="BA18" i="27"/>
  <c r="BI18" i="27"/>
  <c r="BM18" i="27"/>
  <c r="AW20" i="27"/>
  <c r="BI20" i="27"/>
  <c r="AU131" i="26"/>
  <c r="BG131" i="26"/>
  <c r="AY143" i="26"/>
  <c r="BK143" i="26"/>
  <c r="AU133" i="26"/>
  <c r="BG133" i="26"/>
  <c r="BA101" i="26"/>
  <c r="BM101" i="26"/>
  <c r="AW105" i="26"/>
  <c r="BI105" i="26"/>
  <c r="AW109" i="26"/>
  <c r="BI109" i="26"/>
  <c r="AW113" i="26"/>
  <c r="BA113" i="26"/>
  <c r="BE113" i="26"/>
  <c r="BI113" i="26"/>
  <c r="BM113" i="26"/>
  <c r="AV69" i="26"/>
  <c r="BH69" i="26"/>
  <c r="BC73" i="26"/>
  <c r="BG73" i="26"/>
  <c r="BO73" i="26"/>
  <c r="AY77" i="26"/>
  <c r="BC77" i="26"/>
  <c r="BK77" i="26"/>
  <c r="BO77" i="26"/>
  <c r="BC81" i="26"/>
  <c r="BO81" i="26"/>
  <c r="AV67" i="26"/>
  <c r="BT67" i="26" s="1"/>
  <c r="BH67" i="26"/>
  <c r="AV70" i="26"/>
  <c r="BH70" i="26"/>
  <c r="BL73" i="26"/>
  <c r="AV77" i="26"/>
  <c r="BH77" i="26"/>
  <c r="AV81" i="26"/>
  <c r="BH81" i="26"/>
  <c r="AX43" i="31"/>
  <c r="BR43" i="31"/>
  <c r="BF44" i="31"/>
  <c r="AX48" i="31"/>
  <c r="BJ49" i="31"/>
  <c r="AX51" i="31"/>
  <c r="AY42" i="31"/>
  <c r="BG42" i="31"/>
  <c r="CG43" i="31" s="1"/>
  <c r="BK42" i="31"/>
  <c r="BS42" i="31"/>
  <c r="CS42" i="31" s="1"/>
  <c r="AY43" i="31"/>
  <c r="BY43" i="31" s="1"/>
  <c r="BC43" i="31"/>
  <c r="BG43" i="31"/>
  <c r="BK43" i="31"/>
  <c r="BO43" i="31"/>
  <c r="BS43" i="31"/>
  <c r="AX44" i="31"/>
  <c r="BB44" i="31"/>
  <c r="BJ44" i="31"/>
  <c r="BN44" i="31"/>
  <c r="BR44" i="31"/>
  <c r="BJ46" i="31"/>
  <c r="AY48" i="31"/>
  <c r="BK48" i="31"/>
  <c r="AY49" i="31"/>
  <c r="BK49" i="31"/>
  <c r="BS49" i="31"/>
  <c r="BB50" i="31"/>
  <c r="BN50" i="31"/>
  <c r="BB51" i="31"/>
  <c r="BJ51" i="31"/>
  <c r="BN51" i="31"/>
  <c r="BR51" i="31"/>
  <c r="BF43" i="31"/>
  <c r="BJ43" i="31"/>
  <c r="AX49" i="31"/>
  <c r="BR49" i="31"/>
  <c r="AY44" i="31"/>
  <c r="BG44" i="31"/>
  <c r="BK44" i="31"/>
  <c r="CK45" i="31" s="1"/>
  <c r="BS44" i="31"/>
  <c r="AY50" i="31"/>
  <c r="BG50" i="31"/>
  <c r="BK50" i="31"/>
  <c r="AY51" i="31"/>
  <c r="BC51" i="31"/>
  <c r="BK51" i="31"/>
  <c r="CK56" i="31" s="1"/>
  <c r="BO51" i="31"/>
  <c r="BC11" i="31"/>
  <c r="BI11" i="31"/>
  <c r="BO11" i="31"/>
  <c r="BB12" i="31"/>
  <c r="BH12" i="31"/>
  <c r="BN12" i="31"/>
  <c r="BT12" i="31"/>
  <c r="BB13" i="31"/>
  <c r="BH13" i="31"/>
  <c r="BN13" i="31"/>
  <c r="BT13" i="31"/>
  <c r="BH14" i="31"/>
  <c r="BT14" i="31"/>
  <c r="BS8" i="31"/>
  <c r="BA5" i="31"/>
  <c r="CA14" i="31" s="1"/>
  <c r="BG5" i="31"/>
  <c r="CG8" i="31" s="1"/>
  <c r="BM5" i="31"/>
  <c r="CM7" i="31" s="1"/>
  <c r="BS5" i="31"/>
  <c r="BB8" i="31"/>
  <c r="BH8" i="31"/>
  <c r="BN8" i="31"/>
  <c r="CN8" i="31" s="1"/>
  <c r="BT8" i="31"/>
  <c r="BA9" i="31"/>
  <c r="BG9" i="31"/>
  <c r="BM9" i="31"/>
  <c r="BS9" i="31"/>
  <c r="BA10" i="31"/>
  <c r="BG10" i="31"/>
  <c r="BS10" i="31"/>
  <c r="BG8" i="31"/>
  <c r="BB5" i="31"/>
  <c r="BH5" i="31"/>
  <c r="CH6" i="31" s="1"/>
  <c r="BN5" i="31"/>
  <c r="CN5" i="31" s="1"/>
  <c r="BT5" i="31"/>
  <c r="CT18" i="31" s="1"/>
  <c r="BB9" i="31"/>
  <c r="BH9" i="31"/>
  <c r="BN9" i="31"/>
  <c r="BT9" i="31"/>
  <c r="BB10" i="31"/>
  <c r="CB17" i="31" s="1"/>
  <c r="BH10" i="31"/>
  <c r="CH11" i="31" s="1"/>
  <c r="BN10" i="31"/>
  <c r="BT10" i="31"/>
  <c r="BA11" i="31"/>
  <c r="BG11" i="31"/>
  <c r="BM11" i="31"/>
  <c r="CM12" i="31" s="1"/>
  <c r="BS11" i="31"/>
  <c r="CS17" i="31" s="1"/>
  <c r="BD5" i="31"/>
  <c r="BP5" i="31"/>
  <c r="BA8" i="31"/>
  <c r="AW5" i="31"/>
  <c r="BW5" i="31" s="1"/>
  <c r="BC5" i="31"/>
  <c r="CC9" i="31" s="1"/>
  <c r="BI5" i="31"/>
  <c r="CI6" i="31" s="1"/>
  <c r="BO5" i="31"/>
  <c r="CO6" i="31" s="1"/>
  <c r="AW9" i="31"/>
  <c r="BC9" i="31"/>
  <c r="BI9" i="31"/>
  <c r="BO9" i="31"/>
  <c r="AW10" i="31"/>
  <c r="BC10" i="31"/>
  <c r="BI10" i="31"/>
  <c r="BO10" i="31"/>
  <c r="BB11" i="31"/>
  <c r="BH11" i="31"/>
  <c r="BN11" i="31"/>
  <c r="BT11" i="31"/>
  <c r="BA12" i="31"/>
  <c r="BG12" i="31"/>
  <c r="BM12" i="31"/>
  <c r="BS12" i="31"/>
  <c r="BA14" i="31"/>
  <c r="BS14" i="31"/>
  <c r="BE18" i="31"/>
  <c r="BA70" i="30"/>
  <c r="BS70" i="30"/>
  <c r="BB66" i="30"/>
  <c r="BH66" i="30"/>
  <c r="BN66" i="30"/>
  <c r="BT66" i="30"/>
  <c r="BB67" i="30"/>
  <c r="BH67" i="30"/>
  <c r="CH75" i="30" s="1"/>
  <c r="BN67" i="30"/>
  <c r="BT67" i="30"/>
  <c r="BB68" i="30"/>
  <c r="BH68" i="30"/>
  <c r="BN68" i="30"/>
  <c r="BT68" i="30"/>
  <c r="CT68" i="30" s="1"/>
  <c r="BB69" i="30"/>
  <c r="BH69" i="30"/>
  <c r="BN69" i="30"/>
  <c r="BT69" i="30"/>
  <c r="BB70" i="30"/>
  <c r="BH70" i="30"/>
  <c r="BN70" i="30"/>
  <c r="BT70" i="30"/>
  <c r="BA71" i="30"/>
  <c r="BM71" i="30"/>
  <c r="BG73" i="30"/>
  <c r="BM73" i="30"/>
  <c r="BB71" i="30"/>
  <c r="BH71" i="30"/>
  <c r="BN71" i="30"/>
  <c r="BT71" i="30"/>
  <c r="BB72" i="30"/>
  <c r="BH72" i="30"/>
  <c r="BN72" i="30"/>
  <c r="BT72" i="30"/>
  <c r="BB73" i="30"/>
  <c r="BH73" i="30"/>
  <c r="BN73" i="30"/>
  <c r="BT73" i="30"/>
  <c r="BB74" i="30"/>
  <c r="BH74" i="30"/>
  <c r="BN74" i="30"/>
  <c r="BT74" i="30"/>
  <c r="BA75" i="30"/>
  <c r="BS75" i="30"/>
  <c r="BP69" i="30"/>
  <c r="BG70" i="30"/>
  <c r="BB75" i="30"/>
  <c r="BH75" i="30"/>
  <c r="BN75" i="30"/>
  <c r="BT75" i="30"/>
  <c r="BA76" i="30"/>
  <c r="BG76" i="30"/>
  <c r="BM76" i="30"/>
  <c r="BS76" i="30"/>
  <c r="BM77" i="30"/>
  <c r="BM70" i="30"/>
  <c r="BB65" i="30"/>
  <c r="CB66" i="30" s="1"/>
  <c r="BH65" i="30"/>
  <c r="BN65" i="30"/>
  <c r="BT65" i="30"/>
  <c r="BG79" i="30"/>
  <c r="BM79" i="30"/>
  <c r="BA80" i="30"/>
  <c r="BG80" i="30"/>
  <c r="BM80" i="30"/>
  <c r="BS80" i="30"/>
  <c r="AZ79" i="30"/>
  <c r="AX6" i="29"/>
  <c r="BJ6" i="29"/>
  <c r="BP6" i="29"/>
  <c r="AX14" i="29"/>
  <c r="BD14" i="29"/>
  <c r="BJ14" i="29"/>
  <c r="BP14" i="29"/>
  <c r="BH17" i="29"/>
  <c r="AX13" i="29"/>
  <c r="AW6" i="29"/>
  <c r="BC6" i="29"/>
  <c r="BI6" i="29"/>
  <c r="BO6" i="29"/>
  <c r="BB7" i="29"/>
  <c r="BH7" i="29"/>
  <c r="BN7" i="29"/>
  <c r="BT7" i="29"/>
  <c r="BD13" i="29"/>
  <c r="BP13" i="29"/>
  <c r="AY162" i="26"/>
  <c r="BE162" i="26"/>
  <c r="BK162" i="26"/>
  <c r="AY164" i="26"/>
  <c r="BE164" i="26"/>
  <c r="BK164" i="26"/>
  <c r="AY166" i="26"/>
  <c r="BE166" i="26"/>
  <c r="BK166" i="26"/>
  <c r="AV20" i="27"/>
  <c r="BB20" i="27"/>
  <c r="CA20" i="27" s="1"/>
  <c r="BH20" i="27"/>
  <c r="BN20" i="27"/>
  <c r="BN21" i="27" s="1"/>
  <c r="BK18" i="27"/>
  <c r="BG20" i="27"/>
  <c r="BM20" i="27"/>
  <c r="BK113" i="26"/>
  <c r="AU110" i="26"/>
  <c r="BA110" i="26"/>
  <c r="BG110" i="26"/>
  <c r="BM110" i="26"/>
  <c r="AU112" i="26"/>
  <c r="BA112" i="26"/>
  <c r="BG112" i="26"/>
  <c r="BM112" i="26"/>
  <c r="AU114" i="26"/>
  <c r="BA114" i="26"/>
  <c r="BG114" i="26"/>
  <c r="BM114" i="26"/>
  <c r="AW46" i="26"/>
  <c r="BI46" i="26"/>
  <c r="AW40" i="26"/>
  <c r="BI40" i="26"/>
  <c r="BB45" i="31"/>
  <c r="BB46" i="31"/>
  <c r="BB47" i="31"/>
  <c r="BN47" i="31"/>
  <c r="BB42" i="31"/>
  <c r="BH42" i="31"/>
  <c r="CH43" i="31" s="1"/>
  <c r="BN42" i="31"/>
  <c r="CN42" i="31" s="1"/>
  <c r="BT42" i="31"/>
  <c r="CT42" i="31" s="1"/>
  <c r="BB43" i="31"/>
  <c r="BH43" i="31"/>
  <c r="BN43" i="31"/>
  <c r="BD48" i="31"/>
  <c r="BH45" i="31"/>
  <c r="BT45" i="31"/>
  <c r="BT46" i="31"/>
  <c r="CT46" i="31" s="1"/>
  <c r="BT47" i="31"/>
  <c r="BD46" i="31"/>
  <c r="BB48" i="31"/>
  <c r="BH48" i="31"/>
  <c r="BN48" i="31"/>
  <c r="BT48" i="31"/>
  <c r="BB52" i="31"/>
  <c r="BH52" i="31"/>
  <c r="BN52" i="31"/>
  <c r="BT52" i="31"/>
  <c r="BN45" i="31"/>
  <c r="CN50" i="31" s="1"/>
  <c r="BH46" i="31"/>
  <c r="CH54" i="31" s="1"/>
  <c r="BN46" i="31"/>
  <c r="BH47" i="31"/>
  <c r="BB49" i="31"/>
  <c r="BH49" i="31"/>
  <c r="BT49" i="31"/>
  <c r="BB53" i="31"/>
  <c r="BH53" i="31"/>
  <c r="BN53" i="31"/>
  <c r="BT53" i="31"/>
  <c r="BB54" i="31"/>
  <c r="BH54" i="31"/>
  <c r="BN54" i="31"/>
  <c r="BT54" i="31"/>
  <c r="BJ10" i="31"/>
  <c r="BD6" i="31"/>
  <c r="AZ11" i="31"/>
  <c r="BF11" i="31"/>
  <c r="BL11" i="31"/>
  <c r="BR11" i="31"/>
  <c r="AZ15" i="31"/>
  <c r="BF15" i="31"/>
  <c r="BL15" i="31"/>
  <c r="BR15" i="31"/>
  <c r="BD8" i="31"/>
  <c r="AZ8" i="31"/>
  <c r="BF8" i="31"/>
  <c r="BL8" i="31"/>
  <c r="BR8" i="31"/>
  <c r="BK9" i="31"/>
  <c r="BE10" i="31"/>
  <c r="BQ10" i="31"/>
  <c r="BD15" i="31"/>
  <c r="BP15" i="31"/>
  <c r="BM14" i="31"/>
  <c r="CR6" i="31"/>
  <c r="AZ9" i="31"/>
  <c r="BF9" i="31"/>
  <c r="BL9" i="31"/>
  <c r="BR9" i="31"/>
  <c r="AZ10" i="31"/>
  <c r="BF10" i="31"/>
  <c r="BF21" i="31" s="1"/>
  <c r="BL10" i="31"/>
  <c r="BR10" i="31"/>
  <c r="BE11" i="31"/>
  <c r="BJ16" i="31"/>
  <c r="BF39" i="26"/>
  <c r="AX43" i="26"/>
  <c r="BF43" i="26"/>
  <c r="BJ43" i="26"/>
  <c r="AZ45" i="26"/>
  <c r="BC46" i="26"/>
  <c r="BO46" i="26"/>
  <c r="AX47" i="26"/>
  <c r="BF47" i="26"/>
  <c r="BJ47" i="26"/>
  <c r="AZ49" i="26"/>
  <c r="AX51" i="26"/>
  <c r="BF51" i="26"/>
  <c r="BJ51" i="26"/>
  <c r="AZ39" i="26"/>
  <c r="BC40" i="26"/>
  <c r="BO40" i="26"/>
  <c r="BF41" i="26"/>
  <c r="AU43" i="26"/>
  <c r="BG43" i="26"/>
  <c r="BC47" i="26"/>
  <c r="AU51" i="26"/>
  <c r="BC51" i="26"/>
  <c r="BG51" i="26"/>
  <c r="BO51" i="26"/>
  <c r="AZ43" i="26"/>
  <c r="AZ47" i="26"/>
  <c r="AZ51" i="26"/>
  <c r="AZ41" i="26"/>
  <c r="AW75" i="30"/>
  <c r="CB64" i="30"/>
  <c r="AX65" i="30"/>
  <c r="BX65" i="30" s="1"/>
  <c r="BD65" i="30"/>
  <c r="CD65" i="30" s="1"/>
  <c r="BJ65" i="30"/>
  <c r="BP65" i="30"/>
  <c r="BD75" i="30"/>
  <c r="BJ75" i="30"/>
  <c r="BP75" i="30"/>
  <c r="BB76" i="30"/>
  <c r="BH76" i="30"/>
  <c r="BN76" i="30"/>
  <c r="BT76" i="30"/>
  <c r="BB77" i="30"/>
  <c r="BH77" i="30"/>
  <c r="BT77" i="30"/>
  <c r="BA78" i="30"/>
  <c r="BG78" i="30"/>
  <c r="BM78" i="30"/>
  <c r="BS78" i="30"/>
  <c r="BQ77" i="30"/>
  <c r="BC75" i="30"/>
  <c r="BR73" i="30"/>
  <c r="BO75" i="30"/>
  <c r="CN64" i="30"/>
  <c r="BB79" i="30"/>
  <c r="BH79" i="30"/>
  <c r="BN79" i="30"/>
  <c r="BT79" i="30"/>
  <c r="BB80" i="30"/>
  <c r="BT80" i="30"/>
  <c r="BA72" i="30"/>
  <c r="BI75" i="30"/>
  <c r="AX78" i="30"/>
  <c r="BD78" i="30"/>
  <c r="BJ78" i="30"/>
  <c r="BP78" i="30"/>
  <c r="BQ4" i="29"/>
  <c r="BN8" i="29"/>
  <c r="BT8" i="29"/>
  <c r="BB13" i="29"/>
  <c r="BT13" i="29"/>
  <c r="BB15" i="29"/>
  <c r="BT15" i="29"/>
  <c r="AW5" i="29"/>
  <c r="BO5" i="29"/>
  <c r="BI7" i="29"/>
  <c r="BI8" i="29"/>
  <c r="BB9" i="29"/>
  <c r="BN9" i="29"/>
  <c r="BC13" i="29"/>
  <c r="BC15" i="29"/>
  <c r="BH4" i="29"/>
  <c r="CN4" i="29"/>
  <c r="AX10" i="29"/>
  <c r="BD10" i="29"/>
  <c r="BJ10" i="29"/>
  <c r="BP10" i="29"/>
  <c r="BB12" i="29"/>
  <c r="BH12" i="29"/>
  <c r="BN12" i="29"/>
  <c r="BT12" i="29"/>
  <c r="AW14" i="29"/>
  <c r="BC14" i="29"/>
  <c r="BI14" i="29"/>
  <c r="BO14" i="29"/>
  <c r="AX16" i="29"/>
  <c r="BD16" i="29"/>
  <c r="BJ16" i="29"/>
  <c r="BP16" i="29"/>
  <c r="AX17" i="29"/>
  <c r="BD17" i="29"/>
  <c r="BJ17" i="29"/>
  <c r="BP17" i="29"/>
  <c r="AW18" i="29"/>
  <c r="BC18" i="29"/>
  <c r="BI18" i="29"/>
  <c r="BO18" i="29"/>
  <c r="AW19" i="29"/>
  <c r="BC19" i="29"/>
  <c r="BI19" i="29"/>
  <c r="BO19" i="29"/>
  <c r="BH8" i="29"/>
  <c r="BH13" i="29"/>
  <c r="BH15" i="29"/>
  <c r="BI5" i="29"/>
  <c r="BC7" i="29"/>
  <c r="AW8" i="29"/>
  <c r="BO8" i="29"/>
  <c r="BH9" i="29"/>
  <c r="AW13" i="29"/>
  <c r="BO13" i="29"/>
  <c r="AW15" i="29"/>
  <c r="BO15" i="29"/>
  <c r="AW4" i="29"/>
  <c r="CC4" i="29"/>
  <c r="AX5" i="29"/>
  <c r="BJ5" i="29"/>
  <c r="BP5" i="29"/>
  <c r="AX7" i="29"/>
  <c r="BD7" i="29"/>
  <c r="BJ7" i="29"/>
  <c r="BP7" i="29"/>
  <c r="AX8" i="29"/>
  <c r="BD8" i="29"/>
  <c r="BJ8" i="29"/>
  <c r="BP8" i="29"/>
  <c r="AW9" i="29"/>
  <c r="BC9" i="29"/>
  <c r="BI9" i="29"/>
  <c r="BO9" i="29"/>
  <c r="BJ13" i="29"/>
  <c r="AX15" i="29"/>
  <c r="BD15" i="29"/>
  <c r="BJ15" i="29"/>
  <c r="BP15" i="29"/>
  <c r="BB16" i="29"/>
  <c r="BH16" i="29"/>
  <c r="BN16" i="29"/>
  <c r="BT16" i="29"/>
  <c r="BP4" i="29"/>
  <c r="BB8" i="29"/>
  <c r="BN13" i="29"/>
  <c r="BN15" i="29"/>
  <c r="BC5" i="29"/>
  <c r="AW7" i="29"/>
  <c r="BO7" i="29"/>
  <c r="BC8" i="29"/>
  <c r="BT9" i="29"/>
  <c r="BI13" i="29"/>
  <c r="BI15" i="29"/>
  <c r="BE4" i="29"/>
  <c r="CD4" i="29"/>
  <c r="AX9" i="29"/>
  <c r="BD9" i="29"/>
  <c r="BP9" i="29"/>
  <c r="AW10" i="29"/>
  <c r="BC10" i="29"/>
  <c r="BI10" i="29"/>
  <c r="BO10" i="29"/>
  <c r="AW11" i="29"/>
  <c r="BC11" i="29"/>
  <c r="BI11" i="29"/>
  <c r="BO11" i="29"/>
  <c r="BB14" i="29"/>
  <c r="BT14" i="29"/>
  <c r="AW16" i="29"/>
  <c r="BC16" i="29"/>
  <c r="BI16" i="29"/>
  <c r="BO16" i="29"/>
  <c r="AW17" i="29"/>
  <c r="BC17" i="29"/>
  <c r="BI17" i="29"/>
  <c r="BO17" i="29"/>
  <c r="BB18" i="29"/>
  <c r="BH18" i="29"/>
  <c r="BN18" i="29"/>
  <c r="BT18" i="29"/>
  <c r="AZ12" i="29"/>
  <c r="BF10" i="29"/>
  <c r="BL9" i="29"/>
  <c r="BR8" i="29"/>
  <c r="BO170" i="26"/>
  <c r="AZ12" i="27"/>
  <c r="BF12" i="27"/>
  <c r="BL12" i="27"/>
  <c r="BL13" i="27"/>
  <c r="AX5" i="27"/>
  <c r="BW5" i="27" s="1"/>
  <c r="BD5" i="27"/>
  <c r="BJ5" i="27"/>
  <c r="CI5" i="27" s="1"/>
  <c r="BP5" i="27"/>
  <c r="CO5" i="27" s="1"/>
  <c r="AX7" i="27"/>
  <c r="BD7" i="27"/>
  <c r="BJ7" i="27"/>
  <c r="BP7" i="27"/>
  <c r="AY17" i="27"/>
  <c r="AY18" i="27"/>
  <c r="AY5" i="27"/>
  <c r="BX5" i="27" s="1"/>
  <c r="BK5" i="27"/>
  <c r="CJ5" i="27" s="1"/>
  <c r="AZ8" i="27"/>
  <c r="BL8" i="27"/>
  <c r="AX12" i="27"/>
  <c r="BD12" i="27"/>
  <c r="BJ12" i="27"/>
  <c r="BP12" i="27"/>
  <c r="AX13" i="27"/>
  <c r="BD13" i="27"/>
  <c r="BJ13" i="27"/>
  <c r="BP13" i="27"/>
  <c r="AZ14" i="27"/>
  <c r="BF14" i="27"/>
  <c r="AX16" i="27"/>
  <c r="BD16" i="27"/>
  <c r="BJ16" i="27"/>
  <c r="BP16" i="27"/>
  <c r="BF17" i="27"/>
  <c r="BL17" i="27"/>
  <c r="BF18" i="27"/>
  <c r="BL18" i="27"/>
  <c r="AZ5" i="27"/>
  <c r="BY5" i="27" s="1"/>
  <c r="BF5" i="27"/>
  <c r="CE5" i="27" s="1"/>
  <c r="BL5" i="27"/>
  <c r="CK5" i="27" s="1"/>
  <c r="AX6" i="27"/>
  <c r="BD6" i="27"/>
  <c r="BJ6" i="27"/>
  <c r="BP6" i="27"/>
  <c r="BD10" i="27"/>
  <c r="BJ10" i="27"/>
  <c r="BP10" i="27"/>
  <c r="AY13" i="27"/>
  <c r="BE13" i="27"/>
  <c r="BK13" i="27"/>
  <c r="BQ13" i="27"/>
  <c r="AU129" i="26"/>
  <c r="BS129" i="26" s="1"/>
  <c r="BA129" i="26"/>
  <c r="BY129" i="26" s="1"/>
  <c r="BM129" i="26"/>
  <c r="AU130" i="26"/>
  <c r="BA130" i="26"/>
  <c r="BG130" i="26"/>
  <c r="BM130" i="26"/>
  <c r="BA134" i="26"/>
  <c r="BA136" i="26"/>
  <c r="BM136" i="26"/>
  <c r="AU138" i="26"/>
  <c r="BA138" i="26"/>
  <c r="BM138" i="26"/>
  <c r="AU140" i="26"/>
  <c r="BA140" i="26"/>
  <c r="BG140" i="26"/>
  <c r="BM140" i="26"/>
  <c r="AU142" i="26"/>
  <c r="BA142" i="26"/>
  <c r="BM142" i="26"/>
  <c r="AY113" i="26"/>
  <c r="AX41" i="31"/>
  <c r="BD41" i="31"/>
  <c r="BJ41" i="31"/>
  <c r="BP41" i="31"/>
  <c r="AW44" i="31"/>
  <c r="BC44" i="31"/>
  <c r="BI44" i="31"/>
  <c r="BO44" i="31"/>
  <c r="AW47" i="31"/>
  <c r="BC47" i="31"/>
  <c r="BI47" i="31"/>
  <c r="BO47" i="31"/>
  <c r="AW49" i="31"/>
  <c r="BC49" i="31"/>
  <c r="BI49" i="31"/>
  <c r="BO49" i="31"/>
  <c r="AX52" i="31"/>
  <c r="BD52" i="31"/>
  <c r="BJ52" i="31"/>
  <c r="BP52" i="31"/>
  <c r="AW48" i="31"/>
  <c r="BO48" i="31"/>
  <c r="BI40" i="31"/>
  <c r="CR40" i="31"/>
  <c r="AW42" i="31"/>
  <c r="BC42" i="31"/>
  <c r="BI42" i="31"/>
  <c r="BO42" i="31"/>
  <c r="AW45" i="31"/>
  <c r="BC45" i="31"/>
  <c r="BI45" i="31"/>
  <c r="BO45" i="31"/>
  <c r="BP48" i="31"/>
  <c r="AW50" i="31"/>
  <c r="BC50" i="31"/>
  <c r="BI50" i="31"/>
  <c r="BO50" i="31"/>
  <c r="AW55" i="31"/>
  <c r="BC55" i="31"/>
  <c r="BI55" i="31"/>
  <c r="BO55" i="31"/>
  <c r="BC48" i="31"/>
  <c r="BL40" i="31"/>
  <c r="AX42" i="31"/>
  <c r="BD42" i="31"/>
  <c r="BJ42" i="31"/>
  <c r="CJ42" i="31" s="1"/>
  <c r="BP42" i="31"/>
  <c r="BP46" i="31"/>
  <c r="BJ48" i="31"/>
  <c r="AW54" i="31"/>
  <c r="BC54" i="31"/>
  <c r="BI54" i="31"/>
  <c r="BO54" i="31"/>
  <c r="AX55" i="31"/>
  <c r="BD55" i="31"/>
  <c r="BJ55" i="31"/>
  <c r="BP55" i="31"/>
  <c r="AZ45" i="31"/>
  <c r="BL52" i="31"/>
  <c r="BI48" i="31"/>
  <c r="AW41" i="31"/>
  <c r="BW42" i="31" s="1"/>
  <c r="BC41" i="31"/>
  <c r="BI41" i="31"/>
  <c r="BO41" i="31"/>
  <c r="CO42" i="31" s="1"/>
  <c r="AW46" i="31"/>
  <c r="BC46" i="31"/>
  <c r="BI46" i="31"/>
  <c r="BO46" i="31"/>
  <c r="AX46" i="31"/>
  <c r="BD54" i="31"/>
  <c r="AW56" i="31"/>
  <c r="BC56" i="31"/>
  <c r="BI56" i="31"/>
  <c r="BO56" i="31"/>
  <c r="BG49" i="31"/>
  <c r="BM50" i="31"/>
  <c r="CQ4" i="31"/>
  <c r="BE9" i="31"/>
  <c r="BQ9" i="31"/>
  <c r="BD13" i="31"/>
  <c r="AY20" i="31"/>
  <c r="BE20" i="31"/>
  <c r="BK20" i="31"/>
  <c r="BQ20" i="31"/>
  <c r="BD17" i="31"/>
  <c r="BP4" i="31"/>
  <c r="BD7" i="31"/>
  <c r="BA13" i="31"/>
  <c r="BG13" i="31"/>
  <c r="BM13" i="31"/>
  <c r="BS13" i="31"/>
  <c r="AY14" i="31"/>
  <c r="BE14" i="31"/>
  <c r="BK14" i="31"/>
  <c r="BQ14" i="31"/>
  <c r="AY17" i="31"/>
  <c r="BE17" i="31"/>
  <c r="BK17" i="31"/>
  <c r="BQ17" i="31"/>
  <c r="AY18" i="31"/>
  <c r="BK18" i="31"/>
  <c r="BQ18" i="31"/>
  <c r="BP17" i="31"/>
  <c r="BK7" i="31"/>
  <c r="BJ12" i="31"/>
  <c r="CD4" i="31"/>
  <c r="BZ5" i="31"/>
  <c r="DF5" i="31"/>
  <c r="AY8" i="31"/>
  <c r="BE8" i="31"/>
  <c r="BK8" i="31"/>
  <c r="BQ8" i="31"/>
  <c r="BP9" i="31"/>
  <c r="AX11" i="31"/>
  <c r="BG14" i="31"/>
  <c r="BD16" i="31"/>
  <c r="BP16" i="31"/>
  <c r="BA17" i="31"/>
  <c r="BG17" i="31"/>
  <c r="BM17" i="31"/>
  <c r="BS17" i="31"/>
  <c r="BA18" i="31"/>
  <c r="BG18" i="31"/>
  <c r="BM18" i="31"/>
  <c r="BS18" i="31"/>
  <c r="BE19" i="31"/>
  <c r="BD20" i="31"/>
  <c r="BJ20" i="31"/>
  <c r="BP20" i="31"/>
  <c r="AZ6" i="26"/>
  <c r="BF6" i="26"/>
  <c r="BL6" i="26"/>
  <c r="AX69" i="26"/>
  <c r="BD69" i="26"/>
  <c r="BJ69" i="26"/>
  <c r="AX71" i="26"/>
  <c r="BD71" i="26"/>
  <c r="BJ71" i="26"/>
  <c r="AW101" i="26"/>
  <c r="BC101" i="26"/>
  <c r="BI101" i="26"/>
  <c r="BO101" i="26"/>
  <c r="AW103" i="26"/>
  <c r="BC103" i="26"/>
  <c r="BI103" i="26"/>
  <c r="BO103" i="26"/>
  <c r="BC113" i="26"/>
  <c r="BK38" i="26"/>
  <c r="BE42" i="26"/>
  <c r="AX67" i="26"/>
  <c r="BV67" i="26" s="1"/>
  <c r="BD67" i="26"/>
  <c r="CB67" i="26" s="1"/>
  <c r="BJ67" i="26"/>
  <c r="CH67" i="26" s="1"/>
  <c r="AX68" i="26"/>
  <c r="BD68" i="26"/>
  <c r="BJ68" i="26"/>
  <c r="AX70" i="26"/>
  <c r="BD70" i="26"/>
  <c r="BJ70" i="26"/>
  <c r="AW99" i="26"/>
  <c r="BC99" i="26"/>
  <c r="BI99" i="26"/>
  <c r="BO99" i="26"/>
  <c r="CM99" i="26" s="1"/>
  <c r="AW100" i="26"/>
  <c r="BC100" i="26"/>
  <c r="BI100" i="26"/>
  <c r="BO100" i="26"/>
  <c r="AW102" i="26"/>
  <c r="BC102" i="26"/>
  <c r="BI102" i="26"/>
  <c r="BO102" i="26"/>
  <c r="AW104" i="26"/>
  <c r="BC104" i="26"/>
  <c r="BI104" i="26"/>
  <c r="BO104" i="26"/>
  <c r="BC111" i="26"/>
  <c r="AU9" i="26"/>
  <c r="BA9" i="26"/>
  <c r="BG9" i="26"/>
  <c r="BM9" i="26"/>
  <c r="AZ37" i="26"/>
  <c r="BF37" i="26"/>
  <c r="BL37" i="26"/>
  <c r="CJ37" i="26" s="1"/>
  <c r="AZ38" i="26"/>
  <c r="BF38" i="26"/>
  <c r="BL38" i="26"/>
  <c r="AZ40" i="26"/>
  <c r="BF40" i="26"/>
  <c r="BL40" i="26"/>
  <c r="AZ42" i="26"/>
  <c r="BF42" i="26"/>
  <c r="BL42" i="26"/>
  <c r="BK44" i="26"/>
  <c r="AY70" i="26"/>
  <c r="BE70" i="26"/>
  <c r="AX74" i="26"/>
  <c r="BD76" i="26"/>
  <c r="AW106" i="26"/>
  <c r="BC106" i="26"/>
  <c r="BI106" i="26"/>
  <c r="BO106" i="26"/>
  <c r="AW108" i="26"/>
  <c r="BC108" i="26"/>
  <c r="BI108" i="26"/>
  <c r="BO108" i="26"/>
  <c r="AW110" i="26"/>
  <c r="BC110" i="26"/>
  <c r="BI110" i="26"/>
  <c r="BO110" i="26"/>
  <c r="AW112" i="26"/>
  <c r="BC112" i="26"/>
  <c r="BI112" i="26"/>
  <c r="BO112" i="26"/>
  <c r="AV161" i="26"/>
  <c r="BT161" i="26" s="1"/>
  <c r="AV162" i="26"/>
  <c r="BN162" i="26"/>
  <c r="AV164" i="26"/>
  <c r="BH164" i="26"/>
  <c r="BA11" i="26"/>
  <c r="BG11" i="26"/>
  <c r="AU15" i="26"/>
  <c r="BA15" i="26"/>
  <c r="BG15" i="26"/>
  <c r="BM15" i="26"/>
  <c r="AZ44" i="26"/>
  <c r="BF44" i="26"/>
  <c r="BL44" i="26"/>
  <c r="AZ46" i="26"/>
  <c r="BF46" i="26"/>
  <c r="BL46" i="26"/>
  <c r="AZ48" i="26"/>
  <c r="BF48" i="26"/>
  <c r="BL48" i="26"/>
  <c r="AZ50" i="26"/>
  <c r="BF50" i="26"/>
  <c r="BL50" i="26"/>
  <c r="AV170" i="26"/>
  <c r="BB170" i="26"/>
  <c r="BH170" i="26"/>
  <c r="BN170" i="26"/>
  <c r="AZ99" i="26"/>
  <c r="BX99" i="26" s="1"/>
  <c r="AZ100" i="26"/>
  <c r="AX44" i="26"/>
  <c r="BD44" i="26"/>
  <c r="BJ44" i="26"/>
  <c r="AX46" i="26"/>
  <c r="BD46" i="26"/>
  <c r="BJ46" i="26"/>
  <c r="AX48" i="26"/>
  <c r="BJ48" i="26"/>
  <c r="AX50" i="26"/>
  <c r="BJ50" i="26"/>
  <c r="AX52" i="26"/>
  <c r="BJ52" i="26"/>
  <c r="BA71" i="26"/>
  <c r="AW74" i="26"/>
  <c r="BC74" i="26"/>
  <c r="BI74" i="26"/>
  <c r="BO74" i="26"/>
  <c r="AW76" i="26"/>
  <c r="BC76" i="26"/>
  <c r="BI76" i="26"/>
  <c r="BO76" i="26"/>
  <c r="AW78" i="26"/>
  <c r="BC78" i="26"/>
  <c r="BI78" i="26"/>
  <c r="BO78" i="26"/>
  <c r="AW80" i="26"/>
  <c r="BC80" i="26"/>
  <c r="BI80" i="26"/>
  <c r="BO80" i="26"/>
  <c r="AW82" i="26"/>
  <c r="BC82" i="26"/>
  <c r="BI82" i="26"/>
  <c r="BO82" i="26"/>
  <c r="BF101" i="26"/>
  <c r="BL101" i="26"/>
  <c r="BF103" i="26"/>
  <c r="BL103" i="26"/>
  <c r="AX39" i="26"/>
  <c r="BD39" i="26"/>
  <c r="BJ39" i="26"/>
  <c r="AX41" i="26"/>
  <c r="BD41" i="26"/>
  <c r="BJ41" i="26"/>
  <c r="BF99" i="26"/>
  <c r="CD99" i="26" s="1"/>
  <c r="BL100" i="26"/>
  <c r="BF106" i="26"/>
  <c r="AW172" i="26"/>
  <c r="BC172" i="26"/>
  <c r="BI172" i="26"/>
  <c r="BO172" i="26"/>
  <c r="BL99" i="26"/>
  <c r="CJ100" i="26" s="1"/>
  <c r="BF100" i="26"/>
  <c r="AY4" i="26"/>
  <c r="BE4" i="26"/>
  <c r="BK4" i="26"/>
  <c r="AY5" i="26"/>
  <c r="BE5" i="26"/>
  <c r="BK5" i="26"/>
  <c r="AY7" i="26"/>
  <c r="BE7" i="26"/>
  <c r="BK7" i="26"/>
  <c r="AY9" i="26"/>
  <c r="BE9" i="26"/>
  <c r="BK9" i="26"/>
  <c r="AW163" i="26"/>
  <c r="BC163" i="26"/>
  <c r="BI163" i="26"/>
  <c r="BO163" i="26"/>
  <c r="AW165" i="26"/>
  <c r="BC165" i="26"/>
  <c r="BO165" i="26"/>
  <c r="BC5" i="26"/>
  <c r="BI9" i="26"/>
  <c r="BJ11" i="26"/>
  <c r="AX6" i="26"/>
  <c r="BD6" i="26"/>
  <c r="BJ6" i="26"/>
  <c r="AX8" i="26"/>
  <c r="BD8" i="26"/>
  <c r="BJ8" i="26"/>
  <c r="AW67" i="26"/>
  <c r="BC67" i="26"/>
  <c r="CA67" i="26" s="1"/>
  <c r="BI67" i="26"/>
  <c r="BO67" i="26"/>
  <c r="CM67" i="26" s="1"/>
  <c r="AW68" i="26"/>
  <c r="BC68" i="26"/>
  <c r="BI68" i="26"/>
  <c r="BO68" i="26"/>
  <c r="AW70" i="26"/>
  <c r="BC70" i="26"/>
  <c r="BI70" i="26"/>
  <c r="BO70" i="26"/>
  <c r="AW72" i="26"/>
  <c r="BC72" i="26"/>
  <c r="BI72" i="26"/>
  <c r="BO72" i="26"/>
  <c r="BK75" i="26"/>
  <c r="AU106" i="26"/>
  <c r="BA106" i="26"/>
  <c r="BG106" i="26"/>
  <c r="BM106" i="26"/>
  <c r="AU108" i="26"/>
  <c r="BA108" i="26"/>
  <c r="BG108" i="26"/>
  <c r="BM108" i="26"/>
  <c r="BO133" i="26"/>
  <c r="AY136" i="26"/>
  <c r="BE136" i="26"/>
  <c r="BK136" i="26"/>
  <c r="AV137" i="26"/>
  <c r="BB137" i="26"/>
  <c r="BH137" i="26"/>
  <c r="BN137" i="26"/>
  <c r="AY138" i="26"/>
  <c r="BE138" i="26"/>
  <c r="BK138" i="26"/>
  <c r="AV139" i="26"/>
  <c r="BB139" i="26"/>
  <c r="BH139" i="26"/>
  <c r="BN139" i="26"/>
  <c r="AY140" i="26"/>
  <c r="BE140" i="26"/>
  <c r="BK140" i="26"/>
  <c r="AU163" i="26"/>
  <c r="BA163" i="26"/>
  <c r="BG163" i="26"/>
  <c r="BM163" i="26"/>
  <c r="AU165" i="26"/>
  <c r="BA165" i="26"/>
  <c r="BG165" i="26"/>
  <c r="BM165" i="26"/>
  <c r="AW168" i="26"/>
  <c r="BC168" i="26"/>
  <c r="BI168" i="26"/>
  <c r="BO168" i="26"/>
  <c r="AW170" i="26"/>
  <c r="BI170" i="26"/>
  <c r="AX99" i="26"/>
  <c r="BV99" i="26" s="1"/>
  <c r="BD99" i="26"/>
  <c r="BJ99" i="26"/>
  <c r="CH99" i="26" s="1"/>
  <c r="AX100" i="26"/>
  <c r="BD100" i="26"/>
  <c r="BJ100" i="26"/>
  <c r="BH132" i="26"/>
  <c r="AV134" i="26"/>
  <c r="AZ161" i="26"/>
  <c r="BX161" i="26" s="1"/>
  <c r="BF161" i="26"/>
  <c r="BL161" i="26"/>
  <c r="CJ161" i="26" s="1"/>
  <c r="AZ162" i="26"/>
  <c r="BF162" i="26"/>
  <c r="BL162" i="26"/>
  <c r="AZ164" i="26"/>
  <c r="BF164" i="26"/>
  <c r="BL164" i="26"/>
  <c r="AZ166" i="26"/>
  <c r="BF166" i="26"/>
  <c r="BL166" i="26"/>
  <c r="BI7" i="26"/>
  <c r="AW9" i="26"/>
  <c r="BG40" i="26"/>
  <c r="AX4" i="26"/>
  <c r="BD4" i="26"/>
  <c r="BJ4" i="26"/>
  <c r="AX5" i="26"/>
  <c r="BD5" i="26"/>
  <c r="BJ5" i="26"/>
  <c r="AX7" i="26"/>
  <c r="BD7" i="26"/>
  <c r="BJ7" i="26"/>
  <c r="AX9" i="26"/>
  <c r="BD9" i="26"/>
  <c r="BJ9" i="26"/>
  <c r="BF12" i="26"/>
  <c r="BC13" i="26"/>
  <c r="BC17" i="26"/>
  <c r="BH40" i="26"/>
  <c r="BF67" i="26"/>
  <c r="CD67" i="26" s="1"/>
  <c r="BF68" i="26"/>
  <c r="AW69" i="26"/>
  <c r="BC69" i="26"/>
  <c r="BI69" i="26"/>
  <c r="BO69" i="26"/>
  <c r="BF70" i="26"/>
  <c r="AW71" i="26"/>
  <c r="BC71" i="26"/>
  <c r="BI71" i="26"/>
  <c r="BO71" i="26"/>
  <c r="BF72" i="26"/>
  <c r="BL72" i="26"/>
  <c r="AY99" i="26"/>
  <c r="BW99" i="26" s="1"/>
  <c r="BE99" i="26"/>
  <c r="CC99" i="26" s="1"/>
  <c r="BK99" i="26"/>
  <c r="CI99" i="26" s="1"/>
  <c r="AY100" i="26"/>
  <c r="BE100" i="26"/>
  <c r="AU105" i="26"/>
  <c r="BA105" i="26"/>
  <c r="BG105" i="26"/>
  <c r="BM105" i="26"/>
  <c r="AU107" i="26"/>
  <c r="BA107" i="26"/>
  <c r="BG107" i="26"/>
  <c r="BM107" i="26"/>
  <c r="AU109" i="26"/>
  <c r="BA109" i="26"/>
  <c r="BM109" i="26"/>
  <c r="BI134" i="26"/>
  <c r="AV140" i="26"/>
  <c r="BB140" i="26"/>
  <c r="BH140" i="26"/>
  <c r="BN140" i="26"/>
  <c r="AU161" i="26"/>
  <c r="BS161" i="26" s="1"/>
  <c r="BA161" i="26"/>
  <c r="BY161" i="26" s="1"/>
  <c r="BG161" i="26"/>
  <c r="CE161" i="26" s="1"/>
  <c r="BM161" i="26"/>
  <c r="CK161" i="26" s="1"/>
  <c r="AU162" i="26"/>
  <c r="BA162" i="26"/>
  <c r="BG162" i="26"/>
  <c r="BM162" i="26"/>
  <c r="AU164" i="26"/>
  <c r="BA164" i="26"/>
  <c r="BM164" i="26"/>
  <c r="AU166" i="26"/>
  <c r="BA166" i="26"/>
  <c r="BG166" i="26"/>
  <c r="BM166" i="26"/>
  <c r="BO9" i="26"/>
  <c r="AX11" i="26"/>
  <c r="AZ18" i="26"/>
  <c r="AU46" i="26"/>
  <c r="BA46" i="26"/>
  <c r="BG46" i="26"/>
  <c r="BM46" i="26"/>
  <c r="AU67" i="26"/>
  <c r="BS67" i="26" s="1"/>
  <c r="BA67" i="26"/>
  <c r="BY67" i="26" s="1"/>
  <c r="BG67" i="26"/>
  <c r="CE67" i="26" s="1"/>
  <c r="BM67" i="26"/>
  <c r="CK67" i="26" s="1"/>
  <c r="BF82" i="26"/>
  <c r="AY108" i="26"/>
  <c r="BE108" i="26"/>
  <c r="BK108" i="26"/>
  <c r="BD110" i="26"/>
  <c r="BJ110" i="26"/>
  <c r="AU168" i="26"/>
  <c r="BA168" i="26"/>
  <c r="BG168" i="26"/>
  <c r="BM168" i="26"/>
  <c r="AU170" i="26"/>
  <c r="BA170" i="26"/>
  <c r="BG170" i="26"/>
  <c r="BM170" i="26"/>
  <c r="BO5" i="26"/>
  <c r="BC9" i="26"/>
  <c r="BD11" i="26"/>
  <c r="AX13" i="26"/>
  <c r="BJ13" i="26"/>
  <c r="AZ9" i="26"/>
  <c r="BF9" i="26"/>
  <c r="BL9" i="26"/>
  <c r="AX37" i="26"/>
  <c r="BD37" i="26"/>
  <c r="CB37" i="26" s="1"/>
  <c r="BJ37" i="26"/>
  <c r="AX38" i="26"/>
  <c r="BD38" i="26"/>
  <c r="BJ38" i="26"/>
  <c r="BA39" i="26"/>
  <c r="AX40" i="26"/>
  <c r="BD40" i="26"/>
  <c r="BJ40" i="26"/>
  <c r="AX42" i="26"/>
  <c r="BD42" i="26"/>
  <c r="BJ42" i="26"/>
  <c r="AU99" i="26"/>
  <c r="BS99" i="26" s="1"/>
  <c r="BA99" i="26"/>
  <c r="BY99" i="26" s="1"/>
  <c r="BG99" i="26"/>
  <c r="CE99" i="26" s="1"/>
  <c r="BM99" i="26"/>
  <c r="CK99" i="26" s="1"/>
  <c r="AU100" i="26"/>
  <c r="BA100" i="26"/>
  <c r="BG100" i="26"/>
  <c r="BM100" i="26"/>
  <c r="AU102" i="26"/>
  <c r="BA102" i="26"/>
  <c r="BG102" i="26"/>
  <c r="BM102" i="26"/>
  <c r="AU104" i="26"/>
  <c r="BA104" i="26"/>
  <c r="BG104" i="26"/>
  <c r="BM104" i="26"/>
  <c r="AY110" i="26"/>
  <c r="BE110" i="26"/>
  <c r="BK110" i="26"/>
  <c r="AY129" i="26"/>
  <c r="BE129" i="26"/>
  <c r="CC129" i="26" s="1"/>
  <c r="BK129" i="26"/>
  <c r="CI129" i="26" s="1"/>
  <c r="AY130" i="26"/>
  <c r="BE130" i="26"/>
  <c r="BK130" i="26"/>
  <c r="AV131" i="26"/>
  <c r="BB131" i="26"/>
  <c r="BH131" i="26"/>
  <c r="BN131" i="26"/>
  <c r="AY132" i="26"/>
  <c r="BE132" i="26"/>
  <c r="BK132" i="26"/>
  <c r="AV133" i="26"/>
  <c r="BB133" i="26"/>
  <c r="BH133" i="26"/>
  <c r="BN133" i="26"/>
  <c r="AW162" i="26"/>
  <c r="BC162" i="26"/>
  <c r="BI162" i="26"/>
  <c r="BO162" i="26"/>
  <c r="AW164" i="26"/>
  <c r="BC164" i="26"/>
  <c r="BI164" i="26"/>
  <c r="BO164" i="26"/>
  <c r="BA172" i="26"/>
  <c r="BG172" i="26"/>
  <c r="AU174" i="26"/>
  <c r="BA174" i="26"/>
  <c r="BG174" i="26"/>
  <c r="BM174" i="26"/>
  <c r="AU176" i="26"/>
  <c r="BA176" i="26"/>
  <c r="BG176" i="26"/>
  <c r="BM176" i="26"/>
  <c r="AY75" i="26"/>
  <c r="BE75" i="26"/>
  <c r="BL135" i="26"/>
  <c r="BF139" i="26"/>
  <c r="AV144" i="26"/>
  <c r="BB144" i="26"/>
  <c r="BH144" i="26"/>
  <c r="BN144" i="26"/>
  <c r="BD167" i="26"/>
  <c r="AX169" i="26"/>
  <c r="BD169" i="26"/>
  <c r="AY11" i="26"/>
  <c r="BE11" i="26"/>
  <c r="BK11" i="26"/>
  <c r="AY13" i="26"/>
  <c r="BE13" i="26"/>
  <c r="BK13" i="26"/>
  <c r="AY15" i="26"/>
  <c r="BE15" i="26"/>
  <c r="BK15" i="26"/>
  <c r="AY72" i="26"/>
  <c r="BE72" i="26"/>
  <c r="BK72" i="26"/>
  <c r="BL129" i="26"/>
  <c r="CJ129" i="26" s="1"/>
  <c r="AZ130" i="26"/>
  <c r="BF130" i="26"/>
  <c r="BL130" i="26"/>
  <c r="AZ132" i="26"/>
  <c r="BF132" i="26"/>
  <c r="AZ134" i="26"/>
  <c r="BF134" i="26"/>
  <c r="BL134" i="26"/>
  <c r="AX161" i="26"/>
  <c r="BV161" i="26" s="1"/>
  <c r="BD161" i="26"/>
  <c r="CB161" i="26" s="1"/>
  <c r="BJ161" i="26"/>
  <c r="CH161" i="26" s="1"/>
  <c r="AX162" i="26"/>
  <c r="BD166" i="26"/>
  <c r="BK74" i="26"/>
  <c r="BF136" i="26"/>
  <c r="BL140" i="26"/>
  <c r="AX168" i="26"/>
  <c r="AX170" i="26"/>
  <c r="BD170" i="26"/>
  <c r="BJ170" i="26"/>
  <c r="AY6" i="26"/>
  <c r="BE6" i="26"/>
  <c r="BK6" i="26"/>
  <c r="AY8" i="26"/>
  <c r="BE8" i="26"/>
  <c r="BK8" i="26"/>
  <c r="AY76" i="26"/>
  <c r="BE76" i="26"/>
  <c r="BK76" i="26"/>
  <c r="AY82" i="26"/>
  <c r="AV101" i="26"/>
  <c r="BB101" i="26"/>
  <c r="BH101" i="26"/>
  <c r="BN101" i="26"/>
  <c r="BB103" i="26"/>
  <c r="BH103" i="26"/>
  <c r="AZ144" i="26"/>
  <c r="BL144" i="26"/>
  <c r="BD172" i="26"/>
  <c r="AX174" i="26"/>
  <c r="BD176" i="26"/>
  <c r="AY10" i="26"/>
  <c r="BE10" i="26"/>
  <c r="BK10" i="26"/>
  <c r="AY12" i="26"/>
  <c r="BE12" i="26"/>
  <c r="BK12" i="26"/>
  <c r="AY14" i="26"/>
  <c r="BE14" i="26"/>
  <c r="BK14" i="26"/>
  <c r="AV109" i="26"/>
  <c r="BB109" i="26"/>
  <c r="BH109" i="26"/>
  <c r="BN109" i="26"/>
  <c r="AW114" i="26"/>
  <c r="BC114" i="26"/>
  <c r="BI114" i="26"/>
  <c r="BO114" i="26"/>
  <c r="AZ114" i="26"/>
  <c r="AZ131" i="26"/>
  <c r="BF131" i="26"/>
  <c r="BL131" i="26"/>
  <c r="AZ133" i="26"/>
  <c r="BF133" i="26"/>
  <c r="BL133" i="26"/>
  <c r="AX163" i="26"/>
  <c r="BD163" i="26"/>
  <c r="BJ163" i="26"/>
  <c r="AX165" i="26"/>
  <c r="BJ165" i="26"/>
  <c r="BO72" i="30"/>
  <c r="AW65" i="30"/>
  <c r="BC65" i="30"/>
  <c r="CC65" i="30" s="1"/>
  <c r="BI65" i="30"/>
  <c r="CI65" i="30" s="1"/>
  <c r="BO65" i="30"/>
  <c r="AY66" i="30"/>
  <c r="BY66" i="30" s="1"/>
  <c r="BE66" i="30"/>
  <c r="BK66" i="30"/>
  <c r="BQ66" i="30"/>
  <c r="CQ66" i="30" s="1"/>
  <c r="AY67" i="30"/>
  <c r="BE67" i="30"/>
  <c r="BK67" i="30"/>
  <c r="BQ67" i="30"/>
  <c r="AY68" i="30"/>
  <c r="BE68" i="30"/>
  <c r="BK68" i="30"/>
  <c r="BQ68" i="30"/>
  <c r="AY69" i="30"/>
  <c r="BE69" i="30"/>
  <c r="BK69" i="30"/>
  <c r="BQ69" i="30"/>
  <c r="AX70" i="30"/>
  <c r="BD70" i="30"/>
  <c r="BJ70" i="30"/>
  <c r="BP70" i="30"/>
  <c r="AW71" i="30"/>
  <c r="BC71" i="30"/>
  <c r="BI71" i="30"/>
  <c r="BO71" i="30"/>
  <c r="BE74" i="30"/>
  <c r="BK74" i="30"/>
  <c r="AY76" i="30"/>
  <c r="BE76" i="30"/>
  <c r="BK76" i="30"/>
  <c r="BQ76" i="30"/>
  <c r="BE77" i="30"/>
  <c r="BK77" i="30"/>
  <c r="AW78" i="30"/>
  <c r="BC78" i="30"/>
  <c r="BI78" i="30"/>
  <c r="BO78" i="30"/>
  <c r="AY80" i="30"/>
  <c r="BE80" i="30"/>
  <c r="BK80" i="30"/>
  <c r="BI72" i="30"/>
  <c r="AX72" i="30"/>
  <c r="BJ72" i="30"/>
  <c r="BP72" i="30"/>
  <c r="AW73" i="30"/>
  <c r="BC73" i="30"/>
  <c r="BI73" i="30"/>
  <c r="BO73" i="30"/>
  <c r="AW79" i="30"/>
  <c r="BC79" i="30"/>
  <c r="BI79" i="30"/>
  <c r="BO79" i="30"/>
  <c r="BC72" i="30"/>
  <c r="AW66" i="30"/>
  <c r="BC66" i="30"/>
  <c r="BI66" i="30"/>
  <c r="BO66" i="30"/>
  <c r="AW67" i="30"/>
  <c r="BC67" i="30"/>
  <c r="BI67" i="30"/>
  <c r="BO67" i="30"/>
  <c r="AW68" i="30"/>
  <c r="BC68" i="30"/>
  <c r="BI68" i="30"/>
  <c r="BO68" i="30"/>
  <c r="AW69" i="30"/>
  <c r="BC69" i="30"/>
  <c r="BI69" i="30"/>
  <c r="BO69" i="30"/>
  <c r="AX73" i="30"/>
  <c r="BJ73" i="30"/>
  <c r="BP73" i="30"/>
  <c r="AW74" i="30"/>
  <c r="BC74" i="30"/>
  <c r="BI74" i="30"/>
  <c r="BO74" i="30"/>
  <c r="AW76" i="30"/>
  <c r="BC76" i="30"/>
  <c r="BI76" i="30"/>
  <c r="BO76" i="30"/>
  <c r="AW77" i="30"/>
  <c r="BC77" i="30"/>
  <c r="BI77" i="30"/>
  <c r="BO77" i="30"/>
  <c r="AX79" i="30"/>
  <c r="BD79" i="30"/>
  <c r="BJ79" i="30"/>
  <c r="BP79" i="30"/>
  <c r="AW80" i="30"/>
  <c r="BC80" i="30"/>
  <c r="BI80" i="30"/>
  <c r="BO80" i="30"/>
  <c r="AW72" i="30"/>
  <c r="AX66" i="30"/>
  <c r="BD66" i="30"/>
  <c r="BJ66" i="30"/>
  <c r="BP66" i="30"/>
  <c r="AX67" i="30"/>
  <c r="BD67" i="30"/>
  <c r="BJ67" i="30"/>
  <c r="BP67" i="30"/>
  <c r="AX68" i="30"/>
  <c r="BD68" i="30"/>
  <c r="BJ68" i="30"/>
  <c r="BP68" i="30"/>
  <c r="AX69" i="30"/>
  <c r="BD69" i="30"/>
  <c r="BJ69" i="30"/>
  <c r="AW70" i="30"/>
  <c r="BC70" i="30"/>
  <c r="BI70" i="30"/>
  <c r="BO70" i="30"/>
  <c r="AX74" i="30"/>
  <c r="BD74" i="30"/>
  <c r="BJ74" i="30"/>
  <c r="BP74" i="30"/>
  <c r="AX76" i="30"/>
  <c r="BD76" i="30"/>
  <c r="BJ76" i="30"/>
  <c r="BP76" i="30"/>
  <c r="AX77" i="30"/>
  <c r="BD77" i="30"/>
  <c r="BJ77" i="30"/>
  <c r="BP77" i="30"/>
  <c r="AY79" i="30"/>
  <c r="BE79" i="30"/>
  <c r="BK79" i="30"/>
  <c r="BQ79" i="30"/>
  <c r="AX80" i="30"/>
  <c r="BD80" i="30"/>
  <c r="BJ80" i="30"/>
  <c r="BP80" i="30"/>
  <c r="AY7" i="27"/>
  <c r="BE7" i="27"/>
  <c r="BK7" i="27"/>
  <c r="BQ7" i="27"/>
  <c r="AY8" i="27"/>
  <c r="BE8" i="27"/>
  <c r="BK8" i="27"/>
  <c r="BQ8" i="27"/>
  <c r="AY14" i="27"/>
  <c r="BE17" i="27"/>
  <c r="BK17" i="27"/>
  <c r="BQ17" i="27"/>
  <c r="AY20" i="27"/>
  <c r="BE20" i="27"/>
  <c r="BK20" i="27"/>
  <c r="BQ20" i="27"/>
  <c r="BE4" i="27"/>
  <c r="BE5" i="27"/>
  <c r="CD5" i="27" s="1"/>
  <c r="BQ5" i="27"/>
  <c r="CP5" i="27" s="1"/>
  <c r="AY6" i="27"/>
  <c r="BE6" i="27"/>
  <c r="BK6" i="27"/>
  <c r="BQ6" i="27"/>
  <c r="CP6" i="27" s="1"/>
  <c r="AZ13" i="27"/>
  <c r="BF19" i="27"/>
  <c r="BL16" i="27"/>
  <c r="BQ18" i="27"/>
  <c r="BA20" i="27"/>
  <c r="BG19" i="27"/>
  <c r="BM19" i="27"/>
  <c r="AY9" i="27"/>
  <c r="BE9" i="27"/>
  <c r="BK9" i="27"/>
  <c r="BQ9" i="27"/>
  <c r="AY11" i="27"/>
  <c r="BE11" i="27"/>
  <c r="BK11" i="27"/>
  <c r="BQ11" i="27"/>
  <c r="AY16" i="27"/>
  <c r="BE16" i="27"/>
  <c r="BK16" i="27"/>
  <c r="BQ16" i="27"/>
  <c r="CM7" i="27"/>
  <c r="AY12" i="27"/>
  <c r="BE12" i="27"/>
  <c r="BK12" i="27"/>
  <c r="BQ12" i="27"/>
  <c r="AY19" i="27"/>
  <c r="BE19" i="27"/>
  <c r="BK19" i="27"/>
  <c r="BQ19" i="27"/>
  <c r="BF80" i="30"/>
  <c r="AZ65" i="30"/>
  <c r="BF66" i="30"/>
  <c r="BF67" i="30"/>
  <c r="BF68" i="30"/>
  <c r="BR68" i="30"/>
  <c r="BF73" i="30"/>
  <c r="BH64" i="30"/>
  <c r="BX64" i="30"/>
  <c r="CJ64" i="30"/>
  <c r="AZ70" i="30"/>
  <c r="BL70" i="30"/>
  <c r="BG71" i="30"/>
  <c r="BS71" i="30"/>
  <c r="BS72" i="30"/>
  <c r="BA77" i="30"/>
  <c r="BG77" i="30"/>
  <c r="BS77" i="30"/>
  <c r="BR65" i="30"/>
  <c r="CR65" i="30" s="1"/>
  <c r="AZ66" i="30"/>
  <c r="AZ67" i="30"/>
  <c r="BR67" i="30"/>
  <c r="AZ69" i="30"/>
  <c r="BR72" i="30"/>
  <c r="AW64" i="30"/>
  <c r="CD64" i="30"/>
  <c r="CP64" i="30"/>
  <c r="BA65" i="30"/>
  <c r="BG65" i="30"/>
  <c r="CG65" i="30" s="1"/>
  <c r="BM65" i="30"/>
  <c r="CM65" i="30" s="1"/>
  <c r="BS65" i="30"/>
  <c r="CS66" i="30" s="1"/>
  <c r="BA66" i="30"/>
  <c r="BG66" i="30"/>
  <c r="BM66" i="30"/>
  <c r="BS66" i="30"/>
  <c r="BA67" i="30"/>
  <c r="BG67" i="30"/>
  <c r="BM67" i="30"/>
  <c r="BS67" i="30"/>
  <c r="BA68" i="30"/>
  <c r="BG68" i="30"/>
  <c r="BM68" i="30"/>
  <c r="BS68" i="30"/>
  <c r="BA69" i="30"/>
  <c r="BG69" i="30"/>
  <c r="BM69" i="30"/>
  <c r="BS69" i="30"/>
  <c r="BG72" i="30"/>
  <c r="BM72" i="30"/>
  <c r="BN80" i="30"/>
  <c r="BF65" i="30"/>
  <c r="BR66" i="30"/>
  <c r="AZ68" i="30"/>
  <c r="BL69" i="30"/>
  <c r="BF74" i="30"/>
  <c r="BL75" i="30"/>
  <c r="BA79" i="30"/>
  <c r="BS79" i="30"/>
  <c r="BL65" i="30"/>
  <c r="BL66" i="30"/>
  <c r="BL67" i="30"/>
  <c r="BL68" i="30"/>
  <c r="BL72" i="30"/>
  <c r="AZ71" i="30"/>
  <c r="BF71" i="30"/>
  <c r="BL71" i="30"/>
  <c r="BR71" i="30"/>
  <c r="BA73" i="30"/>
  <c r="BS73" i="30"/>
  <c r="BA74" i="30"/>
  <c r="BG74" i="30"/>
  <c r="BM74" i="30"/>
  <c r="BS74" i="30"/>
  <c r="BG75" i="30"/>
  <c r="BM75" i="30"/>
  <c r="AZ17" i="29"/>
  <c r="BY4" i="29"/>
  <c r="CK4" i="29"/>
  <c r="BA6" i="29"/>
  <c r="BG6" i="29"/>
  <c r="BM6" i="29"/>
  <c r="BS6" i="29"/>
  <c r="BA13" i="29"/>
  <c r="BG13" i="29"/>
  <c r="BM13" i="29"/>
  <c r="BS13" i="29"/>
  <c r="BA19" i="29"/>
  <c r="BG19" i="29"/>
  <c r="BM19" i="29"/>
  <c r="BS19" i="29"/>
  <c r="AW20" i="29"/>
  <c r="BC20" i="29"/>
  <c r="BI20" i="29"/>
  <c r="BO20" i="29"/>
  <c r="AY19" i="29"/>
  <c r="BQ19" i="29"/>
  <c r="BR17" i="29"/>
  <c r="AX4" i="29"/>
  <c r="BI4" i="29"/>
  <c r="CF4" i="29"/>
  <c r="AZ10" i="29"/>
  <c r="BR10" i="29"/>
  <c r="AZ16" i="29"/>
  <c r="BF16" i="29"/>
  <c r="BL16" i="29"/>
  <c r="BR16" i="29"/>
  <c r="BA17" i="29"/>
  <c r="BG17" i="29"/>
  <c r="BM17" i="29"/>
  <c r="BS17" i="29"/>
  <c r="AZ20" i="29"/>
  <c r="BF20" i="29"/>
  <c r="BL20" i="29"/>
  <c r="BR20" i="29"/>
  <c r="BB19" i="29"/>
  <c r="BT19" i="29"/>
  <c r="BF17" i="29"/>
  <c r="BA4" i="29"/>
  <c r="BJ4" i="29"/>
  <c r="AZ5" i="29"/>
  <c r="BZ5" i="29" s="1"/>
  <c r="BF5" i="29"/>
  <c r="CF5" i="29" s="1"/>
  <c r="BL5" i="29"/>
  <c r="AZ7" i="29"/>
  <c r="BF7" i="29"/>
  <c r="BR7" i="29"/>
  <c r="BA10" i="29"/>
  <c r="BG10" i="29"/>
  <c r="BM10" i="29"/>
  <c r="BS10" i="29"/>
  <c r="BF11" i="29"/>
  <c r="BL12" i="29"/>
  <c r="BA16" i="29"/>
  <c r="BG16" i="29"/>
  <c r="BM16" i="29"/>
  <c r="BS16" i="29"/>
  <c r="BA20" i="29"/>
  <c r="BG20" i="29"/>
  <c r="BM20" i="29"/>
  <c r="BS20" i="29"/>
  <c r="BL17" i="29"/>
  <c r="CR4" i="29"/>
  <c r="BA5" i="29"/>
  <c r="BG5" i="29"/>
  <c r="BM5" i="29"/>
  <c r="BS5" i="29"/>
  <c r="AZ6" i="29"/>
  <c r="BZ9" i="29" s="1"/>
  <c r="BF6" i="29"/>
  <c r="BL6" i="29"/>
  <c r="BA7" i="29"/>
  <c r="BG7" i="29"/>
  <c r="BM7" i="29"/>
  <c r="BA11" i="29"/>
  <c r="BG11" i="29"/>
  <c r="BM11" i="29"/>
  <c r="BS11" i="29"/>
  <c r="BA12" i="29"/>
  <c r="BG12" i="29"/>
  <c r="BM12" i="29"/>
  <c r="BS12" i="29"/>
  <c r="AZ13" i="29"/>
  <c r="BF13" i="29"/>
  <c r="BL13" i="29"/>
  <c r="BR13" i="29"/>
  <c r="AZ19" i="29"/>
  <c r="BF19" i="29"/>
  <c r="BL19" i="29"/>
  <c r="BR19" i="29"/>
  <c r="BD19" i="29"/>
  <c r="AY168" i="26"/>
  <c r="AZ168" i="26"/>
  <c r="BF168" i="26"/>
  <c r="BL168" i="26"/>
  <c r="AZ170" i="26"/>
  <c r="BF170" i="26"/>
  <c r="BL170" i="26"/>
  <c r="AY172" i="26"/>
  <c r="BE172" i="26"/>
  <c r="BK172" i="26"/>
  <c r="AY174" i="26"/>
  <c r="BE174" i="26"/>
  <c r="BK174" i="26"/>
  <c r="BK168" i="26"/>
  <c r="BE170" i="26"/>
  <c r="AY163" i="26"/>
  <c r="BE163" i="26"/>
  <c r="BK163" i="26"/>
  <c r="AY165" i="26"/>
  <c r="BE165" i="26"/>
  <c r="BK165" i="26"/>
  <c r="AZ172" i="26"/>
  <c r="BF172" i="26"/>
  <c r="BL172" i="26"/>
  <c r="AZ174" i="26"/>
  <c r="BF174" i="26"/>
  <c r="BL174" i="26"/>
  <c r="AY176" i="26"/>
  <c r="BE176" i="26"/>
  <c r="BK176" i="26"/>
  <c r="BK170" i="26"/>
  <c r="AZ163" i="26"/>
  <c r="BF163" i="26"/>
  <c r="BL163" i="26"/>
  <c r="AZ165" i="26"/>
  <c r="BF165" i="26"/>
  <c r="BL165" i="26"/>
  <c r="AY167" i="26"/>
  <c r="BE167" i="26"/>
  <c r="BK167" i="26"/>
  <c r="AY169" i="26"/>
  <c r="BE169" i="26"/>
  <c r="BK169" i="26"/>
  <c r="AZ176" i="26"/>
  <c r="BF176" i="26"/>
  <c r="BL176" i="26"/>
  <c r="BE168" i="26"/>
  <c r="AY170" i="26"/>
  <c r="AY161" i="26"/>
  <c r="BE161" i="26"/>
  <c r="BK161" i="26"/>
  <c r="CI162" i="26" s="1"/>
  <c r="AZ167" i="26"/>
  <c r="BF167" i="26"/>
  <c r="BL167" i="26"/>
  <c r="AZ169" i="26"/>
  <c r="BF169" i="26"/>
  <c r="BL169" i="26"/>
  <c r="AY171" i="26"/>
  <c r="BE171" i="26"/>
  <c r="BK171" i="26"/>
  <c r="AY173" i="26"/>
  <c r="BE173" i="26"/>
  <c r="BK173" i="26"/>
  <c r="AY175" i="26"/>
  <c r="BE175" i="26"/>
  <c r="BK175" i="26"/>
  <c r="CM6" i="27"/>
  <c r="BF11" i="27"/>
  <c r="BC4" i="27"/>
  <c r="CA4" i="27"/>
  <c r="AZ7" i="27"/>
  <c r="BF7" i="27"/>
  <c r="BL7" i="27"/>
  <c r="AZ10" i="27"/>
  <c r="BF10" i="27"/>
  <c r="BL10" i="27"/>
  <c r="BA16" i="27"/>
  <c r="BE18" i="27"/>
  <c r="BK14" i="27"/>
  <c r="BI4" i="27"/>
  <c r="BL11" i="27"/>
  <c r="AW4" i="27"/>
  <c r="BK4" i="27"/>
  <c r="BA11" i="27"/>
  <c r="BG11" i="27"/>
  <c r="BF16" i="27"/>
  <c r="BL15" i="27"/>
  <c r="CA10" i="27"/>
  <c r="BF6" i="27"/>
  <c r="AY4" i="27"/>
  <c r="BO4" i="27"/>
  <c r="AZ11" i="27"/>
  <c r="BF13" i="27"/>
  <c r="BA13" i="27"/>
  <c r="BG13" i="27"/>
  <c r="BM13" i="27"/>
  <c r="BL14" i="27"/>
  <c r="AY17" i="26"/>
  <c r="BE17" i="26"/>
  <c r="BK17" i="26"/>
  <c r="AZ52" i="26"/>
  <c r="BF52" i="26"/>
  <c r="BL52" i="26"/>
  <c r="BN143" i="26"/>
  <c r="BF14" i="26"/>
  <c r="BC15" i="26"/>
  <c r="BO15" i="26"/>
  <c r="BY36" i="26"/>
  <c r="BA144" i="26"/>
  <c r="BB19" i="26"/>
  <c r="BH19" i="26"/>
  <c r="AU40" i="26"/>
  <c r="BA47" i="26"/>
  <c r="BG47" i="26"/>
  <c r="AX134" i="26"/>
  <c r="BJ134" i="26"/>
  <c r="AX135" i="26"/>
  <c r="BJ135" i="26"/>
  <c r="BJ142" i="26"/>
  <c r="AX131" i="26"/>
  <c r="BD131" i="26"/>
  <c r="BJ131" i="26"/>
  <c r="AY134" i="26"/>
  <c r="BE134" i="26"/>
  <c r="BK134" i="26"/>
  <c r="AY135" i="26"/>
  <c r="BE135" i="26"/>
  <c r="BK135" i="26"/>
  <c r="AX137" i="26"/>
  <c r="BD137" i="26"/>
  <c r="BJ137" i="26"/>
  <c r="AX139" i="26"/>
  <c r="BD139" i="26"/>
  <c r="BJ139" i="26"/>
  <c r="AV141" i="26"/>
  <c r="BB141" i="26"/>
  <c r="BH141" i="26"/>
  <c r="BN141" i="26"/>
  <c r="AY142" i="26"/>
  <c r="BE142" i="26"/>
  <c r="BK142" i="26"/>
  <c r="BD134" i="26"/>
  <c r="BD135" i="26"/>
  <c r="AX142" i="26"/>
  <c r="BD142" i="26"/>
  <c r="AV129" i="26"/>
  <c r="BT129" i="26" s="1"/>
  <c r="BB129" i="26"/>
  <c r="BZ129" i="26" s="1"/>
  <c r="BH129" i="26"/>
  <c r="CF129" i="26" s="1"/>
  <c r="BN129" i="26"/>
  <c r="CL129" i="26" s="1"/>
  <c r="AV130" i="26"/>
  <c r="BB130" i="26"/>
  <c r="BH130" i="26"/>
  <c r="BN130" i="26"/>
  <c r="AY131" i="26"/>
  <c r="BE131" i="26"/>
  <c r="BK131" i="26"/>
  <c r="AV132" i="26"/>
  <c r="BB132" i="26"/>
  <c r="BN132" i="26"/>
  <c r="AX133" i="26"/>
  <c r="BD133" i="26"/>
  <c r="BJ133" i="26"/>
  <c r="AV136" i="26"/>
  <c r="BB136" i="26"/>
  <c r="BH136" i="26"/>
  <c r="BN136" i="26"/>
  <c r="AY137" i="26"/>
  <c r="BE137" i="26"/>
  <c r="BK137" i="26"/>
  <c r="AV138" i="26"/>
  <c r="BB138" i="26"/>
  <c r="BH138" i="26"/>
  <c r="BN138" i="26"/>
  <c r="AY139" i="26"/>
  <c r="BE139" i="26"/>
  <c r="BK139" i="26"/>
  <c r="AV143" i="26"/>
  <c r="BB143" i="26"/>
  <c r="BH143" i="26"/>
  <c r="AX144" i="26"/>
  <c r="BD144" i="26"/>
  <c r="BJ144" i="26"/>
  <c r="AY133" i="26"/>
  <c r="BE133" i="26"/>
  <c r="BK133" i="26"/>
  <c r="AX141" i="26"/>
  <c r="BD141" i="26"/>
  <c r="BJ141" i="26"/>
  <c r="AY144" i="26"/>
  <c r="BE144" i="26"/>
  <c r="BK144" i="26"/>
  <c r="AX129" i="26"/>
  <c r="BD129" i="26"/>
  <c r="CB129" i="26" s="1"/>
  <c r="BJ129" i="26"/>
  <c r="CH129" i="26" s="1"/>
  <c r="AX130" i="26"/>
  <c r="BD130" i="26"/>
  <c r="BJ130" i="26"/>
  <c r="AX132" i="26"/>
  <c r="BD132" i="26"/>
  <c r="BJ132" i="26"/>
  <c r="BB134" i="26"/>
  <c r="BH134" i="26"/>
  <c r="BN134" i="26"/>
  <c r="AV135" i="26"/>
  <c r="BB135" i="26"/>
  <c r="BH135" i="26"/>
  <c r="BN135" i="26"/>
  <c r="AX136" i="26"/>
  <c r="BD136" i="26"/>
  <c r="BJ136" i="26"/>
  <c r="AX138" i="26"/>
  <c r="BD138" i="26"/>
  <c r="BJ138" i="26"/>
  <c r="AY141" i="26"/>
  <c r="BE141" i="26"/>
  <c r="BK141" i="26"/>
  <c r="AV142" i="26"/>
  <c r="BB142" i="26"/>
  <c r="BH142" i="26"/>
  <c r="BN142" i="26"/>
  <c r="AX143" i="26"/>
  <c r="BD143" i="26"/>
  <c r="BJ143" i="26"/>
  <c r="BI129" i="26"/>
  <c r="CG129" i="26" s="1"/>
  <c r="BO131" i="26"/>
  <c r="BJ107" i="26"/>
  <c r="AX103" i="26"/>
  <c r="BD103" i="26"/>
  <c r="BJ103" i="26"/>
  <c r="BL104" i="26"/>
  <c r="AY106" i="26"/>
  <c r="BE106" i="26"/>
  <c r="BK106" i="26"/>
  <c r="AX108" i="26"/>
  <c r="BD108" i="26"/>
  <c r="AX113" i="26"/>
  <c r="BD113" i="26"/>
  <c r="BJ113" i="26"/>
  <c r="BJ105" i="26"/>
  <c r="AX107" i="26"/>
  <c r="AX105" i="26"/>
  <c r="BD107" i="26"/>
  <c r="CB98" i="26"/>
  <c r="AX102" i="26"/>
  <c r="BD102" i="26"/>
  <c r="BJ102" i="26"/>
  <c r="AY107" i="26"/>
  <c r="BE107" i="26"/>
  <c r="BK107" i="26"/>
  <c r="AX109" i="26"/>
  <c r="BD109" i="26"/>
  <c r="BJ109" i="26"/>
  <c r="AX112" i="26"/>
  <c r="BD112" i="26"/>
  <c r="BJ112" i="26"/>
  <c r="AX114" i="26"/>
  <c r="BD114" i="26"/>
  <c r="BD105" i="26"/>
  <c r="BE102" i="26"/>
  <c r="AX104" i="26"/>
  <c r="BD104" i="26"/>
  <c r="BJ104" i="26"/>
  <c r="AZ105" i="26"/>
  <c r="BF105" i="26"/>
  <c r="AY109" i="26"/>
  <c r="BE109" i="26"/>
  <c r="BK109" i="26"/>
  <c r="AY112" i="26"/>
  <c r="BE112" i="26"/>
  <c r="BK112" i="26"/>
  <c r="AX101" i="26"/>
  <c r="BD101" i="26"/>
  <c r="BJ101" i="26"/>
  <c r="BF102" i="26"/>
  <c r="BL102" i="26"/>
  <c r="BE104" i="26"/>
  <c r="BK104" i="26"/>
  <c r="AX106" i="26"/>
  <c r="BD106" i="26"/>
  <c r="BJ106" i="26"/>
  <c r="BL109" i="26"/>
  <c r="BF112" i="26"/>
  <c r="BN108" i="26"/>
  <c r="AU73" i="26"/>
  <c r="BM73" i="26"/>
  <c r="BA76" i="26"/>
  <c r="AU68" i="26"/>
  <c r="BS68" i="26" s="1"/>
  <c r="BA68" i="26"/>
  <c r="BG68" i="26"/>
  <c r="BM68" i="26"/>
  <c r="AU72" i="26"/>
  <c r="BA72" i="26"/>
  <c r="BG72" i="26"/>
  <c r="BM72" i="26"/>
  <c r="AV73" i="26"/>
  <c r="BB73" i="26"/>
  <c r="BH73" i="26"/>
  <c r="BN73" i="26"/>
  <c r="BD74" i="26"/>
  <c r="BJ74" i="26"/>
  <c r="AV76" i="26"/>
  <c r="BB76" i="26"/>
  <c r="BH76" i="26"/>
  <c r="BN76" i="26"/>
  <c r="AX77" i="26"/>
  <c r="BD77" i="26"/>
  <c r="BJ77" i="26"/>
  <c r="AX79" i="26"/>
  <c r="BD79" i="26"/>
  <c r="BJ79" i="26"/>
  <c r="AX81" i="26"/>
  <c r="BD81" i="26"/>
  <c r="BJ81" i="26"/>
  <c r="BA82" i="26"/>
  <c r="BM82" i="26"/>
  <c r="BG76" i="26"/>
  <c r="AV68" i="26"/>
  <c r="BB68" i="26"/>
  <c r="BH68" i="26"/>
  <c r="BN68" i="26"/>
  <c r="AU71" i="26"/>
  <c r="BG71" i="26"/>
  <c r="AV72" i="26"/>
  <c r="BB72" i="26"/>
  <c r="BH72" i="26"/>
  <c r="BN72" i="26"/>
  <c r="BA75" i="26"/>
  <c r="AV78" i="26"/>
  <c r="BB78" i="26"/>
  <c r="BH78" i="26"/>
  <c r="BN78" i="26"/>
  <c r="AV80" i="26"/>
  <c r="BB80" i="26"/>
  <c r="BH80" i="26"/>
  <c r="BN80" i="26"/>
  <c r="AU76" i="26"/>
  <c r="BI66" i="26"/>
  <c r="BB71" i="26"/>
  <c r="AX73" i="26"/>
  <c r="BD73" i="26"/>
  <c r="BJ73" i="26"/>
  <c r="AV75" i="26"/>
  <c r="BB75" i="26"/>
  <c r="BH75" i="26"/>
  <c r="BN75" i="26"/>
  <c r="AX76" i="26"/>
  <c r="BJ76" i="26"/>
  <c r="BM76" i="26"/>
  <c r="CK66" i="26"/>
  <c r="AU69" i="26"/>
  <c r="BA69" i="26"/>
  <c r="BG69" i="26"/>
  <c r="BM69" i="26"/>
  <c r="AU70" i="26"/>
  <c r="BA70" i="26"/>
  <c r="BG70" i="26"/>
  <c r="BM70" i="26"/>
  <c r="AX72" i="26"/>
  <c r="BD72" i="26"/>
  <c r="BJ72" i="26"/>
  <c r="BG77" i="26"/>
  <c r="AX78" i="26"/>
  <c r="BD78" i="26"/>
  <c r="BJ78" i="26"/>
  <c r="AU79" i="26"/>
  <c r="BM79" i="26"/>
  <c r="AX80" i="26"/>
  <c r="BD80" i="26"/>
  <c r="BJ80" i="26"/>
  <c r="BA81" i="26"/>
  <c r="AX82" i="26"/>
  <c r="BD82" i="26"/>
  <c r="BJ82" i="26"/>
  <c r="AZ82" i="26"/>
  <c r="BF81" i="26"/>
  <c r="BL82" i="26"/>
  <c r="BB42" i="26"/>
  <c r="BN42" i="26"/>
  <c r="BG45" i="26"/>
  <c r="BA37" i="26"/>
  <c r="BG37" i="26"/>
  <c r="CE37" i="26" s="1"/>
  <c r="BG39" i="26"/>
  <c r="AU42" i="26"/>
  <c r="BM42" i="26"/>
  <c r="AW37" i="26"/>
  <c r="BU37" i="26" s="1"/>
  <c r="BC37" i="26"/>
  <c r="CA37" i="26" s="1"/>
  <c r="BI37" i="26"/>
  <c r="CG37" i="26" s="1"/>
  <c r="BO37" i="26"/>
  <c r="CM37" i="26" s="1"/>
  <c r="AU38" i="26"/>
  <c r="BA38" i="26"/>
  <c r="BG38" i="26"/>
  <c r="BM38" i="26"/>
  <c r="AW39" i="26"/>
  <c r="BC39" i="26"/>
  <c r="BI39" i="26"/>
  <c r="BO39" i="26"/>
  <c r="BB45" i="26"/>
  <c r="BH45" i="26"/>
  <c r="AU48" i="26"/>
  <c r="BA48" i="26"/>
  <c r="BG48" i="26"/>
  <c r="BM48" i="26"/>
  <c r="AU50" i="26"/>
  <c r="BA50" i="26"/>
  <c r="BG50" i="26"/>
  <c r="BM50" i="26"/>
  <c r="AU52" i="26"/>
  <c r="BA52" i="26"/>
  <c r="BG52" i="26"/>
  <c r="BM52" i="26"/>
  <c r="AU37" i="26"/>
  <c r="BS37" i="26" s="1"/>
  <c r="BM37" i="26"/>
  <c r="CK37" i="26" s="1"/>
  <c r="AU39" i="26"/>
  <c r="BM39" i="26"/>
  <c r="BA42" i="26"/>
  <c r="BG42" i="26"/>
  <c r="BH51" i="26"/>
  <c r="AV42" i="26"/>
  <c r="BH42" i="26"/>
  <c r="AU45" i="26"/>
  <c r="BA45" i="26"/>
  <c r="BM45" i="26"/>
  <c r="AU41" i="26"/>
  <c r="BA41" i="26"/>
  <c r="BG41" i="26"/>
  <c r="BM41" i="26"/>
  <c r="AU44" i="26"/>
  <c r="BA44" i="26"/>
  <c r="BG44" i="26"/>
  <c r="BM44" i="26"/>
  <c r="BO45" i="26"/>
  <c r="AU47" i="26"/>
  <c r="BM47" i="26"/>
  <c r="AV52" i="26"/>
  <c r="BB52" i="26"/>
  <c r="BH52" i="26"/>
  <c r="BN52" i="26"/>
  <c r="BA40" i="26"/>
  <c r="BM40" i="26"/>
  <c r="AV47" i="26"/>
  <c r="BB47" i="26"/>
  <c r="BH47" i="26"/>
  <c r="AW48" i="26"/>
  <c r="BC48" i="26"/>
  <c r="BI48" i="26"/>
  <c r="CM40" i="31"/>
  <c r="DN41" i="31"/>
  <c r="BA45" i="31"/>
  <c r="BG45" i="31"/>
  <c r="CG45" i="31" s="1"/>
  <c r="BM45" i="31"/>
  <c r="CM45" i="31" s="1"/>
  <c r="BS45" i="31"/>
  <c r="BA46" i="31"/>
  <c r="BG46" i="31"/>
  <c r="BM46" i="31"/>
  <c r="BS46" i="31"/>
  <c r="BF46" i="31"/>
  <c r="BR46" i="31"/>
  <c r="BG47" i="31"/>
  <c r="BM47" i="31"/>
  <c r="BS47" i="31"/>
  <c r="BA48" i="31"/>
  <c r="BG48" i="31"/>
  <c r="BM48" i="31"/>
  <c r="BS48" i="31"/>
  <c r="AX50" i="31"/>
  <c r="BD50" i="31"/>
  <c r="BJ50" i="31"/>
  <c r="BP50" i="31"/>
  <c r="BA51" i="31"/>
  <c r="BG51" i="31"/>
  <c r="BM51" i="31"/>
  <c r="BS51" i="31"/>
  <c r="AW52" i="31"/>
  <c r="BC52" i="31"/>
  <c r="BI52" i="31"/>
  <c r="BO52" i="31"/>
  <c r="AZ53" i="31"/>
  <c r="BF53" i="31"/>
  <c r="BL53" i="31"/>
  <c r="BR53" i="31"/>
  <c r="BS56" i="31"/>
  <c r="DA41" i="31"/>
  <c r="AZ50" i="31"/>
  <c r="BR50" i="31"/>
  <c r="AZ54" i="31"/>
  <c r="BR54" i="31"/>
  <c r="BA40" i="31"/>
  <c r="BQ40" i="31"/>
  <c r="CH40" i="31"/>
  <c r="AX45" i="31"/>
  <c r="BD45" i="31"/>
  <c r="CD45" i="31" s="1"/>
  <c r="BJ45" i="31"/>
  <c r="BP45" i="31"/>
  <c r="BL49" i="31"/>
  <c r="BS50" i="31"/>
  <c r="AW53" i="31"/>
  <c r="BC53" i="31"/>
  <c r="BI53" i="31"/>
  <c r="BO53" i="31"/>
  <c r="BG54" i="31"/>
  <c r="BM54" i="31"/>
  <c r="AX56" i="31"/>
  <c r="BD56" i="31"/>
  <c r="BJ56" i="31"/>
  <c r="BF50" i="31"/>
  <c r="BF52" i="31"/>
  <c r="BF54" i="31"/>
  <c r="CK40" i="31"/>
  <c r="AZ42" i="31"/>
  <c r="BZ43" i="31" s="1"/>
  <c r="BF42" i="31"/>
  <c r="CF42" i="31" s="1"/>
  <c r="BL42" i="31"/>
  <c r="CL44" i="31" s="1"/>
  <c r="BR42" i="31"/>
  <c r="BF49" i="31"/>
  <c r="BD51" i="31"/>
  <c r="AX53" i="31"/>
  <c r="BD53" i="31"/>
  <c r="BJ53" i="31"/>
  <c r="BG56" i="31"/>
  <c r="BL50" i="31"/>
  <c r="BL54" i="31"/>
  <c r="BG40" i="31"/>
  <c r="DM41" i="31"/>
  <c r="BF45" i="31"/>
  <c r="BL45" i="31"/>
  <c r="BR45" i="31"/>
  <c r="AZ46" i="31"/>
  <c r="AZ47" i="31"/>
  <c r="BF47" i="31"/>
  <c r="BL47" i="31"/>
  <c r="BR47" i="31"/>
  <c r="AZ48" i="31"/>
  <c r="BF48" i="31"/>
  <c r="BL48" i="31"/>
  <c r="BR48" i="31"/>
  <c r="AZ51" i="31"/>
  <c r="BF51" i="31"/>
  <c r="BL51" i="31"/>
  <c r="AZ56" i="31"/>
  <c r="BF56" i="31"/>
  <c r="BL56" i="31"/>
  <c r="BR56" i="31"/>
  <c r="CD6" i="31"/>
  <c r="CI4" i="31"/>
  <c r="BJ5" i="31"/>
  <c r="CJ8" i="31" s="1"/>
  <c r="BP6" i="31"/>
  <c r="BP10" i="31"/>
  <c r="AX4" i="31"/>
  <c r="BO4" i="31"/>
  <c r="CC4" i="31"/>
  <c r="CS12" i="31"/>
  <c r="DT6" i="31" s="1"/>
  <c r="BQ5" i="31"/>
  <c r="DE5" i="31"/>
  <c r="BJ6" i="31"/>
  <c r="AX8" i="31"/>
  <c r="BJ8" i="31"/>
  <c r="BP8" i="31"/>
  <c r="BJ9" i="31"/>
  <c r="BD12" i="31"/>
  <c r="BP12" i="31"/>
  <c r="AX14" i="31"/>
  <c r="BJ14" i="31"/>
  <c r="BP14" i="31"/>
  <c r="AY15" i="31"/>
  <c r="BE15" i="31"/>
  <c r="BK15" i="31"/>
  <c r="BQ15" i="31"/>
  <c r="AX17" i="31"/>
  <c r="AX20" i="31"/>
  <c r="BD10" i="31"/>
  <c r="BP13" i="31"/>
  <c r="BD14" i="31"/>
  <c r="AX18" i="31"/>
  <c r="AX19" i="31"/>
  <c r="BW4" i="31"/>
  <c r="CJ4" i="31"/>
  <c r="AX5" i="31"/>
  <c r="BX5" i="31" s="1"/>
  <c r="CH5" i="31"/>
  <c r="AX6" i="31"/>
  <c r="BW6" i="31"/>
  <c r="AW7" i="31"/>
  <c r="BW7" i="31" s="1"/>
  <c r="BC7" i="31"/>
  <c r="BI7" i="31"/>
  <c r="BO7" i="31"/>
  <c r="AX9" i="31"/>
  <c r="AY10" i="31"/>
  <c r="BK10" i="31"/>
  <c r="AW11" i="31"/>
  <c r="AW12" i="31"/>
  <c r="AX13" i="31"/>
  <c r="BJ13" i="31"/>
  <c r="AX16" i="31"/>
  <c r="BD18" i="31"/>
  <c r="BP18" i="31"/>
  <c r="BD19" i="31"/>
  <c r="BJ19" i="31"/>
  <c r="BP19" i="31"/>
  <c r="AX10" i="31"/>
  <c r="BJ17" i="31"/>
  <c r="BJ18" i="31"/>
  <c r="BE5" i="31"/>
  <c r="BK5" i="31"/>
  <c r="DQ5" i="31"/>
  <c r="AY6" i="31"/>
  <c r="BY6" i="31" s="1"/>
  <c r="BE6" i="31"/>
  <c r="BK6" i="31"/>
  <c r="BQ6" i="31"/>
  <c r="AX7" i="31"/>
  <c r="BJ7" i="31"/>
  <c r="BP7" i="31"/>
  <c r="AY9" i="31"/>
  <c r="BD9" i="31"/>
  <c r="BD11" i="31"/>
  <c r="BJ11" i="31"/>
  <c r="BP11" i="31"/>
  <c r="AX12" i="31"/>
  <c r="AY13" i="31"/>
  <c r="BE13" i="31"/>
  <c r="BK13" i="31"/>
  <c r="BQ13" i="31"/>
  <c r="AW15" i="31"/>
  <c r="BJ15" i="31"/>
  <c r="AY16" i="31"/>
  <c r="BE16" i="31"/>
  <c r="BK16" i="31"/>
  <c r="BQ16" i="31"/>
  <c r="AY19" i="31"/>
  <c r="BK19" i="31"/>
  <c r="BQ19" i="31"/>
  <c r="BM4" i="31"/>
  <c r="CA4" i="31"/>
  <c r="CR7" i="31"/>
  <c r="AY7" i="31"/>
  <c r="BY9" i="31" s="1"/>
  <c r="BE7" i="31"/>
  <c r="BQ7" i="31"/>
  <c r="AW8" i="31"/>
  <c r="BC8" i="31"/>
  <c r="BI8" i="31"/>
  <c r="BO8" i="31"/>
  <c r="CO17" i="31" s="1"/>
  <c r="AY11" i="31"/>
  <c r="BK11" i="31"/>
  <c r="BQ11" i="31"/>
  <c r="AY12" i="31"/>
  <c r="BE12" i="31"/>
  <c r="BK12" i="31"/>
  <c r="BQ12" i="31"/>
  <c r="AW14" i="31"/>
  <c r="BC14" i="31"/>
  <c r="BI14" i="31"/>
  <c r="BO14" i="31"/>
  <c r="AX15" i="31"/>
  <c r="AW17" i="31"/>
  <c r="BC17" i="31"/>
  <c r="BI17" i="31"/>
  <c r="BO17" i="31"/>
  <c r="AU7" i="26"/>
  <c r="BA7" i="26"/>
  <c r="BG7" i="26"/>
  <c r="AU11" i="26"/>
  <c r="BM11" i="26"/>
  <c r="AU12" i="26"/>
  <c r="BA12" i="26"/>
  <c r="BM12" i="26"/>
  <c r="BL18" i="26"/>
  <c r="BL17" i="26"/>
  <c r="AZ4" i="26"/>
  <c r="BF4" i="26"/>
  <c r="BL4" i="26"/>
  <c r="AZ5" i="26"/>
  <c r="BF5" i="26"/>
  <c r="BL5" i="26"/>
  <c r="AZ8" i="26"/>
  <c r="BF8" i="26"/>
  <c r="BL8" i="26"/>
  <c r="AY16" i="26"/>
  <c r="BK16" i="26"/>
  <c r="BA17" i="26"/>
  <c r="BG17" i="26"/>
  <c r="BM17" i="26"/>
  <c r="AY19" i="26"/>
  <c r="BE19" i="26"/>
  <c r="BK19" i="26"/>
  <c r="AZ17" i="26"/>
  <c r="AU4" i="26"/>
  <c r="BA4" i="26"/>
  <c r="BY4" i="26" s="1"/>
  <c r="BG4" i="26"/>
  <c r="CE4" i="26" s="1"/>
  <c r="BM4" i="26"/>
  <c r="AU5" i="26"/>
  <c r="BA5" i="26"/>
  <c r="BG5" i="26"/>
  <c r="BM5" i="26"/>
  <c r="AU8" i="26"/>
  <c r="BA8" i="26"/>
  <c r="BG8" i="26"/>
  <c r="AU13" i="26"/>
  <c r="BA13" i="26"/>
  <c r="BG13" i="26"/>
  <c r="BM13" i="26"/>
  <c r="BC19" i="26"/>
  <c r="BO19" i="26"/>
  <c r="BF17" i="26"/>
  <c r="AZ7" i="26"/>
  <c r="BF7" i="26"/>
  <c r="BL7" i="26"/>
  <c r="AZ11" i="26"/>
  <c r="BF11" i="26"/>
  <c r="BL11" i="26"/>
  <c r="BL12" i="26"/>
  <c r="AU16" i="26"/>
  <c r="BA16" i="26"/>
  <c r="BG16" i="26"/>
  <c r="BM16" i="26"/>
  <c r="AY18" i="26"/>
  <c r="BE18" i="26"/>
  <c r="BK18" i="26"/>
  <c r="AU19" i="26"/>
  <c r="BA19" i="26"/>
  <c r="BG19" i="26"/>
  <c r="BM19" i="26"/>
  <c r="AW4" i="26"/>
  <c r="BC4" i="26"/>
  <c r="BI4" i="26"/>
  <c r="BO4" i="26"/>
  <c r="CM4" i="26" s="1"/>
  <c r="AW5" i="26"/>
  <c r="BI5" i="26"/>
  <c r="AW15" i="26"/>
  <c r="BI15" i="26"/>
  <c r="AW16" i="26"/>
  <c r="BC16" i="26"/>
  <c r="BI16" i="26"/>
  <c r="BO16" i="26"/>
  <c r="BF18" i="26"/>
  <c r="AZ19" i="26"/>
  <c r="BF19" i="26"/>
  <c r="BL19" i="26"/>
  <c r="AV11" i="26"/>
  <c r="CJ98" i="26"/>
  <c r="BL98" i="26"/>
  <c r="BD3" i="26"/>
  <c r="AZ10" i="26"/>
  <c r="BF10" i="26"/>
  <c r="BL10" i="26"/>
  <c r="AZ12" i="26"/>
  <c r="AZ13" i="26"/>
  <c r="BF13" i="26"/>
  <c r="BL13" i="26"/>
  <c r="BO13" i="26"/>
  <c r="AZ14" i="26"/>
  <c r="BL14" i="26"/>
  <c r="AX19" i="26"/>
  <c r="AZ72" i="26"/>
  <c r="AW138" i="26"/>
  <c r="BC138" i="26"/>
  <c r="BI138" i="26"/>
  <c r="BO138" i="26"/>
  <c r="BO141" i="26"/>
  <c r="BE3" i="26"/>
  <c r="AW7" i="26"/>
  <c r="BC7" i="26"/>
  <c r="BO7" i="26"/>
  <c r="AZ15" i="26"/>
  <c r="BF15" i="26"/>
  <c r="BL15" i="26"/>
  <c r="AZ16" i="26"/>
  <c r="BF16" i="26"/>
  <c r="BL16" i="26"/>
  <c r="AZ71" i="26"/>
  <c r="BF71" i="26"/>
  <c r="BL71" i="26"/>
  <c r="AZ75" i="26"/>
  <c r="BL75" i="26"/>
  <c r="AW8" i="26"/>
  <c r="BI8" i="26"/>
  <c r="AW11" i="26"/>
  <c r="BC11" i="26"/>
  <c r="BI11" i="26"/>
  <c r="BO11" i="26"/>
  <c r="AW17" i="26"/>
  <c r="BI17" i="26"/>
  <c r="BO17" i="26"/>
  <c r="AW133" i="26"/>
  <c r="AW131" i="26"/>
  <c r="AW160" i="26"/>
  <c r="BU160" i="26"/>
  <c r="BC8" i="26"/>
  <c r="BO8" i="26"/>
  <c r="AW6" i="26"/>
  <c r="BC6" i="26"/>
  <c r="BI6" i="26"/>
  <c r="BO6" i="26"/>
  <c r="AW10" i="26"/>
  <c r="BC10" i="26"/>
  <c r="BI10" i="26"/>
  <c r="BO10" i="26"/>
  <c r="AW12" i="26"/>
  <c r="BC12" i="26"/>
  <c r="BI12" i="26"/>
  <c r="BO12" i="26"/>
  <c r="AW13" i="26"/>
  <c r="BI13" i="26"/>
  <c r="AW14" i="26"/>
  <c r="BC14" i="26"/>
  <c r="BI14" i="26"/>
  <c r="BO14" i="26"/>
  <c r="AV15" i="26"/>
  <c r="AZ77" i="26"/>
  <c r="BF77" i="26"/>
  <c r="AW137" i="26"/>
  <c r="BN169" i="26"/>
  <c r="BN171" i="26"/>
  <c r="AW19" i="26"/>
  <c r="BI19" i="26"/>
  <c r="BG36" i="26"/>
  <c r="AY37" i="26"/>
  <c r="BW37" i="26" s="1"/>
  <c r="BE37" i="26"/>
  <c r="CC37" i="26" s="1"/>
  <c r="AY38" i="26"/>
  <c r="AY39" i="26"/>
  <c r="BE39" i="26"/>
  <c r="BK39" i="26"/>
  <c r="AY47" i="26"/>
  <c r="BE47" i="26"/>
  <c r="BK47" i="26"/>
  <c r="BD66" i="26"/>
  <c r="BF79" i="26"/>
  <c r="BL79" i="26"/>
  <c r="AY81" i="26"/>
  <c r="BK81" i="26"/>
  <c r="AV102" i="26"/>
  <c r="BB102" i="26"/>
  <c r="BH102" i="26"/>
  <c r="BN102" i="26"/>
  <c r="AV104" i="26"/>
  <c r="BB104" i="26"/>
  <c r="BH104" i="26"/>
  <c r="BN104" i="26"/>
  <c r="AV105" i="26"/>
  <c r="BB105" i="26"/>
  <c r="BH105" i="26"/>
  <c r="BN105" i="26"/>
  <c r="AV171" i="26"/>
  <c r="BH171" i="26"/>
  <c r="AV172" i="26"/>
  <c r="BB172" i="26"/>
  <c r="BH172" i="26"/>
  <c r="BN172" i="26"/>
  <c r="AY42" i="26"/>
  <c r="BK42" i="26"/>
  <c r="AY46" i="26"/>
  <c r="BE50" i="26"/>
  <c r="BS66" i="26"/>
  <c r="AZ70" i="26"/>
  <c r="BL70" i="26"/>
  <c r="AZ76" i="26"/>
  <c r="BF76" i="26"/>
  <c r="BL76" i="26"/>
  <c r="CM98" i="26"/>
  <c r="AV114" i="26"/>
  <c r="BB114" i="26"/>
  <c r="BH114" i="26"/>
  <c r="BN114" i="26"/>
  <c r="AW129" i="26"/>
  <c r="BU129" i="26" s="1"/>
  <c r="BC129" i="26"/>
  <c r="CA129" i="26" s="1"/>
  <c r="BO129" i="26"/>
  <c r="BA160" i="26"/>
  <c r="BB162" i="26"/>
  <c r="BH162" i="26"/>
  <c r="BB164" i="26"/>
  <c r="BN164" i="26"/>
  <c r="AV166" i="26"/>
  <c r="BB166" i="26"/>
  <c r="BH166" i="26"/>
  <c r="BN166" i="26"/>
  <c r="BC170" i="26"/>
  <c r="BB17" i="26"/>
  <c r="AY49" i="26"/>
  <c r="BE49" i="26"/>
  <c r="BK49" i="26"/>
  <c r="CE66" i="26"/>
  <c r="AZ69" i="26"/>
  <c r="BF69" i="26"/>
  <c r="BL69" i="26"/>
  <c r="BF73" i="26"/>
  <c r="AV103" i="26"/>
  <c r="BN103" i="26"/>
  <c r="AV108" i="26"/>
  <c r="BB108" i="26"/>
  <c r="BH108" i="26"/>
  <c r="BJ114" i="26"/>
  <c r="AX128" i="26"/>
  <c r="BC131" i="26"/>
  <c r="BI131" i="26"/>
  <c r="BC133" i="26"/>
  <c r="BI133" i="26"/>
  <c r="BC137" i="26"/>
  <c r="BI137" i="26"/>
  <c r="BO137" i="26"/>
  <c r="AV165" i="26"/>
  <c r="BB165" i="26"/>
  <c r="BH165" i="26"/>
  <c r="BN165" i="26"/>
  <c r="AV168" i="26"/>
  <c r="BB168" i="26"/>
  <c r="BH168" i="26"/>
  <c r="BN168" i="26"/>
  <c r="AV169" i="26"/>
  <c r="BB169" i="26"/>
  <c r="BH169" i="26"/>
  <c r="AV175" i="26"/>
  <c r="BB175" i="26"/>
  <c r="BH175" i="26"/>
  <c r="BN175" i="26"/>
  <c r="AV176" i="26"/>
  <c r="BB176" i="26"/>
  <c r="BH176" i="26"/>
  <c r="BN176" i="26"/>
  <c r="AY40" i="26"/>
  <c r="BE40" i="26"/>
  <c r="BK40" i="26"/>
  <c r="AY41" i="26"/>
  <c r="BE41" i="26"/>
  <c r="BK41" i="26"/>
  <c r="BE52" i="26"/>
  <c r="AV43" i="26"/>
  <c r="BN41" i="26"/>
  <c r="AZ67" i="26"/>
  <c r="BX67" i="26" s="1"/>
  <c r="BL67" i="26"/>
  <c r="CJ67" i="26" s="1"/>
  <c r="AZ81" i="26"/>
  <c r="BL81" i="26"/>
  <c r="AV99" i="26"/>
  <c r="BT99" i="26" s="1"/>
  <c r="BB99" i="26"/>
  <c r="BH99" i="26"/>
  <c r="CF99" i="26" s="1"/>
  <c r="BN99" i="26"/>
  <c r="AV100" i="26"/>
  <c r="BB100" i="26"/>
  <c r="BH100" i="26"/>
  <c r="BN100" i="26"/>
  <c r="AV113" i="26"/>
  <c r="BB113" i="26"/>
  <c r="BH113" i="26"/>
  <c r="BN113" i="26"/>
  <c r="BK128" i="26"/>
  <c r="AW130" i="26"/>
  <c r="BC130" i="26"/>
  <c r="BI130" i="26"/>
  <c r="BO130" i="26"/>
  <c r="AW132" i="26"/>
  <c r="BC132" i="26"/>
  <c r="BI132" i="26"/>
  <c r="BO132" i="26"/>
  <c r="AW134" i="26"/>
  <c r="BC134" i="26"/>
  <c r="BO134" i="26"/>
  <c r="AW136" i="26"/>
  <c r="BC136" i="26"/>
  <c r="BI136" i="26"/>
  <c r="BO136" i="26"/>
  <c r="AW140" i="26"/>
  <c r="BC140" i="26"/>
  <c r="BI140" i="26"/>
  <c r="BO140" i="26"/>
  <c r="AW142" i="26"/>
  <c r="BC142" i="26"/>
  <c r="BI142" i="26"/>
  <c r="BO142" i="26"/>
  <c r="AW143" i="26"/>
  <c r="BC143" i="26"/>
  <c r="BI143" i="26"/>
  <c r="BO143" i="26"/>
  <c r="AW144" i="26"/>
  <c r="BC144" i="26"/>
  <c r="BO144" i="26"/>
  <c r="AV174" i="26"/>
  <c r="BB174" i="26"/>
  <c r="BH174" i="26"/>
  <c r="BN174" i="26"/>
  <c r="BD18" i="26"/>
  <c r="AU36" i="26"/>
  <c r="BE48" i="26"/>
  <c r="AY51" i="26"/>
  <c r="BE51" i="26"/>
  <c r="BK51" i="26"/>
  <c r="AZ68" i="26"/>
  <c r="BL68" i="26"/>
  <c r="AZ78" i="26"/>
  <c r="BF78" i="26"/>
  <c r="BL78" i="26"/>
  <c r="AY98" i="26"/>
  <c r="AV106" i="26"/>
  <c r="BB106" i="26"/>
  <c r="BH106" i="26"/>
  <c r="BN106" i="26"/>
  <c r="AV107" i="26"/>
  <c r="BB107" i="26"/>
  <c r="BH107" i="26"/>
  <c r="BN107" i="26"/>
  <c r="AV110" i="26"/>
  <c r="BB110" i="26"/>
  <c r="BH110" i="26"/>
  <c r="BN110" i="26"/>
  <c r="AV111" i="26"/>
  <c r="BB111" i="26"/>
  <c r="BH111" i="26"/>
  <c r="BN111" i="26"/>
  <c r="AV112" i="26"/>
  <c r="BB112" i="26"/>
  <c r="BH112" i="26"/>
  <c r="BN112" i="26"/>
  <c r="BF108" i="26"/>
  <c r="CC128" i="26"/>
  <c r="AW135" i="26"/>
  <c r="BC135" i="26"/>
  <c r="BI135" i="26"/>
  <c r="BO135" i="26"/>
  <c r="AW139" i="26"/>
  <c r="BC139" i="26"/>
  <c r="BI139" i="26"/>
  <c r="BO139" i="26"/>
  <c r="BM144" i="26"/>
  <c r="BB161" i="26"/>
  <c r="BZ161" i="26" s="1"/>
  <c r="BH161" i="26"/>
  <c r="BN161" i="26"/>
  <c r="AV173" i="26"/>
  <c r="BB173" i="26"/>
  <c r="BH173" i="26"/>
  <c r="BN173" i="26"/>
  <c r="BK3" i="26"/>
  <c r="AV14" i="26"/>
  <c r="BB14" i="26"/>
  <c r="BD36" i="26"/>
  <c r="CB36" i="26"/>
  <c r="AV39" i="26"/>
  <c r="BB39" i="26"/>
  <c r="BH39" i="26"/>
  <c r="BN39" i="26"/>
  <c r="BB41" i="26"/>
  <c r="BH41" i="26"/>
  <c r="BN45" i="26"/>
  <c r="AV40" i="26"/>
  <c r="BB51" i="26"/>
  <c r="BN51" i="26"/>
  <c r="BF3" i="26"/>
  <c r="AX3" i="26"/>
  <c r="BJ3" i="26"/>
  <c r="AX12" i="26"/>
  <c r="BD12" i="26"/>
  <c r="BJ12" i="26"/>
  <c r="BD13" i="26"/>
  <c r="AX15" i="26"/>
  <c r="BD15" i="26"/>
  <c r="BJ15" i="26"/>
  <c r="AX18" i="26"/>
  <c r="BJ18" i="26"/>
  <c r="BK80" i="26"/>
  <c r="AV19" i="26"/>
  <c r="BB15" i="26"/>
  <c r="AV41" i="26"/>
  <c r="AV51" i="26"/>
  <c r="AV45" i="26"/>
  <c r="AY3" i="26"/>
  <c r="AZ3" i="26"/>
  <c r="BL3" i="26"/>
  <c r="AX17" i="26"/>
  <c r="BD17" i="26"/>
  <c r="BJ17" i="26"/>
  <c r="AV17" i="26"/>
  <c r="BB40" i="26"/>
  <c r="BN40" i="26"/>
  <c r="BB43" i="26"/>
  <c r="BH43" i="26"/>
  <c r="BN43" i="26"/>
  <c r="BN47" i="26"/>
  <c r="AV49" i="26"/>
  <c r="BB49" i="26"/>
  <c r="BH49" i="26"/>
  <c r="BN49" i="26"/>
  <c r="CC98" i="26"/>
  <c r="BE98" i="26"/>
  <c r="CI98" i="26"/>
  <c r="BK98" i="26"/>
  <c r="BC36" i="26"/>
  <c r="BO36" i="26"/>
  <c r="AV38" i="26"/>
  <c r="BB38" i="26"/>
  <c r="BH38" i="26"/>
  <c r="BN38" i="26"/>
  <c r="BC66" i="26"/>
  <c r="BO66" i="26"/>
  <c r="AY79" i="26"/>
  <c r="BE79" i="26"/>
  <c r="BK79" i="26"/>
  <c r="AX98" i="26"/>
  <c r="AW18" i="26"/>
  <c r="BC18" i="26"/>
  <c r="BI18" i="26"/>
  <c r="BO18" i="26"/>
  <c r="AV36" i="26"/>
  <c r="BH36" i="26"/>
  <c r="BC43" i="26"/>
  <c r="BE66" i="26"/>
  <c r="BY66" i="26"/>
  <c r="AY69" i="26"/>
  <c r="BE69" i="26"/>
  <c r="BK69" i="26"/>
  <c r="BE82" i="26"/>
  <c r="BK82" i="26"/>
  <c r="AZ98" i="26"/>
  <c r="BU98" i="26"/>
  <c r="BI176" i="26"/>
  <c r="BI174" i="26"/>
  <c r="BD19" i="26"/>
  <c r="BJ19" i="26"/>
  <c r="AW36" i="26"/>
  <c r="BI36" i="26"/>
  <c r="AV48" i="26"/>
  <c r="BB48" i="26"/>
  <c r="BH48" i="26"/>
  <c r="BN48" i="26"/>
  <c r="BD52" i="26"/>
  <c r="AW66" i="26"/>
  <c r="AY67" i="26"/>
  <c r="BW67" i="26" s="1"/>
  <c r="BE67" i="26"/>
  <c r="CC67" i="26" s="1"/>
  <c r="BK67" i="26"/>
  <c r="AY71" i="26"/>
  <c r="BE71" i="26"/>
  <c r="BK71" i="26"/>
  <c r="AY74" i="26"/>
  <c r="BE74" i="26"/>
  <c r="AU81" i="26"/>
  <c r="BA77" i="26"/>
  <c r="BG79" i="26"/>
  <c r="BM81" i="26"/>
  <c r="AZ108" i="26"/>
  <c r="BF114" i="26"/>
  <c r="AU17" i="26"/>
  <c r="BM7" i="26"/>
  <c r="BM36" i="26"/>
  <c r="AV37" i="26"/>
  <c r="BB37" i="26"/>
  <c r="BZ37" i="26" s="1"/>
  <c r="BH37" i="26"/>
  <c r="BN37" i="26"/>
  <c r="AY52" i="26"/>
  <c r="BE44" i="26"/>
  <c r="BK52" i="26"/>
  <c r="AX66" i="26"/>
  <c r="BJ66" i="26"/>
  <c r="AY73" i="26"/>
  <c r="BE73" i="26"/>
  <c r="BK73" i="26"/>
  <c r="AY80" i="26"/>
  <c r="BE80" i="26"/>
  <c r="AV71" i="26"/>
  <c r="BN71" i="26"/>
  <c r="AU144" i="26"/>
  <c r="AU136" i="26"/>
  <c r="AU134" i="26"/>
  <c r="BG142" i="26"/>
  <c r="BG134" i="26"/>
  <c r="BG129" i="26"/>
  <c r="BG144" i="26"/>
  <c r="BG136" i="26"/>
  <c r="BS160" i="26"/>
  <c r="AU160" i="26"/>
  <c r="CE160" i="26"/>
  <c r="BG160" i="26"/>
  <c r="CK160" i="26"/>
  <c r="BM160" i="26"/>
  <c r="AW175" i="26"/>
  <c r="BC175" i="26"/>
  <c r="BI175" i="26"/>
  <c r="BO175" i="26"/>
  <c r="AW176" i="26"/>
  <c r="BC176" i="26"/>
  <c r="BO176" i="26"/>
  <c r="BH17" i="26"/>
  <c r="BN19" i="26"/>
  <c r="BB36" i="26"/>
  <c r="BN36" i="26"/>
  <c r="AV44" i="26"/>
  <c r="BB44" i="26"/>
  <c r="BH44" i="26"/>
  <c r="BN44" i="26"/>
  <c r="AV46" i="26"/>
  <c r="BB46" i="26"/>
  <c r="BH46" i="26"/>
  <c r="BN46" i="26"/>
  <c r="AV50" i="26"/>
  <c r="BB50" i="26"/>
  <c r="BH50" i="26"/>
  <c r="BN50" i="26"/>
  <c r="AY66" i="26"/>
  <c r="BK66" i="26"/>
  <c r="AY68" i="26"/>
  <c r="BE68" i="26"/>
  <c r="BK68" i="26"/>
  <c r="BK70" i="26"/>
  <c r="AY78" i="26"/>
  <c r="BE78" i="26"/>
  <c r="BK78" i="26"/>
  <c r="AV82" i="26"/>
  <c r="BB82" i="26"/>
  <c r="BH82" i="26"/>
  <c r="BN82" i="26"/>
  <c r="BF98" i="26"/>
  <c r="AW174" i="26"/>
  <c r="BC174" i="26"/>
  <c r="BO174" i="26"/>
  <c r="AZ103" i="26"/>
  <c r="BL105" i="26"/>
  <c r="AY105" i="26"/>
  <c r="BE101" i="26"/>
  <c r="BK101" i="26"/>
  <c r="AW128" i="26"/>
  <c r="BJ128" i="26"/>
  <c r="BZ128" i="26"/>
  <c r="BM131" i="26"/>
  <c r="AZ137" i="26"/>
  <c r="BF129" i="26"/>
  <c r="BL132" i="26"/>
  <c r="AY160" i="26"/>
  <c r="CM160" i="26"/>
  <c r="BF109" i="26"/>
  <c r="AY128" i="26"/>
  <c r="BN128" i="26"/>
  <c r="BM133" i="26"/>
  <c r="AU143" i="26"/>
  <c r="BA143" i="26"/>
  <c r="BG143" i="26"/>
  <c r="BM143" i="26"/>
  <c r="BC160" i="26"/>
  <c r="BX160" i="26"/>
  <c r="BI165" i="26"/>
  <c r="AW166" i="26"/>
  <c r="BC166" i="26"/>
  <c r="BI166" i="26"/>
  <c r="BO166" i="26"/>
  <c r="AX172" i="26"/>
  <c r="BD162" i="26"/>
  <c r="BJ169" i="26"/>
  <c r="BL108" i="26"/>
  <c r="BT128" i="26"/>
  <c r="AU132" i="26"/>
  <c r="BA132" i="26"/>
  <c r="BG132" i="26"/>
  <c r="BM132" i="26"/>
  <c r="BM134" i="26"/>
  <c r="AW161" i="26"/>
  <c r="BC161" i="26"/>
  <c r="CA161" i="26" s="1"/>
  <c r="BI161" i="26"/>
  <c r="CG161" i="26" s="1"/>
  <c r="BO161" i="26"/>
  <c r="CM161" i="26" s="1"/>
  <c r="AW169" i="26"/>
  <c r="BC169" i="26"/>
  <c r="BI169" i="26"/>
  <c r="BO169" i="26"/>
  <c r="BL113" i="26"/>
  <c r="BD128" i="26"/>
  <c r="AU135" i="26"/>
  <c r="BA135" i="26"/>
  <c r="BG135" i="26"/>
  <c r="BM135" i="26"/>
  <c r="AU137" i="26"/>
  <c r="BA137" i="26"/>
  <c r="BG137" i="26"/>
  <c r="BM137" i="26"/>
  <c r="BI160" i="26"/>
  <c r="CC160" i="26"/>
  <c r="AW171" i="26"/>
  <c r="BC171" i="26"/>
  <c r="BI171" i="26"/>
  <c r="BO171" i="26"/>
  <c r="AZ106" i="26"/>
  <c r="BL106" i="26"/>
  <c r="BL107" i="26"/>
  <c r="BL110" i="26"/>
  <c r="AZ112" i="26"/>
  <c r="BL112" i="26"/>
  <c r="AX110" i="26"/>
  <c r="BL160" i="26"/>
  <c r="CI160" i="26"/>
  <c r="BG169" i="26"/>
  <c r="CA6" i="31"/>
  <c r="CA5" i="31"/>
  <c r="BG4" i="31"/>
  <c r="CG4" i="31"/>
  <c r="BR4" i="31"/>
  <c r="CL7" i="31"/>
  <c r="CL6" i="31"/>
  <c r="CL5" i="31"/>
  <c r="CR8" i="31"/>
  <c r="CR13" i="31"/>
  <c r="DS6" i="31" s="1"/>
  <c r="CP6" i="31"/>
  <c r="CP5" i="31"/>
  <c r="CM5" i="31"/>
  <c r="BB4" i="31"/>
  <c r="BL4" i="31"/>
  <c r="CH7" i="31"/>
  <c r="CH8" i="31"/>
  <c r="CT5" i="31"/>
  <c r="CH9" i="31"/>
  <c r="CG12" i="31"/>
  <c r="CF8" i="31"/>
  <c r="BY5" i="31"/>
  <c r="CS8" i="31"/>
  <c r="CG13" i="31"/>
  <c r="BN4" i="31"/>
  <c r="CN4" i="31"/>
  <c r="CH4" i="31"/>
  <c r="CQ5" i="31"/>
  <c r="AY4" i="31"/>
  <c r="BY4" i="31"/>
  <c r="BE4" i="31"/>
  <c r="CE4" i="31"/>
  <c r="CK4" i="31"/>
  <c r="CB7" i="31"/>
  <c r="CB6" i="31"/>
  <c r="CB5" i="31"/>
  <c r="CN9" i="31"/>
  <c r="CN10" i="31"/>
  <c r="CB8" i="31"/>
  <c r="BQ57" i="31"/>
  <c r="CQ56" i="31"/>
  <c r="CQ53" i="31"/>
  <c r="CQ50" i="31"/>
  <c r="CQ43" i="31"/>
  <c r="CQ51" i="31"/>
  <c r="CQ45" i="31"/>
  <c r="CQ54" i="31"/>
  <c r="CQ52" i="31"/>
  <c r="CQ41" i="31"/>
  <c r="CQ44" i="31"/>
  <c r="CQ42" i="31"/>
  <c r="CQ55" i="31"/>
  <c r="CQ49" i="31"/>
  <c r="DR42" i="31" s="1"/>
  <c r="CQ46" i="31"/>
  <c r="CQ47" i="31"/>
  <c r="CQ48" i="31"/>
  <c r="CS6" i="31"/>
  <c r="CS5" i="31"/>
  <c r="CS7" i="31"/>
  <c r="CS9" i="31"/>
  <c r="BZ4" i="31"/>
  <c r="AZ4" i="31"/>
  <c r="BF4" i="31"/>
  <c r="CE5" i="31"/>
  <c r="CC8" i="31"/>
  <c r="CC6" i="31"/>
  <c r="CF6" i="31"/>
  <c r="BB40" i="31"/>
  <c r="CB40" i="31"/>
  <c r="BN40" i="31"/>
  <c r="CN40" i="31"/>
  <c r="CA42" i="31"/>
  <c r="CA41" i="31"/>
  <c r="CA44" i="31"/>
  <c r="CA43" i="31"/>
  <c r="CG41" i="31"/>
  <c r="CG44" i="31"/>
  <c r="CM44" i="31"/>
  <c r="CM43" i="31"/>
  <c r="CM41" i="31"/>
  <c r="CM42" i="31"/>
  <c r="CS41" i="31"/>
  <c r="CI42" i="31"/>
  <c r="CI43" i="31"/>
  <c r="CI41" i="31"/>
  <c r="CO48" i="31"/>
  <c r="CO41" i="31"/>
  <c r="BZ45" i="31"/>
  <c r="BZ41" i="31"/>
  <c r="BY56" i="31"/>
  <c r="BY41" i="31"/>
  <c r="BY51" i="31"/>
  <c r="BY42" i="31"/>
  <c r="BE57" i="31"/>
  <c r="CE54" i="31"/>
  <c r="CE51" i="31"/>
  <c r="CE48" i="31"/>
  <c r="CE43" i="31"/>
  <c r="CE46" i="31"/>
  <c r="CE56" i="31"/>
  <c r="CE47" i="31"/>
  <c r="CE55" i="31"/>
  <c r="CE53" i="31"/>
  <c r="CE49" i="31"/>
  <c r="CE45" i="31"/>
  <c r="CE41" i="31"/>
  <c r="CE44" i="31"/>
  <c r="CE42" i="31"/>
  <c r="CE52" i="31"/>
  <c r="CE50" i="31"/>
  <c r="CK43" i="31"/>
  <c r="CK42" i="31"/>
  <c r="BA19" i="31"/>
  <c r="DB5" i="31"/>
  <c r="BM19" i="31"/>
  <c r="DN5" i="31"/>
  <c r="CH42" i="31"/>
  <c r="CH41" i="31"/>
  <c r="CH45" i="31"/>
  <c r="CK41" i="31"/>
  <c r="AW40" i="31"/>
  <c r="BE40" i="31"/>
  <c r="BY40" i="31"/>
  <c r="BX42" i="31"/>
  <c r="CD41" i="31"/>
  <c r="CJ41" i="31"/>
  <c r="CR41" i="31"/>
  <c r="CJ40" i="31"/>
  <c r="CC41" i="31"/>
  <c r="CL41" i="31"/>
  <c r="CT41" i="31"/>
  <c r="CL43" i="31"/>
  <c r="CT44" i="31"/>
  <c r="BC40" i="31"/>
  <c r="CD40" i="31"/>
  <c r="CF41" i="31"/>
  <c r="CN41" i="31"/>
  <c r="CB54" i="31"/>
  <c r="BA55" i="31"/>
  <c r="BA52" i="31"/>
  <c r="AX47" i="31"/>
  <c r="BD47" i="31"/>
  <c r="BJ47" i="31"/>
  <c r="BP47" i="31"/>
  <c r="CK65" i="30"/>
  <c r="BA64" i="30"/>
  <c r="CA64" i="30"/>
  <c r="BG64" i="30"/>
  <c r="CG64" i="30"/>
  <c r="BM64" i="30"/>
  <c r="CM64" i="30"/>
  <c r="CT65" i="30"/>
  <c r="CC66" i="30"/>
  <c r="CE66" i="30"/>
  <c r="CH66" i="30"/>
  <c r="CH65" i="30"/>
  <c r="CL65" i="30"/>
  <c r="BY64" i="30"/>
  <c r="CE64" i="30"/>
  <c r="CK64" i="30"/>
  <c r="CQ64" i="30"/>
  <c r="AZ76" i="30"/>
  <c r="AZ77" i="30"/>
  <c r="BL77" i="30"/>
  <c r="BR77" i="30"/>
  <c r="BR79" i="30"/>
  <c r="BL79" i="30"/>
  <c r="BL76" i="30"/>
  <c r="BL73" i="30"/>
  <c r="BZ64" i="30"/>
  <c r="CF64" i="30"/>
  <c r="CL64" i="30"/>
  <c r="CR64" i="30"/>
  <c r="AZ74" i="30"/>
  <c r="BL74" i="30"/>
  <c r="BR74" i="30"/>
  <c r="AZ80" i="30"/>
  <c r="BL80" i="30"/>
  <c r="BR80" i="30"/>
  <c r="BF79" i="30"/>
  <c r="BF76" i="30"/>
  <c r="AZ72" i="30"/>
  <c r="BF72" i="30"/>
  <c r="AZ73" i="30"/>
  <c r="AZ75" i="30"/>
  <c r="BF75" i="30"/>
  <c r="BR75" i="30"/>
  <c r="AZ78" i="30"/>
  <c r="BF78" i="30"/>
  <c r="BL78" i="30"/>
  <c r="BR78" i="30"/>
  <c r="BN77" i="30"/>
  <c r="BW5" i="29"/>
  <c r="CC5" i="29"/>
  <c r="CI6" i="29"/>
  <c r="CI5" i="29"/>
  <c r="CO6" i="29"/>
  <c r="CO5" i="29"/>
  <c r="CG5" i="29"/>
  <c r="BX7" i="29"/>
  <c r="BX6" i="29"/>
  <c r="BX5" i="29"/>
  <c r="CJ5" i="29"/>
  <c r="CK8" i="29"/>
  <c r="BY6" i="29"/>
  <c r="BY10" i="29"/>
  <c r="CE13" i="29"/>
  <c r="CE19" i="29"/>
  <c r="CQ10" i="29"/>
  <c r="CQ11" i="29"/>
  <c r="CQ9" i="29"/>
  <c r="CQ12" i="29"/>
  <c r="CQ8" i="29"/>
  <c r="CQ6" i="29"/>
  <c r="CQ5" i="29"/>
  <c r="CQ7" i="29"/>
  <c r="BG4" i="29"/>
  <c r="CL4" i="29"/>
  <c r="BB5" i="29"/>
  <c r="BH5" i="29"/>
  <c r="BN5" i="29"/>
  <c r="BT5" i="29"/>
  <c r="BB6" i="29"/>
  <c r="BH6" i="29"/>
  <c r="BN6" i="29"/>
  <c r="BT6" i="29"/>
  <c r="BB10" i="29"/>
  <c r="BH10" i="29"/>
  <c r="BN10" i="29"/>
  <c r="BT10" i="29"/>
  <c r="BN14" i="29"/>
  <c r="BN17" i="29"/>
  <c r="BH19" i="29"/>
  <c r="BN19" i="29"/>
  <c r="BB4" i="29"/>
  <c r="BZ4" i="29"/>
  <c r="BB11" i="29"/>
  <c r="BH11" i="29"/>
  <c r="BN11" i="29"/>
  <c r="BT11" i="29"/>
  <c r="BB17" i="29"/>
  <c r="BN20" i="29"/>
  <c r="CR5" i="29"/>
  <c r="CK6" i="29"/>
  <c r="CR6" i="29"/>
  <c r="BB20" i="29"/>
  <c r="BT20" i="29"/>
  <c r="BT17" i="29"/>
  <c r="BM4" i="29"/>
  <c r="AX11" i="29"/>
  <c r="BD11" i="29"/>
  <c r="BJ11" i="29"/>
  <c r="BP11" i="29"/>
  <c r="AY13" i="29"/>
  <c r="BQ13" i="29"/>
  <c r="CQ14" i="29" s="1"/>
  <c r="AY16" i="29"/>
  <c r="BQ16" i="29"/>
  <c r="CB12" i="27"/>
  <c r="CB5" i="27"/>
  <c r="CB7" i="27"/>
  <c r="CB8" i="27"/>
  <c r="CB6" i="27"/>
  <c r="CH5" i="27"/>
  <c r="CN5" i="27"/>
  <c r="CN6" i="27"/>
  <c r="CI4" i="27"/>
  <c r="BN4" i="27"/>
  <c r="CA18" i="27"/>
  <c r="CA12" i="27"/>
  <c r="CA5" i="27"/>
  <c r="CA14" i="27"/>
  <c r="BA4" i="27"/>
  <c r="BH4" i="27"/>
  <c r="CO4" i="27"/>
  <c r="CA8" i="27"/>
  <c r="CM8" i="27"/>
  <c r="CA11" i="27"/>
  <c r="CA15" i="27"/>
  <c r="BV5" i="27"/>
  <c r="AV4" i="27"/>
  <c r="CC4" i="27"/>
  <c r="CF5" i="27"/>
  <c r="CF6" i="27"/>
  <c r="CA7" i="27"/>
  <c r="CF8" i="27"/>
  <c r="CA17" i="27"/>
  <c r="BW4" i="27"/>
  <c r="CK4" i="27"/>
  <c r="CM20" i="27"/>
  <c r="CM16" i="27"/>
  <c r="CM9" i="27"/>
  <c r="CM5" i="27"/>
  <c r="CM18" i="27"/>
  <c r="CM17" i="27"/>
  <c r="CM19" i="27"/>
  <c r="CM13" i="27"/>
  <c r="CM10" i="27"/>
  <c r="CA9" i="27"/>
  <c r="CM12" i="27"/>
  <c r="CA13" i="27"/>
  <c r="CM15" i="27"/>
  <c r="CA16" i="27"/>
  <c r="BM4" i="27"/>
  <c r="CE4" i="27"/>
  <c r="CG5" i="27"/>
  <c r="BZ5" i="27"/>
  <c r="CM11" i="27"/>
  <c r="CA19" i="27"/>
  <c r="BG4" i="27"/>
  <c r="BY4" i="27"/>
  <c r="CA6" i="27"/>
  <c r="CM14" i="27"/>
  <c r="BF8" i="27"/>
  <c r="AY10" i="27"/>
  <c r="BE10" i="27"/>
  <c r="BK10" i="27"/>
  <c r="BQ10" i="27"/>
  <c r="BE14" i="27"/>
  <c r="BM14" i="27"/>
  <c r="BF15" i="27"/>
  <c r="BG16" i="27"/>
  <c r="BA17" i="27"/>
  <c r="AZ17" i="27"/>
  <c r="AZ18" i="27"/>
  <c r="AZ19" i="27"/>
  <c r="BL19" i="27"/>
  <c r="AZ20" i="27"/>
  <c r="BF20" i="27"/>
  <c r="BL20" i="27"/>
  <c r="AY15" i="27"/>
  <c r="AZ16" i="27"/>
  <c r="BM16" i="27"/>
  <c r="BS3" i="26"/>
  <c r="CA3" i="26"/>
  <c r="BG3" i="26"/>
  <c r="AV3" i="26"/>
  <c r="BB3" i="26"/>
  <c r="BN3" i="26"/>
  <c r="AW3" i="26"/>
  <c r="BI3" i="26"/>
  <c r="BO3" i="26"/>
  <c r="BA10" i="26"/>
  <c r="BG12" i="26"/>
  <c r="AW38" i="26"/>
  <c r="BC38" i="26"/>
  <c r="BI38" i="26"/>
  <c r="BO38" i="26"/>
  <c r="AW44" i="26"/>
  <c r="BC44" i="26"/>
  <c r="BI44" i="26"/>
  <c r="BO44" i="26"/>
  <c r="CF3" i="26"/>
  <c r="CD36" i="26"/>
  <c r="CK3" i="26"/>
  <c r="CH36" i="26"/>
  <c r="CD37" i="26"/>
  <c r="AW43" i="26"/>
  <c r="AW47" i="26"/>
  <c r="AW52" i="26"/>
  <c r="AW50" i="26"/>
  <c r="AW41" i="26"/>
  <c r="BC52" i="26"/>
  <c r="BC50" i="26"/>
  <c r="BC45" i="26"/>
  <c r="BC41" i="26"/>
  <c r="BI47" i="26"/>
  <c r="BI41" i="26"/>
  <c r="BI45" i="26"/>
  <c r="BI52" i="26"/>
  <c r="BI50" i="26"/>
  <c r="BO52" i="26"/>
  <c r="BO50" i="26"/>
  <c r="BO48" i="26"/>
  <c r="BO43" i="26"/>
  <c r="BO47" i="26"/>
  <c r="BO41" i="26"/>
  <c r="BY3" i="26"/>
  <c r="AY36" i="26"/>
  <c r="BW36" i="26"/>
  <c r="BE36" i="26"/>
  <c r="CC36" i="26"/>
  <c r="BV36" i="26"/>
  <c r="CI36" i="26"/>
  <c r="BX36" i="26"/>
  <c r="CJ36" i="26"/>
  <c r="AV10" i="26"/>
  <c r="BB10" i="26"/>
  <c r="BH10" i="26"/>
  <c r="BN10" i="26"/>
  <c r="BH11" i="26"/>
  <c r="AV13" i="26"/>
  <c r="BN13" i="26"/>
  <c r="AV16" i="26"/>
  <c r="BB16" i="26"/>
  <c r="BH16" i="26"/>
  <c r="BN16" i="26"/>
  <c r="BK37" i="26"/>
  <c r="BE38" i="26"/>
  <c r="AW42" i="26"/>
  <c r="BC42" i="26"/>
  <c r="BI42" i="26"/>
  <c r="BO42" i="26"/>
  <c r="AY44" i="26"/>
  <c r="AY45" i="26"/>
  <c r="BE45" i="26"/>
  <c r="BK45" i="26"/>
  <c r="BE46" i="26"/>
  <c r="BD48" i="26"/>
  <c r="BD50" i="26"/>
  <c r="BT66" i="26"/>
  <c r="CL66" i="26"/>
  <c r="BZ66" i="26"/>
  <c r="CL67" i="26"/>
  <c r="AZ66" i="26"/>
  <c r="BX66" i="26"/>
  <c r="BF66" i="26"/>
  <c r="CD66" i="26"/>
  <c r="BL66" i="26"/>
  <c r="CJ66" i="26"/>
  <c r="CG67" i="26"/>
  <c r="AY43" i="26"/>
  <c r="BE43" i="26"/>
  <c r="BK43" i="26"/>
  <c r="BK46" i="26"/>
  <c r="AY48" i="26"/>
  <c r="BK48" i="26"/>
  <c r="AY50" i="26"/>
  <c r="BK50" i="26"/>
  <c r="CF66" i="26"/>
  <c r="CF67" i="26"/>
  <c r="BM71" i="26"/>
  <c r="AZ73" i="26"/>
  <c r="AZ74" i="26"/>
  <c r="BF74" i="26"/>
  <c r="BL74" i="26"/>
  <c r="BF75" i="26"/>
  <c r="BL77" i="26"/>
  <c r="AZ79" i="26"/>
  <c r="AZ80" i="26"/>
  <c r="BF80" i="26"/>
  <c r="BL80" i="26"/>
  <c r="AV98" i="26"/>
  <c r="CE98" i="26"/>
  <c r="BA73" i="26"/>
  <c r="AU74" i="26"/>
  <c r="BA74" i="26"/>
  <c r="BG74" i="26"/>
  <c r="BM74" i="26"/>
  <c r="BG75" i="26"/>
  <c r="AU77" i="26"/>
  <c r="BM77" i="26"/>
  <c r="BA79" i="26"/>
  <c r="AU80" i="26"/>
  <c r="BA80" i="26"/>
  <c r="BG80" i="26"/>
  <c r="BM80" i="26"/>
  <c r="BG81" i="26"/>
  <c r="CF98" i="26"/>
  <c r="AU98" i="26"/>
  <c r="BS98" i="26"/>
  <c r="BY98" i="26"/>
  <c r="CK98" i="26"/>
  <c r="AU82" i="26"/>
  <c r="BG82" i="26"/>
  <c r="BB98" i="26"/>
  <c r="BZ98" i="26"/>
  <c r="CL98" i="26"/>
  <c r="AU75" i="26"/>
  <c r="BM75" i="26"/>
  <c r="AU78" i="26"/>
  <c r="BA78" i="26"/>
  <c r="BG78" i="26"/>
  <c r="BM78" i="26"/>
  <c r="CG98" i="26"/>
  <c r="BK100" i="26"/>
  <c r="BK102" i="26"/>
  <c r="AY102" i="26"/>
  <c r="BL111" i="26"/>
  <c r="AZ111" i="26"/>
  <c r="BE114" i="26"/>
  <c r="BK114" i="26"/>
  <c r="AY114" i="26"/>
  <c r="CD128" i="26"/>
  <c r="BJ98" i="26"/>
  <c r="CA98" i="26"/>
  <c r="AZ101" i="26"/>
  <c r="AZ102" i="26"/>
  <c r="AZ104" i="26"/>
  <c r="BF104" i="26"/>
  <c r="BE105" i="26"/>
  <c r="BK105" i="26"/>
  <c r="AZ109" i="26"/>
  <c r="BL114" i="26"/>
  <c r="CE128" i="26"/>
  <c r="CJ128" i="26"/>
  <c r="AU128" i="26"/>
  <c r="BS128" i="26"/>
  <c r="BA128" i="26"/>
  <c r="BY128" i="26"/>
  <c r="BX128" i="26"/>
  <c r="CK128" i="26"/>
  <c r="AY104" i="26"/>
  <c r="AY101" i="26"/>
  <c r="BE111" i="26"/>
  <c r="BK111" i="26"/>
  <c r="AY111" i="26"/>
  <c r="AZ113" i="26"/>
  <c r="AZ110" i="26"/>
  <c r="AZ107" i="26"/>
  <c r="BF113" i="26"/>
  <c r="BF110" i="26"/>
  <c r="BF107" i="26"/>
  <c r="BI128" i="26"/>
  <c r="CK129" i="26"/>
  <c r="BL136" i="26"/>
  <c r="AZ138" i="26"/>
  <c r="BF138" i="26"/>
  <c r="BL138" i="26"/>
  <c r="AY103" i="26"/>
  <c r="BE103" i="26"/>
  <c r="BK103" i="26"/>
  <c r="BC128" i="26"/>
  <c r="AZ129" i="26"/>
  <c r="AZ135" i="26"/>
  <c r="BF135" i="26"/>
  <c r="BL137" i="26"/>
  <c r="BF142" i="26"/>
  <c r="AZ143" i="26"/>
  <c r="AZ141" i="26"/>
  <c r="AZ140" i="26"/>
  <c r="AZ136" i="26"/>
  <c r="BF144" i="26"/>
  <c r="BF137" i="26"/>
  <c r="BF143" i="26"/>
  <c r="BF140" i="26"/>
  <c r="BL142" i="26"/>
  <c r="BL139" i="26"/>
  <c r="AX160" i="26"/>
  <c r="BV160" i="26"/>
  <c r="BD160" i="26"/>
  <c r="CB160" i="26"/>
  <c r="BJ108" i="26"/>
  <c r="AX111" i="26"/>
  <c r="BD111" i="26"/>
  <c r="BJ111" i="26"/>
  <c r="BH128" i="26"/>
  <c r="BO128" i="26"/>
  <c r="BG138" i="26"/>
  <c r="AU139" i="26"/>
  <c r="BA139" i="26"/>
  <c r="BG139" i="26"/>
  <c r="BM139" i="26"/>
  <c r="BC141" i="26"/>
  <c r="AZ142" i="26"/>
  <c r="CF160" i="26"/>
  <c r="BJ166" i="26"/>
  <c r="BL143" i="26"/>
  <c r="BI144" i="26"/>
  <c r="AV160" i="26"/>
  <c r="BF160" i="26"/>
  <c r="BN160" i="26"/>
  <c r="AZ139" i="26"/>
  <c r="BZ160" i="26"/>
  <c r="BB160" i="26"/>
  <c r="BD165" i="26"/>
  <c r="BD174" i="26"/>
  <c r="BJ172" i="26"/>
  <c r="BJ162" i="26"/>
  <c r="BJ176" i="26"/>
  <c r="CH160" i="26"/>
  <c r="BD168" i="26"/>
  <c r="BJ168" i="26"/>
  <c r="BD173" i="26"/>
  <c r="AX164" i="26"/>
  <c r="BD164" i="26"/>
  <c r="BJ164" i="26"/>
  <c r="AX167" i="26"/>
  <c r="BJ167" i="26"/>
  <c r="BG164" i="26"/>
  <c r="AU172" i="26"/>
  <c r="BM172" i="26"/>
  <c r="AX166" i="26"/>
  <c r="BJ174" i="26"/>
  <c r="AX176" i="26"/>
  <c r="AW167" i="26"/>
  <c r="BC167" i="26"/>
  <c r="BI167" i="26"/>
  <c r="BO167" i="26"/>
  <c r="AW173" i="26"/>
  <c r="BC173" i="26"/>
  <c r="BI173" i="26"/>
  <c r="BO173" i="26"/>
  <c r="BZ6" i="26" l="1"/>
  <c r="CL69" i="26"/>
  <c r="BZ4" i="26"/>
  <c r="BZ5" i="26"/>
  <c r="CE100" i="26"/>
  <c r="CB100" i="26"/>
  <c r="BY131" i="26"/>
  <c r="CG108" i="26"/>
  <c r="BU102" i="26"/>
  <c r="BV68" i="26"/>
  <c r="CA113" i="26"/>
  <c r="CF71" i="26"/>
  <c r="CL6" i="26"/>
  <c r="BX100" i="26"/>
  <c r="CL4" i="26"/>
  <c r="CJ164" i="26"/>
  <c r="CF72" i="26"/>
  <c r="CF7" i="26"/>
  <c r="BV69" i="26"/>
  <c r="CL11" i="26"/>
  <c r="CF6" i="26"/>
  <c r="CF8" i="26"/>
  <c r="CF10" i="26"/>
  <c r="BT163" i="26"/>
  <c r="CD38" i="26"/>
  <c r="BT7" i="26"/>
  <c r="BZ7" i="26"/>
  <c r="CL8" i="26"/>
  <c r="CL9" i="26"/>
  <c r="CF5" i="26"/>
  <c r="CF9" i="26"/>
  <c r="CL68" i="26"/>
  <c r="CL7" i="26"/>
  <c r="CK68" i="26"/>
  <c r="AW115" i="26"/>
  <c r="BZ8" i="26"/>
  <c r="BV45" i="26"/>
  <c r="BZ163" i="26"/>
  <c r="CJ130" i="26"/>
  <c r="BV19" i="27"/>
  <c r="CE6" i="27"/>
  <c r="CH19" i="27"/>
  <c r="BO21" i="27"/>
  <c r="BC21" i="27"/>
  <c r="CL6" i="27"/>
  <c r="BU13" i="27"/>
  <c r="CG9" i="27"/>
  <c r="BZ9" i="27"/>
  <c r="BV6" i="27"/>
  <c r="BV7" i="27"/>
  <c r="BV11" i="27"/>
  <c r="CE9" i="29"/>
  <c r="CE14" i="29"/>
  <c r="BE21" i="29"/>
  <c r="CE18" i="29"/>
  <c r="BY5" i="29"/>
  <c r="CE16" i="29"/>
  <c r="CE5" i="29"/>
  <c r="CE17" i="29"/>
  <c r="BY8" i="29"/>
  <c r="BY12" i="29"/>
  <c r="CE8" i="29"/>
  <c r="CE6" i="29"/>
  <c r="CE20" i="29"/>
  <c r="BY11" i="29"/>
  <c r="CM7" i="29"/>
  <c r="BX8" i="29"/>
  <c r="CE10" i="29"/>
  <c r="BY7" i="29"/>
  <c r="CR8" i="29"/>
  <c r="CP6" i="29"/>
  <c r="CE12" i="29"/>
  <c r="CE7" i="29"/>
  <c r="CE11" i="29"/>
  <c r="CM14" i="29"/>
  <c r="CA18" i="29"/>
  <c r="CR18" i="29"/>
  <c r="CH68" i="30"/>
  <c r="CB79" i="30"/>
  <c r="CH69" i="30"/>
  <c r="CT76" i="30"/>
  <c r="CH74" i="30"/>
  <c r="CH67" i="30"/>
  <c r="CH71" i="30"/>
  <c r="CT69" i="30"/>
  <c r="CR67" i="30"/>
  <c r="CT79" i="30"/>
  <c r="CH78" i="30"/>
  <c r="CJ72" i="30"/>
  <c r="CD66" i="30"/>
  <c r="CH73" i="30"/>
  <c r="CH77" i="30"/>
  <c r="CT77" i="30"/>
  <c r="CF69" i="30"/>
  <c r="CH70" i="30"/>
  <c r="CT72" i="30"/>
  <c r="BW68" i="30"/>
  <c r="CQ67" i="30"/>
  <c r="CH72" i="30"/>
  <c r="CT66" i="30"/>
  <c r="BX67" i="30"/>
  <c r="CP70" i="30"/>
  <c r="CK70" i="30"/>
  <c r="BX9" i="29"/>
  <c r="CK12" i="29"/>
  <c r="BZ7" i="29"/>
  <c r="CS19" i="29"/>
  <c r="CO10" i="29"/>
  <c r="BX10" i="29"/>
  <c r="CJ6" i="29"/>
  <c r="BW11" i="29"/>
  <c r="BY17" i="29"/>
  <c r="CD6" i="29"/>
  <c r="CK9" i="29"/>
  <c r="CS7" i="29"/>
  <c r="CK13" i="29"/>
  <c r="CK10" i="29"/>
  <c r="CG8" i="29"/>
  <c r="CI13" i="29"/>
  <c r="BT162" i="26"/>
  <c r="BW162" i="26"/>
  <c r="BY162" i="26"/>
  <c r="BU163" i="26"/>
  <c r="BT164" i="26"/>
  <c r="BH21" i="27"/>
  <c r="CF9" i="27"/>
  <c r="CB17" i="27"/>
  <c r="CN17" i="27"/>
  <c r="CG11" i="27"/>
  <c r="BU16" i="27"/>
  <c r="BZ11" i="27"/>
  <c r="CN16" i="27"/>
  <c r="CB9" i="27"/>
  <c r="BV8" i="27"/>
  <c r="CD130" i="26"/>
  <c r="CE131" i="26"/>
  <c r="CC101" i="26"/>
  <c r="CE103" i="26"/>
  <c r="CG114" i="26"/>
  <c r="CG101" i="26"/>
  <c r="CG110" i="26"/>
  <c r="CK69" i="26"/>
  <c r="CD44" i="26"/>
  <c r="CB53" i="31"/>
  <c r="BT57" i="31"/>
  <c r="BK57" i="31"/>
  <c r="BY46" i="31"/>
  <c r="BY49" i="31"/>
  <c r="CZ42" i="31" s="1"/>
  <c r="BZ44" i="31"/>
  <c r="CS45" i="31"/>
  <c r="CT45" i="31"/>
  <c r="DU42" i="31" s="1"/>
  <c r="BY48" i="31"/>
  <c r="BY45" i="31"/>
  <c r="BY52" i="31"/>
  <c r="BZ42" i="31"/>
  <c r="BY53" i="31"/>
  <c r="CD42" i="31"/>
  <c r="BY54" i="31"/>
  <c r="BY44" i="31"/>
  <c r="BY55" i="31"/>
  <c r="CS55" i="31"/>
  <c r="BX44" i="31"/>
  <c r="CN51" i="31"/>
  <c r="BY47" i="31"/>
  <c r="AY57" i="31"/>
  <c r="CL49" i="31"/>
  <c r="CT43" i="31"/>
  <c r="CS43" i="31"/>
  <c r="CK46" i="31"/>
  <c r="BY50" i="31"/>
  <c r="CJ46" i="31"/>
  <c r="CC44" i="31"/>
  <c r="CC5" i="31"/>
  <c r="CG9" i="31"/>
  <c r="CN6" i="31"/>
  <c r="CH19" i="31"/>
  <c r="CL14" i="31"/>
  <c r="AZ21" i="31"/>
  <c r="CA11" i="31"/>
  <c r="CT19" i="31"/>
  <c r="CD8" i="31"/>
  <c r="CN20" i="31"/>
  <c r="CB19" i="31"/>
  <c r="BS21" i="31"/>
  <c r="CA12" i="31"/>
  <c r="CT20" i="31"/>
  <c r="CH16" i="31"/>
  <c r="CG5" i="31"/>
  <c r="CT6" i="31"/>
  <c r="CL8" i="31"/>
  <c r="CH10" i="31"/>
  <c r="CR20" i="31"/>
  <c r="CL15" i="31"/>
  <c r="CN11" i="31"/>
  <c r="CG6" i="31"/>
  <c r="CL9" i="31"/>
  <c r="CN7" i="31"/>
  <c r="CH13" i="31"/>
  <c r="BZ7" i="31"/>
  <c r="CA8" i="31"/>
  <c r="BN21" i="31"/>
  <c r="CA7" i="31"/>
  <c r="BZ6" i="31"/>
  <c r="BT8" i="26"/>
  <c r="BZ12" i="26"/>
  <c r="BT9" i="26"/>
  <c r="CC13" i="26"/>
  <c r="BT4" i="26"/>
  <c r="BV6" i="26"/>
  <c r="BT5" i="26"/>
  <c r="BT6" i="26"/>
  <c r="BZ9" i="26"/>
  <c r="CH80" i="30"/>
  <c r="CP68" i="30"/>
  <c r="CO69" i="30"/>
  <c r="BY74" i="30"/>
  <c r="CN68" i="30"/>
  <c r="CB67" i="30"/>
  <c r="CN67" i="30"/>
  <c r="CT70" i="30"/>
  <c r="CT78" i="30"/>
  <c r="CT71" i="30"/>
  <c r="CT73" i="30"/>
  <c r="CG76" i="30"/>
  <c r="CB65" i="30"/>
  <c r="CN74" i="30"/>
  <c r="CB73" i="30"/>
  <c r="CL68" i="30"/>
  <c r="CN72" i="30"/>
  <c r="CT67" i="30"/>
  <c r="CT75" i="30"/>
  <c r="CT74" i="30"/>
  <c r="CC67" i="30"/>
  <c r="CC71" i="30"/>
  <c r="CK73" i="30"/>
  <c r="CI76" i="30"/>
  <c r="CL7" i="27"/>
  <c r="CG10" i="27"/>
  <c r="CO8" i="27"/>
  <c r="CG20" i="27"/>
  <c r="BV18" i="27"/>
  <c r="CL5" i="27"/>
  <c r="CB14" i="27"/>
  <c r="CB18" i="27"/>
  <c r="BU15" i="27"/>
  <c r="BW12" i="27"/>
  <c r="BU11" i="27"/>
  <c r="BV17" i="27"/>
  <c r="CL12" i="27"/>
  <c r="CH12" i="27"/>
  <c r="CG12" i="27"/>
  <c r="BV20" i="27"/>
  <c r="CG19" i="27"/>
  <c r="CG6" i="27"/>
  <c r="BV9" i="27"/>
  <c r="BB21" i="27"/>
  <c r="CH7" i="27"/>
  <c r="CH18" i="27"/>
  <c r="CB10" i="27"/>
  <c r="CB15" i="27"/>
  <c r="CB20" i="27"/>
  <c r="CB19" i="27"/>
  <c r="AV21" i="27"/>
  <c r="CG8" i="27"/>
  <c r="CK13" i="27"/>
  <c r="CP8" i="27"/>
  <c r="BZ7" i="27"/>
  <c r="BU10" i="27"/>
  <c r="CG7" i="27"/>
  <c r="CB13" i="27"/>
  <c r="CD6" i="27"/>
  <c r="BV10" i="27"/>
  <c r="CN9" i="27"/>
  <c r="CH6" i="27"/>
  <c r="CB16" i="27"/>
  <c r="CB11" i="27"/>
  <c r="CO17" i="29"/>
  <c r="BX18" i="29"/>
  <c r="CK16" i="29"/>
  <c r="CK20" i="29"/>
  <c r="CK7" i="29"/>
  <c r="CO7" i="29"/>
  <c r="BW10" i="29"/>
  <c r="CG11" i="29"/>
  <c r="CK17" i="29"/>
  <c r="CK11" i="29"/>
  <c r="CK19" i="29"/>
  <c r="CK15" i="29"/>
  <c r="BZ6" i="29"/>
  <c r="CI19" i="29"/>
  <c r="CJ12" i="29"/>
  <c r="BW17" i="29"/>
  <c r="CK14" i="29"/>
  <c r="CK18" i="29"/>
  <c r="BK21" i="29"/>
  <c r="CF8" i="29"/>
  <c r="CG6" i="29"/>
  <c r="CC16" i="29"/>
  <c r="BW165" i="26"/>
  <c r="CM164" i="26"/>
  <c r="CD164" i="26"/>
  <c r="CG14" i="27"/>
  <c r="AW21" i="27"/>
  <c r="CN12" i="27"/>
  <c r="CN10" i="27"/>
  <c r="CH8" i="27"/>
  <c r="CH20" i="27"/>
  <c r="BU8" i="27"/>
  <c r="BU19" i="27"/>
  <c r="BZ6" i="27"/>
  <c r="CG18" i="27"/>
  <c r="CG15" i="27"/>
  <c r="BZ10" i="27"/>
  <c r="BV16" i="27"/>
  <c r="CL11" i="27"/>
  <c r="CL10" i="27"/>
  <c r="CO6" i="27"/>
  <c r="CN7" i="27"/>
  <c r="CN20" i="27"/>
  <c r="CN14" i="27"/>
  <c r="CN11" i="27"/>
  <c r="CH11" i="27"/>
  <c r="CH10" i="27"/>
  <c r="CH16" i="27"/>
  <c r="BI21" i="27"/>
  <c r="BU6" i="27"/>
  <c r="BU7" i="27"/>
  <c r="BU12" i="27"/>
  <c r="BU9" i="27"/>
  <c r="BU20" i="27"/>
  <c r="CL13" i="27"/>
  <c r="CK6" i="27"/>
  <c r="CI6" i="27"/>
  <c r="CK9" i="27"/>
  <c r="CC9" i="27"/>
  <c r="BP21" i="27"/>
  <c r="BV15" i="27"/>
  <c r="CL8" i="27"/>
  <c r="CL9" i="27"/>
  <c r="CO7" i="27"/>
  <c r="CN19" i="27"/>
  <c r="CH9" i="27"/>
  <c r="CH15" i="27"/>
  <c r="BY7" i="27"/>
  <c r="BX7" i="27"/>
  <c r="CO16" i="27"/>
  <c r="CI14" i="27"/>
  <c r="BZ8" i="27"/>
  <c r="CG13" i="27"/>
  <c r="CG16" i="27"/>
  <c r="CG17" i="27"/>
  <c r="BV12" i="27"/>
  <c r="BV13" i="27"/>
  <c r="CN8" i="27"/>
  <c r="CN15" i="27"/>
  <c r="CN18" i="27"/>
  <c r="CH14" i="27"/>
  <c r="CH13" i="27"/>
  <c r="CH17" i="27"/>
  <c r="BU17" i="27"/>
  <c r="BU14" i="27"/>
  <c r="BU18" i="27"/>
  <c r="BY6" i="27"/>
  <c r="CB131" i="26"/>
  <c r="CI130" i="26"/>
  <c r="BS130" i="26"/>
  <c r="CK131" i="26"/>
  <c r="CC132" i="26"/>
  <c r="CG99" i="26"/>
  <c r="CG100" i="26"/>
  <c r="CH100" i="26"/>
  <c r="BU113" i="26"/>
  <c r="CD101" i="26"/>
  <c r="CD100" i="26"/>
  <c r="BW100" i="26"/>
  <c r="CL70" i="26"/>
  <c r="BZ72" i="26"/>
  <c r="BT69" i="26"/>
  <c r="CD40" i="26"/>
  <c r="CN52" i="31"/>
  <c r="CK44" i="31"/>
  <c r="CK48" i="31"/>
  <c r="CK49" i="31"/>
  <c r="CG42" i="31"/>
  <c r="BL57" i="31"/>
  <c r="CD44" i="31"/>
  <c r="CO53" i="31"/>
  <c r="CS52" i="31"/>
  <c r="CO56" i="31"/>
  <c r="CH50" i="31"/>
  <c r="CF52" i="31"/>
  <c r="CT47" i="31"/>
  <c r="CH53" i="31"/>
  <c r="CK53" i="31"/>
  <c r="CK50" i="31"/>
  <c r="CK54" i="31"/>
  <c r="CS44" i="31"/>
  <c r="CF45" i="31"/>
  <c r="CR45" i="31"/>
  <c r="CC43" i="31"/>
  <c r="CP44" i="31"/>
  <c r="CI52" i="31"/>
  <c r="CH56" i="31"/>
  <c r="CD49" i="31"/>
  <c r="CB49" i="31"/>
  <c r="CK51" i="31"/>
  <c r="CK55" i="31"/>
  <c r="CK52" i="31"/>
  <c r="CK47" i="31"/>
  <c r="BW41" i="31"/>
  <c r="CR48" i="31"/>
  <c r="CG48" i="31"/>
  <c r="CC55" i="31"/>
  <c r="CT51" i="31"/>
  <c r="CS10" i="31"/>
  <c r="CN15" i="31"/>
  <c r="CN19" i="31"/>
  <c r="CB9" i="31"/>
  <c r="CS15" i="31"/>
  <c r="CF12" i="31"/>
  <c r="CG10" i="31"/>
  <c r="CG14" i="31"/>
  <c r="CA10" i="31"/>
  <c r="CT13" i="31"/>
  <c r="CT8" i="31"/>
  <c r="CT17" i="31"/>
  <c r="CH17" i="31"/>
  <c r="CM10" i="31"/>
  <c r="CA15" i="31"/>
  <c r="BW13" i="31"/>
  <c r="CC11" i="31"/>
  <c r="CP9" i="31"/>
  <c r="CD5" i="31"/>
  <c r="CS19" i="31"/>
  <c r="CG15" i="31"/>
  <c r="CL18" i="31"/>
  <c r="CT14" i="31"/>
  <c r="CN18" i="31"/>
  <c r="CM9" i="31"/>
  <c r="CT16" i="31"/>
  <c r="BH21" i="31"/>
  <c r="CM11" i="31"/>
  <c r="CA13" i="31"/>
  <c r="CD13" i="31"/>
  <c r="CS14" i="31"/>
  <c r="CN14" i="31"/>
  <c r="CB10" i="31"/>
  <c r="CB12" i="31"/>
  <c r="CF10" i="31"/>
  <c r="CG11" i="31"/>
  <c r="CG19" i="31"/>
  <c r="CT12" i="31"/>
  <c r="CT10" i="31"/>
  <c r="BT21" i="31"/>
  <c r="CH12" i="31"/>
  <c r="CH18" i="31"/>
  <c r="CM8" i="31"/>
  <c r="CM18" i="31"/>
  <c r="CR9" i="31"/>
  <c r="CA16" i="31"/>
  <c r="CT9" i="31"/>
  <c r="DU6" i="31" s="1"/>
  <c r="CA18" i="31"/>
  <c r="CS11" i="31"/>
  <c r="CN16" i="31"/>
  <c r="CB20" i="31"/>
  <c r="CM6" i="31"/>
  <c r="CS16" i="31"/>
  <c r="CN17" i="31"/>
  <c r="CB13" i="31"/>
  <c r="CB15" i="31"/>
  <c r="CG20" i="31"/>
  <c r="CB18" i="31"/>
  <c r="CI5" i="31"/>
  <c r="CT15" i="31"/>
  <c r="CT7" i="31"/>
  <c r="CH15" i="31"/>
  <c r="CH20" i="31"/>
  <c r="CM14" i="31"/>
  <c r="CA9" i="31"/>
  <c r="CA17" i="31"/>
  <c r="BB21" i="31"/>
  <c r="BW8" i="31"/>
  <c r="CO5" i="31"/>
  <c r="CB14" i="31"/>
  <c r="CS13" i="31"/>
  <c r="CB11" i="31"/>
  <c r="CN13" i="31"/>
  <c r="CN12" i="31"/>
  <c r="CB16" i="31"/>
  <c r="CG7" i="31"/>
  <c r="CT11" i="31"/>
  <c r="CH14" i="31"/>
  <c r="CD11" i="31"/>
  <c r="BW12" i="31"/>
  <c r="CI14" i="31"/>
  <c r="CM19" i="31"/>
  <c r="CR17" i="31"/>
  <c r="CF19" i="31"/>
  <c r="CQ14" i="31"/>
  <c r="BZ16" i="31"/>
  <c r="BT15" i="26"/>
  <c r="CB5" i="26"/>
  <c r="BV9" i="26"/>
  <c r="CC14" i="26"/>
  <c r="BV5" i="26"/>
  <c r="BW5" i="26"/>
  <c r="CN73" i="30"/>
  <c r="CB76" i="30"/>
  <c r="CN65" i="30"/>
  <c r="CN75" i="30"/>
  <c r="CB72" i="30"/>
  <c r="CB71" i="30"/>
  <c r="CB78" i="30"/>
  <c r="CL66" i="30"/>
  <c r="CN66" i="30"/>
  <c r="CD68" i="30"/>
  <c r="BY75" i="30"/>
  <c r="CB75" i="30"/>
  <c r="CB74" i="30"/>
  <c r="CB69" i="30"/>
  <c r="CM70" i="30"/>
  <c r="CD67" i="30"/>
  <c r="CC77" i="30"/>
  <c r="CO75" i="30"/>
  <c r="AY81" i="30"/>
  <c r="BK81" i="30"/>
  <c r="BB81" i="30"/>
  <c r="CN76" i="30"/>
  <c r="CP71" i="30"/>
  <c r="CN69" i="30"/>
  <c r="CN71" i="30"/>
  <c r="CN70" i="30"/>
  <c r="BY67" i="30"/>
  <c r="CB77" i="30"/>
  <c r="CB70" i="30"/>
  <c r="CF67" i="30"/>
  <c r="BX69" i="30"/>
  <c r="CI70" i="30"/>
  <c r="CQ73" i="30"/>
  <c r="CE79" i="30"/>
  <c r="CT80" i="30"/>
  <c r="CH76" i="30"/>
  <c r="CJ80" i="30"/>
  <c r="CB68" i="30"/>
  <c r="CL20" i="29"/>
  <c r="CA17" i="29"/>
  <c r="BW6" i="29"/>
  <c r="CL18" i="29"/>
  <c r="CA7" i="29"/>
  <c r="BZ18" i="29"/>
  <c r="CL10" i="29"/>
  <c r="CG20" i="29"/>
  <c r="CP7" i="29"/>
  <c r="CC9" i="29"/>
  <c r="CP5" i="29"/>
  <c r="CO18" i="29"/>
  <c r="CC10" i="29"/>
  <c r="AW21" i="29"/>
  <c r="CJ19" i="29"/>
  <c r="CI14" i="29"/>
  <c r="CP12" i="29"/>
  <c r="CN8" i="29"/>
  <c r="CS13" i="29"/>
  <c r="BZ20" i="29"/>
  <c r="CC20" i="29"/>
  <c r="CP10" i="29"/>
  <c r="CD10" i="29"/>
  <c r="CO15" i="29"/>
  <c r="CI17" i="29"/>
  <c r="BX166" i="26"/>
  <c r="BZ172" i="26"/>
  <c r="CB162" i="26"/>
  <c r="CG165" i="26"/>
  <c r="CC164" i="26"/>
  <c r="CK162" i="26"/>
  <c r="CO9" i="27"/>
  <c r="CO17" i="27"/>
  <c r="CO14" i="27"/>
  <c r="CD9" i="27"/>
  <c r="CC17" i="27"/>
  <c r="BY8" i="27"/>
  <c r="CI19" i="27"/>
  <c r="AX21" i="27"/>
  <c r="CE7" i="27"/>
  <c r="CC12" i="27"/>
  <c r="CO11" i="27"/>
  <c r="CI18" i="27"/>
  <c r="BW17" i="27"/>
  <c r="CO12" i="27"/>
  <c r="CJ9" i="27"/>
  <c r="CC5" i="27"/>
  <c r="CK8" i="27"/>
  <c r="CB132" i="26"/>
  <c r="CB134" i="26"/>
  <c r="CL138" i="26"/>
  <c r="CK130" i="26"/>
  <c r="BS131" i="26"/>
  <c r="CB137" i="26"/>
  <c r="BZ136" i="26"/>
  <c r="CE106" i="26"/>
  <c r="BU103" i="26"/>
  <c r="CB99" i="26"/>
  <c r="CG106" i="26"/>
  <c r="BW101" i="26"/>
  <c r="CM106" i="26"/>
  <c r="CA102" i="26"/>
  <c r="CC100" i="26"/>
  <c r="CG112" i="26"/>
  <c r="BU110" i="26"/>
  <c r="BV70" i="26"/>
  <c r="CM69" i="26"/>
  <c r="CH69" i="26"/>
  <c r="CL71" i="26"/>
  <c r="CG72" i="26"/>
  <c r="CB68" i="26"/>
  <c r="BV71" i="26"/>
  <c r="CD42" i="26"/>
  <c r="BX39" i="26"/>
  <c r="CD45" i="26"/>
  <c r="CN48" i="31"/>
  <c r="CN55" i="31"/>
  <c r="CB48" i="31"/>
  <c r="CL46" i="31"/>
  <c r="CB56" i="31"/>
  <c r="CD46" i="31"/>
  <c r="CH48" i="31"/>
  <c r="CI44" i="31"/>
  <c r="BW43" i="31"/>
  <c r="CL45" i="31"/>
  <c r="CL47" i="31"/>
  <c r="CN45" i="31"/>
  <c r="CD48" i="31"/>
  <c r="BN57" i="31"/>
  <c r="CC45" i="31"/>
  <c r="CB47" i="31"/>
  <c r="CT56" i="31"/>
  <c r="BB57" i="31"/>
  <c r="CR49" i="31"/>
  <c r="DS42" i="31" s="1"/>
  <c r="CB44" i="31"/>
  <c r="CH46" i="31"/>
  <c r="CO49" i="31"/>
  <c r="CI45" i="31"/>
  <c r="BW48" i="31"/>
  <c r="CC56" i="31"/>
  <c r="CI56" i="31"/>
  <c r="BW52" i="31"/>
  <c r="CN47" i="31"/>
  <c r="CN56" i="31"/>
  <c r="CC46" i="31"/>
  <c r="CN54" i="31"/>
  <c r="CT49" i="31"/>
  <c r="CB45" i="31"/>
  <c r="CT50" i="31"/>
  <c r="CB42" i="31"/>
  <c r="BX43" i="31"/>
  <c r="CH51" i="31"/>
  <c r="CH49" i="31"/>
  <c r="CB55" i="31"/>
  <c r="CI46" i="31"/>
  <c r="BW54" i="31"/>
  <c r="CO52" i="31"/>
  <c r="BZ52" i="31"/>
  <c r="CJ43" i="31"/>
  <c r="CC53" i="31"/>
  <c r="CP43" i="31"/>
  <c r="CB46" i="31"/>
  <c r="CF43" i="31"/>
  <c r="CC49" i="31"/>
  <c r="DD43" i="31" s="1"/>
  <c r="BX45" i="31"/>
  <c r="CN53" i="31"/>
  <c r="CT52" i="31"/>
  <c r="CB52" i="31"/>
  <c r="CT54" i="31"/>
  <c r="BX46" i="31"/>
  <c r="CH44" i="31"/>
  <c r="CH55" i="31"/>
  <c r="CH47" i="31"/>
  <c r="CN46" i="31"/>
  <c r="CS46" i="31"/>
  <c r="CN43" i="31"/>
  <c r="CH52" i="31"/>
  <c r="CN44" i="31"/>
  <c r="CB51" i="31"/>
  <c r="CT53" i="31"/>
  <c r="CN49" i="31"/>
  <c r="CF44" i="31"/>
  <c r="CT55" i="31"/>
  <c r="CB50" i="31"/>
  <c r="CT48" i="31"/>
  <c r="BX41" i="31"/>
  <c r="BH57" i="31"/>
  <c r="CB43" i="31"/>
  <c r="CR52" i="31"/>
  <c r="CD50" i="31"/>
  <c r="BM57" i="31"/>
  <c r="CA49" i="31"/>
  <c r="CL42" i="31"/>
  <c r="CK17" i="31"/>
  <c r="BY8" i="31"/>
  <c r="CF15" i="31"/>
  <c r="CF11" i="31"/>
  <c r="CM13" i="31"/>
  <c r="CM17" i="31"/>
  <c r="CR19" i="31"/>
  <c r="BZ18" i="31"/>
  <c r="BZ8" i="31"/>
  <c r="CE18" i="31"/>
  <c r="CC18" i="31"/>
  <c r="BW9" i="31"/>
  <c r="CF14" i="31"/>
  <c r="CF18" i="31"/>
  <c r="CI9" i="31"/>
  <c r="CM20" i="31"/>
  <c r="CR12" i="31"/>
  <c r="BR21" i="31"/>
  <c r="CL10" i="31"/>
  <c r="BZ17" i="31"/>
  <c r="BZ9" i="31"/>
  <c r="CL12" i="31"/>
  <c r="CP17" i="31"/>
  <c r="BM21" i="31"/>
  <c r="CF17" i="31"/>
  <c r="CM15" i="31"/>
  <c r="CM16" i="31"/>
  <c r="CR15" i="31"/>
  <c r="CR10" i="31"/>
  <c r="CR18" i="31"/>
  <c r="CL16" i="31"/>
  <c r="CL11" i="31"/>
  <c r="BZ20" i="31"/>
  <c r="BZ10" i="31"/>
  <c r="BZ13" i="31"/>
  <c r="CL17" i="31"/>
  <c r="BG21" i="31"/>
  <c r="CD10" i="31"/>
  <c r="CE10" i="31"/>
  <c r="CS20" i="31"/>
  <c r="DT8" i="31" s="1"/>
  <c r="CS18" i="31"/>
  <c r="CF13" i="31"/>
  <c r="CF20" i="31"/>
  <c r="CG17" i="31"/>
  <c r="CR14" i="31"/>
  <c r="CR11" i="31"/>
  <c r="CL13" i="31"/>
  <c r="BL21" i="31"/>
  <c r="BZ12" i="31"/>
  <c r="BZ11" i="31"/>
  <c r="CQ19" i="31"/>
  <c r="CG16" i="31"/>
  <c r="CJ6" i="31"/>
  <c r="CC7" i="31"/>
  <c r="CE12" i="31"/>
  <c r="CF16" i="31"/>
  <c r="CF9" i="31"/>
  <c r="CI18" i="31"/>
  <c r="CR16" i="31"/>
  <c r="CL20" i="31"/>
  <c r="BZ15" i="31"/>
  <c r="BZ19" i="31"/>
  <c r="CP19" i="31"/>
  <c r="BV4" i="26"/>
  <c r="CH7" i="26"/>
  <c r="CI7" i="26"/>
  <c r="CC4" i="26"/>
  <c r="BW4" i="26"/>
  <c r="CB4" i="26"/>
  <c r="CA5" i="26"/>
  <c r="BV48" i="26"/>
  <c r="CJ46" i="26"/>
  <c r="CJ44" i="26"/>
  <c r="CD39" i="26"/>
  <c r="CD43" i="26"/>
  <c r="CD41" i="26"/>
  <c r="CB38" i="26"/>
  <c r="CD46" i="26"/>
  <c r="BX46" i="26"/>
  <c r="CA77" i="30"/>
  <c r="BW77" i="30"/>
  <c r="CP65" i="30"/>
  <c r="BY77" i="30"/>
  <c r="BW65" i="30"/>
  <c r="CK76" i="30"/>
  <c r="CQ75" i="30"/>
  <c r="CE67" i="30"/>
  <c r="CP66" i="30"/>
  <c r="CJ65" i="30"/>
  <c r="BX72" i="30"/>
  <c r="BY68" i="30"/>
  <c r="BY80" i="30"/>
  <c r="BO81" i="30"/>
  <c r="CC68" i="30"/>
  <c r="CC73" i="30"/>
  <c r="BW72" i="30"/>
  <c r="BT81" i="30"/>
  <c r="CA65" i="30"/>
  <c r="CK66" i="30"/>
  <c r="CK79" i="30"/>
  <c r="CC72" i="30"/>
  <c r="CB80" i="30"/>
  <c r="CK77" i="30"/>
  <c r="CH79" i="30"/>
  <c r="CE70" i="30"/>
  <c r="CP69" i="30"/>
  <c r="CD69" i="30"/>
  <c r="BX80" i="30"/>
  <c r="BY72" i="30"/>
  <c r="BY73" i="30"/>
  <c r="CC74" i="30"/>
  <c r="BW78" i="30"/>
  <c r="CA69" i="30"/>
  <c r="CK68" i="30"/>
  <c r="CK72" i="30"/>
  <c r="CL69" i="30"/>
  <c r="CM73" i="30"/>
  <c r="CG69" i="30"/>
  <c r="CS68" i="30"/>
  <c r="BZ66" i="30"/>
  <c r="BX74" i="30"/>
  <c r="BJ81" i="30"/>
  <c r="BC81" i="30"/>
  <c r="CP77" i="30"/>
  <c r="CI80" i="30"/>
  <c r="BW76" i="30"/>
  <c r="CD78" i="30"/>
  <c r="CQ80" i="30"/>
  <c r="CE80" i="30"/>
  <c r="CO79" i="30"/>
  <c r="BH81" i="30"/>
  <c r="CP75" i="30"/>
  <c r="CD73" i="30"/>
  <c r="CD79" i="30"/>
  <c r="BY71" i="30"/>
  <c r="BY79" i="30"/>
  <c r="CI66" i="30"/>
  <c r="CC75" i="30"/>
  <c r="CM68" i="30"/>
  <c r="CK71" i="30"/>
  <c r="CK74" i="30"/>
  <c r="CK75" i="30"/>
  <c r="CP80" i="30"/>
  <c r="CD76" i="30"/>
  <c r="BY76" i="30"/>
  <c r="BI81" i="30"/>
  <c r="BN81" i="30"/>
  <c r="BY78" i="30"/>
  <c r="CP72" i="30"/>
  <c r="BY70" i="30"/>
  <c r="CC69" i="30"/>
  <c r="CK80" i="30"/>
  <c r="CK69" i="30"/>
  <c r="CK78" i="30"/>
  <c r="CL70" i="30"/>
  <c r="CG73" i="30"/>
  <c r="BX77" i="30"/>
  <c r="CC76" i="30"/>
  <c r="CR7" i="29"/>
  <c r="CJ10" i="29"/>
  <c r="CI8" i="29"/>
  <c r="CC17" i="29"/>
  <c r="BW18" i="29"/>
  <c r="BO21" i="29"/>
  <c r="CD17" i="29"/>
  <c r="CD8" i="29"/>
  <c r="CD9" i="29"/>
  <c r="CJ8" i="29"/>
  <c r="BJ21" i="29"/>
  <c r="CO9" i="29"/>
  <c r="CO16" i="29"/>
  <c r="CI7" i="29"/>
  <c r="CI12" i="29"/>
  <c r="CI18" i="29"/>
  <c r="CC8" i="29"/>
  <c r="CC15" i="29"/>
  <c r="BC21" i="29"/>
  <c r="BW9" i="29"/>
  <c r="BW16" i="29"/>
  <c r="CF15" i="29"/>
  <c r="BZ15" i="29"/>
  <c r="BZ11" i="29"/>
  <c r="CA13" i="29"/>
  <c r="CG19" i="29"/>
  <c r="CP8" i="29"/>
  <c r="BZ17" i="29"/>
  <c r="CJ9" i="29"/>
  <c r="CA19" i="29"/>
  <c r="CP15" i="29"/>
  <c r="CD7" i="29"/>
  <c r="CJ7" i="29"/>
  <c r="CO13" i="29"/>
  <c r="CO19" i="29"/>
  <c r="CI9" i="29"/>
  <c r="CI15" i="29"/>
  <c r="CC6" i="29"/>
  <c r="CC12" i="29"/>
  <c r="CC18" i="29"/>
  <c r="BW13" i="29"/>
  <c r="BW19" i="29"/>
  <c r="CF13" i="29"/>
  <c r="BZ12" i="29"/>
  <c r="BZ14" i="29"/>
  <c r="CA5" i="29"/>
  <c r="CO12" i="29"/>
  <c r="CA9" i="29"/>
  <c r="CP11" i="29"/>
  <c r="CP20" i="29"/>
  <c r="CP9" i="29"/>
  <c r="CJ18" i="29"/>
  <c r="CO11" i="29"/>
  <c r="CO14" i="29"/>
  <c r="CI10" i="29"/>
  <c r="CC7" i="29"/>
  <c r="CC13" i="29"/>
  <c r="CC19" i="29"/>
  <c r="BW7" i="29"/>
  <c r="BW14" i="29"/>
  <c r="BW20" i="29"/>
  <c r="BZ10" i="29"/>
  <c r="CA8" i="29"/>
  <c r="CR13" i="29"/>
  <c r="CM15" i="29"/>
  <c r="CS17" i="29"/>
  <c r="BG21" i="29"/>
  <c r="BL21" i="29"/>
  <c r="CF18" i="29"/>
  <c r="CO20" i="29"/>
  <c r="CR11" i="29"/>
  <c r="CR12" i="29"/>
  <c r="BW12" i="29"/>
  <c r="CI16" i="29"/>
  <c r="CJ11" i="29"/>
  <c r="CR9" i="29"/>
  <c r="CR10" i="29"/>
  <c r="CJ13" i="29"/>
  <c r="CG14" i="29"/>
  <c r="CO8" i="29"/>
  <c r="CI11" i="29"/>
  <c r="CC11" i="29"/>
  <c r="CC14" i="29"/>
  <c r="BW8" i="29"/>
  <c r="BW15" i="29"/>
  <c r="CM20" i="29"/>
  <c r="BZ13" i="29"/>
  <c r="CA12" i="29"/>
  <c r="CG18" i="29"/>
  <c r="CM18" i="29"/>
  <c r="CA16" i="29"/>
  <c r="BF21" i="29"/>
  <c r="AZ21" i="29"/>
  <c r="CI20" i="29"/>
  <c r="BX164" i="26"/>
  <c r="BZ162" i="26"/>
  <c r="BW161" i="26"/>
  <c r="BX167" i="26"/>
  <c r="BW167" i="26"/>
  <c r="BV163" i="26"/>
  <c r="BY168" i="26"/>
  <c r="CJ163" i="26"/>
  <c r="CK163" i="26"/>
  <c r="BY164" i="26"/>
  <c r="BX163" i="26"/>
  <c r="CB163" i="26"/>
  <c r="CC162" i="26"/>
  <c r="CC161" i="26"/>
  <c r="CC10" i="27"/>
  <c r="BX6" i="27"/>
  <c r="CJ13" i="27"/>
  <c r="CD12" i="27"/>
  <c r="CC6" i="27"/>
  <c r="CC14" i="27"/>
  <c r="CJ7" i="27"/>
  <c r="BX10" i="27"/>
  <c r="CJ8" i="27"/>
  <c r="CC11" i="27"/>
  <c r="CC7" i="27"/>
  <c r="BD21" i="27"/>
  <c r="BY9" i="27"/>
  <c r="CD8" i="27"/>
  <c r="CO15" i="27"/>
  <c r="CO18" i="27"/>
  <c r="CI15" i="27"/>
  <c r="CI16" i="27"/>
  <c r="BJ21" i="27"/>
  <c r="BW7" i="27"/>
  <c r="BW16" i="27"/>
  <c r="CI20" i="27"/>
  <c r="BW9" i="27"/>
  <c r="BW20" i="27"/>
  <c r="BW18" i="27"/>
  <c r="CP13" i="27"/>
  <c r="CL17" i="27"/>
  <c r="BY14" i="27"/>
  <c r="CC18" i="27"/>
  <c r="CC13" i="27"/>
  <c r="BX8" i="27"/>
  <c r="CC15" i="27"/>
  <c r="CO13" i="27"/>
  <c r="CO19" i="27"/>
  <c r="CI7" i="27"/>
  <c r="CI11" i="27"/>
  <c r="CI8" i="27"/>
  <c r="BW13" i="27"/>
  <c r="BW19" i="27"/>
  <c r="BW8" i="27"/>
  <c r="CC16" i="27"/>
  <c r="BZ19" i="27"/>
  <c r="CC20" i="27"/>
  <c r="CC8" i="27"/>
  <c r="CD7" i="27"/>
  <c r="CJ6" i="27"/>
  <c r="CO10" i="27"/>
  <c r="CO20" i="27"/>
  <c r="CI9" i="27"/>
  <c r="CI17" i="27"/>
  <c r="CI13" i="27"/>
  <c r="BW11" i="27"/>
  <c r="BW6" i="27"/>
  <c r="BW15" i="27"/>
  <c r="CP7" i="27"/>
  <c r="BX9" i="27"/>
  <c r="CC19" i="27"/>
  <c r="CI12" i="27"/>
  <c r="CI10" i="27"/>
  <c r="BW10" i="27"/>
  <c r="BW14" i="27"/>
  <c r="CK14" i="27"/>
  <c r="BY130" i="26"/>
  <c r="CB133" i="26"/>
  <c r="CB130" i="26"/>
  <c r="BY134" i="26"/>
  <c r="CC140" i="26"/>
  <c r="CI131" i="26"/>
  <c r="CC135" i="26"/>
  <c r="CB135" i="26"/>
  <c r="BS132" i="26"/>
  <c r="CD131" i="26"/>
  <c r="CM100" i="26"/>
  <c r="CG111" i="26"/>
  <c r="CG103" i="26"/>
  <c r="BU108" i="26"/>
  <c r="BU100" i="26"/>
  <c r="CG104" i="26"/>
  <c r="CJ101" i="26"/>
  <c r="BU109" i="26"/>
  <c r="BU111" i="26"/>
  <c r="BU101" i="26"/>
  <c r="CE101" i="26"/>
  <c r="CA99" i="26"/>
  <c r="CG107" i="26"/>
  <c r="BI115" i="26"/>
  <c r="BU112" i="26"/>
  <c r="BU114" i="26"/>
  <c r="BS102" i="26"/>
  <c r="BU107" i="26"/>
  <c r="BO115" i="26"/>
  <c r="CA100" i="26"/>
  <c r="CM111" i="26"/>
  <c r="CG105" i="26"/>
  <c r="BU106" i="26"/>
  <c r="CG109" i="26"/>
  <c r="CG102" i="26"/>
  <c r="CM101" i="26"/>
  <c r="BU104" i="26"/>
  <c r="BU105" i="26"/>
  <c r="BU99" i="26"/>
  <c r="CG113" i="26"/>
  <c r="BY114" i="26"/>
  <c r="BS112" i="26"/>
  <c r="CM114" i="26"/>
  <c r="CA112" i="26"/>
  <c r="CL72" i="26"/>
  <c r="BS72" i="26"/>
  <c r="CF75" i="26"/>
  <c r="CM72" i="26"/>
  <c r="CG81" i="26"/>
  <c r="BU80" i="26"/>
  <c r="CB69" i="26"/>
  <c r="CD47" i="26"/>
  <c r="BX37" i="26"/>
  <c r="CD48" i="26"/>
  <c r="CD49" i="26"/>
  <c r="BX38" i="26"/>
  <c r="BX43" i="26"/>
  <c r="CJ42" i="26"/>
  <c r="CD50" i="26"/>
  <c r="CD51" i="26"/>
  <c r="BX42" i="26"/>
  <c r="BX40" i="26"/>
  <c r="BX41" i="26"/>
  <c r="BX49" i="26"/>
  <c r="CD52" i="26"/>
  <c r="BV44" i="26"/>
  <c r="CH42" i="26"/>
  <c r="BX47" i="26"/>
  <c r="BV40" i="26"/>
  <c r="CA55" i="31"/>
  <c r="CC50" i="31"/>
  <c r="CF46" i="31"/>
  <c r="BW55" i="31"/>
  <c r="CD54" i="31"/>
  <c r="CC48" i="31"/>
  <c r="CC54" i="31"/>
  <c r="CR43" i="31"/>
  <c r="CJ48" i="31"/>
  <c r="CD47" i="31"/>
  <c r="CO43" i="31"/>
  <c r="CO46" i="31"/>
  <c r="CO55" i="31"/>
  <c r="CI51" i="31"/>
  <c r="BI57" i="31"/>
  <c r="BW46" i="31"/>
  <c r="BW53" i="31"/>
  <c r="CM48" i="31"/>
  <c r="CG55" i="31"/>
  <c r="CA50" i="31"/>
  <c r="BW47" i="31"/>
  <c r="BG57" i="31"/>
  <c r="CF55" i="31"/>
  <c r="CS54" i="31"/>
  <c r="CF48" i="31"/>
  <c r="BW49" i="31"/>
  <c r="CM46" i="31"/>
  <c r="CA47" i="31"/>
  <c r="CC51" i="31"/>
  <c r="BC57" i="31"/>
  <c r="CR51" i="31"/>
  <c r="CF47" i="31"/>
  <c r="CP41" i="31"/>
  <c r="CJ47" i="31"/>
  <c r="CO47" i="31"/>
  <c r="CO50" i="31"/>
  <c r="CI48" i="31"/>
  <c r="CI54" i="31"/>
  <c r="BW50" i="31"/>
  <c r="BW56" i="31"/>
  <c r="CM56" i="31"/>
  <c r="CL51" i="31"/>
  <c r="BZ47" i="31"/>
  <c r="CL56" i="31"/>
  <c r="CS47" i="31"/>
  <c r="CI53" i="31"/>
  <c r="CP45" i="31"/>
  <c r="CJ44" i="31"/>
  <c r="CC52" i="31"/>
  <c r="CP42" i="31"/>
  <c r="CO44" i="31"/>
  <c r="CO51" i="31"/>
  <c r="CI47" i="31"/>
  <c r="CI49" i="31"/>
  <c r="CI55" i="31"/>
  <c r="BW44" i="31"/>
  <c r="BW51" i="31"/>
  <c r="AW57" i="31"/>
  <c r="CG46" i="31"/>
  <c r="CF50" i="31"/>
  <c r="BZ51" i="31"/>
  <c r="CS50" i="31"/>
  <c r="CC42" i="31"/>
  <c r="CD43" i="31"/>
  <c r="CF51" i="31"/>
  <c r="BJ57" i="31"/>
  <c r="CC47" i="31"/>
  <c r="CJ45" i="31"/>
  <c r="CO45" i="31"/>
  <c r="CI50" i="31"/>
  <c r="BW45" i="31"/>
  <c r="CG50" i="31"/>
  <c r="CG47" i="31"/>
  <c r="BY14" i="31"/>
  <c r="CI19" i="31"/>
  <c r="CD16" i="31"/>
  <c r="CC15" i="31"/>
  <c r="CC16" i="31"/>
  <c r="CE6" i="31"/>
  <c r="CJ7" i="31"/>
  <c r="BY7" i="31"/>
  <c r="BW10" i="31"/>
  <c r="CI16" i="31"/>
  <c r="CI17" i="31"/>
  <c r="CO16" i="31"/>
  <c r="BY17" i="31"/>
  <c r="CD20" i="31"/>
  <c r="CO8" i="31"/>
  <c r="CP7" i="31"/>
  <c r="CI7" i="31"/>
  <c r="CD18" i="31"/>
  <c r="CO13" i="31"/>
  <c r="CC14" i="31"/>
  <c r="CK10" i="31"/>
  <c r="BE21" i="31"/>
  <c r="BX15" i="31"/>
  <c r="BY10" i="31"/>
  <c r="BY19" i="31"/>
  <c r="CG18" i="31"/>
  <c r="CI11" i="31"/>
  <c r="CI20" i="31"/>
  <c r="BD21" i="31"/>
  <c r="CJ13" i="31"/>
  <c r="CD7" i="31"/>
  <c r="CC10" i="31"/>
  <c r="AX21" i="31"/>
  <c r="CJ5" i="31"/>
  <c r="CI10" i="31"/>
  <c r="CI12" i="31"/>
  <c r="BI21" i="31"/>
  <c r="CI8" i="31"/>
  <c r="CD15" i="31"/>
  <c r="AY21" i="31"/>
  <c r="CJ20" i="31"/>
  <c r="AW21" i="31"/>
  <c r="CA20" i="31"/>
  <c r="CD9" i="31"/>
  <c r="CC12" i="31"/>
  <c r="CC13" i="31"/>
  <c r="DD7" i="31" s="1"/>
  <c r="BY11" i="31"/>
  <c r="BW11" i="31"/>
  <c r="CI13" i="31"/>
  <c r="CI15" i="31"/>
  <c r="BC21" i="31"/>
  <c r="BW15" i="31"/>
  <c r="CQ15" i="31"/>
  <c r="CK16" i="31"/>
  <c r="BP21" i="31"/>
  <c r="BX19" i="31"/>
  <c r="CP16" i="31"/>
  <c r="CQ13" i="31"/>
  <c r="DR6" i="31" s="1"/>
  <c r="CP14" i="31"/>
  <c r="CD7" i="26"/>
  <c r="CA6" i="26"/>
  <c r="CH10" i="26"/>
  <c r="CC7" i="26"/>
  <c r="BW10" i="26"/>
  <c r="BW13" i="26"/>
  <c r="CK165" i="26"/>
  <c r="BW166" i="26"/>
  <c r="CC133" i="26"/>
  <c r="CF73" i="26"/>
  <c r="BW164" i="26"/>
  <c r="AZ177" i="26"/>
  <c r="BW168" i="26"/>
  <c r="CA101" i="26"/>
  <c r="CB72" i="26"/>
  <c r="BU69" i="26"/>
  <c r="BS167" i="26"/>
  <c r="BX172" i="26"/>
  <c r="BW163" i="26"/>
  <c r="CJ162" i="26"/>
  <c r="CM162" i="26"/>
  <c r="CJ132" i="26"/>
  <c r="CC136" i="26"/>
  <c r="BS138" i="26"/>
  <c r="CM104" i="26"/>
  <c r="CA107" i="26"/>
  <c r="CH71" i="26"/>
  <c r="CJ47" i="26"/>
  <c r="CJ38" i="26"/>
  <c r="BF53" i="26"/>
  <c r="CA7" i="26"/>
  <c r="BX50" i="26"/>
  <c r="BV43" i="26"/>
  <c r="BV51" i="26"/>
  <c r="BV46" i="26"/>
  <c r="CH6" i="26"/>
  <c r="CH9" i="26"/>
  <c r="CM102" i="26"/>
  <c r="CC130" i="26"/>
  <c r="BZ169" i="26"/>
  <c r="CD102" i="26"/>
  <c r="BX45" i="26"/>
  <c r="BX51" i="26"/>
  <c r="BV42" i="26"/>
  <c r="BV38" i="26"/>
  <c r="CI4" i="26"/>
  <c r="CH5" i="26"/>
  <c r="CD4" i="26"/>
  <c r="CA110" i="26"/>
  <c r="CJ45" i="26"/>
  <c r="CB101" i="26"/>
  <c r="AZ53" i="26"/>
  <c r="CC167" i="26"/>
  <c r="CM103" i="26"/>
  <c r="CJ41" i="26"/>
  <c r="BL53" i="26"/>
  <c r="CJ49" i="26"/>
  <c r="CC134" i="26"/>
  <c r="CM108" i="26"/>
  <c r="CM110" i="26"/>
  <c r="CM112" i="26"/>
  <c r="CA106" i="26"/>
  <c r="CA108" i="26"/>
  <c r="CB70" i="26"/>
  <c r="CJ48" i="26"/>
  <c r="CJ43" i="26"/>
  <c r="CJ51" i="26"/>
  <c r="BV37" i="26"/>
  <c r="BV41" i="26"/>
  <c r="CI5" i="26"/>
  <c r="CH4" i="26"/>
  <c r="CD9" i="26"/>
  <c r="CH72" i="26"/>
  <c r="BS69" i="26"/>
  <c r="CE166" i="26"/>
  <c r="BX176" i="26"/>
  <c r="CA104" i="26"/>
  <c r="CM109" i="26"/>
  <c r="CA103" i="26"/>
  <c r="BX174" i="26"/>
  <c r="BX171" i="26"/>
  <c r="BS142" i="26"/>
  <c r="CJ166" i="26"/>
  <c r="CM105" i="26"/>
  <c r="CM113" i="26"/>
  <c r="BT100" i="26"/>
  <c r="CA109" i="26"/>
  <c r="CA111" i="26"/>
  <c r="CB71" i="26"/>
  <c r="CJ50" i="26"/>
  <c r="CJ39" i="26"/>
  <c r="BX44" i="26"/>
  <c r="CA4" i="26"/>
  <c r="BV39" i="26"/>
  <c r="BV47" i="26"/>
  <c r="CH11" i="26"/>
  <c r="CD5" i="26"/>
  <c r="CH68" i="26"/>
  <c r="CJ40" i="26"/>
  <c r="CJ165" i="26"/>
  <c r="CM107" i="26"/>
  <c r="CA105" i="26"/>
  <c r="BS162" i="26"/>
  <c r="CH70" i="26"/>
  <c r="CC39" i="26"/>
  <c r="CJ52" i="26"/>
  <c r="BX48" i="26"/>
  <c r="BV49" i="26"/>
  <c r="CH8" i="26"/>
  <c r="BU11" i="26"/>
  <c r="CD13" i="26"/>
  <c r="CK6" i="26"/>
  <c r="BX9" i="26"/>
  <c r="CE39" i="26"/>
  <c r="BV73" i="26"/>
  <c r="CH76" i="26"/>
  <c r="BZ79" i="26"/>
  <c r="CB106" i="26"/>
  <c r="CB142" i="26"/>
  <c r="BZ142" i="26"/>
  <c r="CF142" i="26"/>
  <c r="CJ168" i="26"/>
  <c r="BW176" i="26"/>
  <c r="CC172" i="26"/>
  <c r="CD169" i="26"/>
  <c r="CA114" i="26"/>
  <c r="CI10" i="26"/>
  <c r="CM165" i="26"/>
  <c r="BW133" i="26"/>
  <c r="CK109" i="26"/>
  <c r="CB45" i="26"/>
  <c r="CH44" i="26"/>
  <c r="CK166" i="26"/>
  <c r="BS170" i="26"/>
  <c r="CE109" i="26"/>
  <c r="BS109" i="26"/>
  <c r="CB10" i="26"/>
  <c r="CD163" i="26"/>
  <c r="BA177" i="26"/>
  <c r="CG82" i="26"/>
  <c r="BU71" i="26"/>
  <c r="BV14" i="26"/>
  <c r="CC10" i="26"/>
  <c r="CJ102" i="26"/>
  <c r="CB40" i="26"/>
  <c r="CM82" i="26"/>
  <c r="CA79" i="26"/>
  <c r="AX53" i="26"/>
  <c r="BU172" i="26"/>
  <c r="CG132" i="26"/>
  <c r="CF138" i="26"/>
  <c r="BG115" i="26"/>
  <c r="CM76" i="26"/>
  <c r="CG75" i="26"/>
  <c r="BU68" i="26"/>
  <c r="BV12" i="26"/>
  <c r="CD16" i="26"/>
  <c r="CC17" i="26"/>
  <c r="BO83" i="26"/>
  <c r="CB39" i="26"/>
  <c r="CK170" i="26"/>
  <c r="BS169" i="26"/>
  <c r="BY169" i="26"/>
  <c r="CE162" i="26"/>
  <c r="CM163" i="26"/>
  <c r="BZ132" i="26"/>
  <c r="CD129" i="26"/>
  <c r="BW134" i="26"/>
  <c r="CB140" i="26"/>
  <c r="CE112" i="26"/>
  <c r="BS108" i="26"/>
  <c r="CK113" i="26"/>
  <c r="CC68" i="26"/>
  <c r="BT70" i="26"/>
  <c r="CG69" i="26"/>
  <c r="CG78" i="26"/>
  <c r="CA76" i="26"/>
  <c r="BU74" i="26"/>
  <c r="CB46" i="26"/>
  <c r="BJ53" i="26"/>
  <c r="BV13" i="26"/>
  <c r="BV10" i="26"/>
  <c r="CC5" i="26"/>
  <c r="CC12" i="26"/>
  <c r="CM166" i="26"/>
  <c r="CL44" i="26"/>
  <c r="CL139" i="26"/>
  <c r="BZ139" i="26"/>
  <c r="BW6" i="26"/>
  <c r="BS166" i="26"/>
  <c r="CM78" i="26"/>
  <c r="CA78" i="26"/>
  <c r="BY173" i="26"/>
  <c r="CF131" i="26"/>
  <c r="CD71" i="26"/>
  <c r="CE110" i="26"/>
  <c r="BY110" i="26"/>
  <c r="BV78" i="26"/>
  <c r="CA75" i="26"/>
  <c r="BU70" i="26"/>
  <c r="CK5" i="26"/>
  <c r="CH47" i="26"/>
  <c r="BV11" i="26"/>
  <c r="CD12" i="26"/>
  <c r="CC15" i="26"/>
  <c r="CC9" i="26"/>
  <c r="CC16" i="26"/>
  <c r="CK8" i="26"/>
  <c r="CJ99" i="26"/>
  <c r="BU144" i="26"/>
  <c r="CF102" i="26"/>
  <c r="CG6" i="26"/>
  <c r="BY46" i="26"/>
  <c r="BY72" i="26"/>
  <c r="BV81" i="26"/>
  <c r="CL73" i="26"/>
  <c r="BV103" i="26"/>
  <c r="BX162" i="26"/>
  <c r="BZ167" i="26"/>
  <c r="CF132" i="26"/>
  <c r="CJ103" i="26"/>
  <c r="CD72" i="26"/>
  <c r="BM115" i="26"/>
  <c r="BY112" i="26"/>
  <c r="CB104" i="26"/>
  <c r="CG68" i="26"/>
  <c r="BU67" i="26"/>
  <c r="CB48" i="26"/>
  <c r="CK4" i="26"/>
  <c r="CB41" i="26"/>
  <c r="CH39" i="26"/>
  <c r="BV50" i="26"/>
  <c r="BV7" i="26"/>
  <c r="CD14" i="26"/>
  <c r="CC11" i="26"/>
  <c r="CD161" i="26"/>
  <c r="CC144" i="26"/>
  <c r="BT130" i="26"/>
  <c r="CK169" i="26"/>
  <c r="CG80" i="26"/>
  <c r="BU82" i="26"/>
  <c r="CF40" i="26"/>
  <c r="BV17" i="26"/>
  <c r="CH14" i="26"/>
  <c r="BU6" i="26"/>
  <c r="BE20" i="26"/>
  <c r="CJ104" i="26"/>
  <c r="CI9" i="26"/>
  <c r="BU166" i="26"/>
  <c r="CE108" i="26"/>
  <c r="BS111" i="26"/>
  <c r="CB7" i="26"/>
  <c r="CF136" i="26"/>
  <c r="BV100" i="26"/>
  <c r="CK167" i="26"/>
  <c r="CK114" i="26"/>
  <c r="BY109" i="26"/>
  <c r="CA77" i="26"/>
  <c r="CH45" i="26"/>
  <c r="BV52" i="26"/>
  <c r="BV8" i="26"/>
  <c r="CK38" i="26"/>
  <c r="CC6" i="26"/>
  <c r="CK168" i="26"/>
  <c r="BW130" i="26"/>
  <c r="CD70" i="26"/>
  <c r="CK107" i="26"/>
  <c r="CM5" i="26"/>
  <c r="CM39" i="26"/>
  <c r="CH48" i="26"/>
  <c r="CC8" i="26"/>
  <c r="CA138" i="26"/>
  <c r="CL103" i="26"/>
  <c r="BZ170" i="26"/>
  <c r="BY13" i="26"/>
  <c r="CK41" i="26"/>
  <c r="BY42" i="26"/>
  <c r="BZ81" i="26"/>
  <c r="CF76" i="26"/>
  <c r="CH106" i="26"/>
  <c r="BS176" i="26"/>
  <c r="CK171" i="26"/>
  <c r="BY176" i="26"/>
  <c r="BY170" i="26"/>
  <c r="BS163" i="26"/>
  <c r="BV162" i="26"/>
  <c r="CD171" i="26"/>
  <c r="BY163" i="26"/>
  <c r="CE163" i="26"/>
  <c r="BZ130" i="26"/>
  <c r="BZ137" i="26"/>
  <c r="BW129" i="26"/>
  <c r="CF144" i="26"/>
  <c r="BS133" i="26"/>
  <c r="CL133" i="26"/>
  <c r="CI137" i="26"/>
  <c r="CD68" i="26"/>
  <c r="CE102" i="26"/>
  <c r="CE104" i="26"/>
  <c r="CE113" i="26"/>
  <c r="AU115" i="26"/>
  <c r="BS113" i="26"/>
  <c r="CD73" i="26"/>
  <c r="CK108" i="26"/>
  <c r="CK111" i="26"/>
  <c r="BA115" i="26"/>
  <c r="BY107" i="26"/>
  <c r="BY102" i="26"/>
  <c r="CF74" i="26"/>
  <c r="CF77" i="26"/>
  <c r="BV102" i="26"/>
  <c r="CM79" i="26"/>
  <c r="CM70" i="26"/>
  <c r="CM80" i="26"/>
  <c r="CG71" i="26"/>
  <c r="BI83" i="26"/>
  <c r="CA71" i="26"/>
  <c r="CA73" i="26"/>
  <c r="CA80" i="26"/>
  <c r="BU77" i="26"/>
  <c r="CB44" i="26"/>
  <c r="CB42" i="26"/>
  <c r="CH40" i="26"/>
  <c r="CH41" i="26"/>
  <c r="CH46" i="26"/>
  <c r="CI6" i="26"/>
  <c r="CH16" i="26"/>
  <c r="CH17" i="26"/>
  <c r="CB8" i="26"/>
  <c r="BY167" i="26"/>
  <c r="BZ131" i="26"/>
  <c r="BY165" i="26"/>
  <c r="CM143" i="26"/>
  <c r="CJ9" i="26"/>
  <c r="BS15" i="26"/>
  <c r="CB81" i="26"/>
  <c r="BT80" i="26"/>
  <c r="CL77" i="26"/>
  <c r="BV141" i="26"/>
  <c r="CH140" i="26"/>
  <c r="BW144" i="26"/>
  <c r="CJ134" i="26"/>
  <c r="CI18" i="26"/>
  <c r="BY174" i="26"/>
  <c r="CK164" i="26"/>
  <c r="BY171" i="26"/>
  <c r="BY172" i="26"/>
  <c r="BS165" i="26"/>
  <c r="CJ167" i="26"/>
  <c r="CI161" i="26"/>
  <c r="CA163" i="26"/>
  <c r="BZ140" i="26"/>
  <c r="BW131" i="26"/>
  <c r="CF137" i="26"/>
  <c r="CF134" i="26"/>
  <c r="CH137" i="26"/>
  <c r="CL134" i="26"/>
  <c r="CE105" i="26"/>
  <c r="BS103" i="26"/>
  <c r="BS105" i="26"/>
  <c r="CL112" i="26"/>
  <c r="CC102" i="26"/>
  <c r="CK112" i="26"/>
  <c r="BY73" i="26"/>
  <c r="CK103" i="26"/>
  <c r="CK110" i="26"/>
  <c r="BY100" i="26"/>
  <c r="BY103" i="26"/>
  <c r="BY111" i="26"/>
  <c r="CF70" i="26"/>
  <c r="CH73" i="26"/>
  <c r="BV101" i="26"/>
  <c r="CM68" i="26"/>
  <c r="CM77" i="26"/>
  <c r="CM81" i="26"/>
  <c r="CG73" i="26"/>
  <c r="CG74" i="26"/>
  <c r="CA69" i="26"/>
  <c r="CA68" i="26"/>
  <c r="BC83" i="26"/>
  <c r="BU73" i="26"/>
  <c r="BU75" i="26"/>
  <c r="BU76" i="26"/>
  <c r="CL75" i="26"/>
  <c r="CB47" i="26"/>
  <c r="CH37" i="26"/>
  <c r="CH49" i="26"/>
  <c r="CH50" i="26"/>
  <c r="CI8" i="26"/>
  <c r="CB6" i="26"/>
  <c r="CB9" i="26"/>
  <c r="CK100" i="26"/>
  <c r="CC76" i="26"/>
  <c r="CL43" i="26"/>
  <c r="CB12" i="26"/>
  <c r="BS114" i="26"/>
  <c r="CF170" i="26"/>
  <c r="CD69" i="26"/>
  <c r="BY38" i="26"/>
  <c r="BX175" i="26"/>
  <c r="BS168" i="26"/>
  <c r="BS164" i="26"/>
  <c r="CD162" i="26"/>
  <c r="BZ143" i="26"/>
  <c r="BW132" i="26"/>
  <c r="BS101" i="26"/>
  <c r="BS110" i="26"/>
  <c r="CE114" i="26"/>
  <c r="CE107" i="26"/>
  <c r="BS106" i="26"/>
  <c r="BS107" i="26"/>
  <c r="CK106" i="26"/>
  <c r="CK104" i="26"/>
  <c r="CK105" i="26"/>
  <c r="BY108" i="26"/>
  <c r="BY106" i="26"/>
  <c r="BY113" i="26"/>
  <c r="CF68" i="26"/>
  <c r="CF69" i="26"/>
  <c r="BV108" i="26"/>
  <c r="CM75" i="26"/>
  <c r="CM74" i="26"/>
  <c r="CG79" i="26"/>
  <c r="CG76" i="26"/>
  <c r="CA70" i="26"/>
  <c r="CA72" i="26"/>
  <c r="CA74" i="26"/>
  <c r="BU79" i="26"/>
  <c r="BU81" i="26"/>
  <c r="BU78" i="26"/>
  <c r="CF39" i="26"/>
  <c r="BX52" i="26"/>
  <c r="CH43" i="26"/>
  <c r="CH51" i="26"/>
  <c r="CH52" i="26"/>
  <c r="CH12" i="26"/>
  <c r="BJ20" i="26"/>
  <c r="CB11" i="26"/>
  <c r="CJ10" i="26"/>
  <c r="CK176" i="26"/>
  <c r="BY175" i="26"/>
  <c r="BY166" i="26"/>
  <c r="BS171" i="26"/>
  <c r="BT140" i="26"/>
  <c r="BS100" i="26"/>
  <c r="CE111" i="26"/>
  <c r="BS104" i="26"/>
  <c r="CK102" i="26"/>
  <c r="CK101" i="26"/>
  <c r="BY104" i="26"/>
  <c r="BY105" i="26"/>
  <c r="BY101" i="26"/>
  <c r="CF78" i="26"/>
  <c r="CF38" i="26"/>
  <c r="CM73" i="26"/>
  <c r="CM71" i="26"/>
  <c r="CG77" i="26"/>
  <c r="CG70" i="26"/>
  <c r="CA81" i="26"/>
  <c r="CA82" i="26"/>
  <c r="AW83" i="26"/>
  <c r="BU72" i="26"/>
  <c r="CB43" i="26"/>
  <c r="CH38" i="26"/>
  <c r="CH13" i="26"/>
  <c r="BU164" i="26"/>
  <c r="BY68" i="26"/>
  <c r="CD132" i="26"/>
  <c r="BW170" i="26"/>
  <c r="CC170" i="26"/>
  <c r="CJ133" i="26"/>
  <c r="BV142" i="26"/>
  <c r="CF114" i="26"/>
  <c r="BC115" i="26"/>
  <c r="BV104" i="26"/>
  <c r="CL79" i="26"/>
  <c r="CF166" i="26"/>
  <c r="CG162" i="26"/>
  <c r="CD133" i="26"/>
  <c r="CJ135" i="26"/>
  <c r="BT142" i="26"/>
  <c r="BV106" i="26"/>
  <c r="CL74" i="26"/>
  <c r="BY70" i="26"/>
  <c r="CE40" i="26"/>
  <c r="CI19" i="26"/>
  <c r="CE41" i="26"/>
  <c r="BW15" i="26"/>
  <c r="CJ4" i="26"/>
  <c r="CH15" i="26"/>
  <c r="CL167" i="26"/>
  <c r="CJ131" i="26"/>
  <c r="BT107" i="26"/>
  <c r="CL104" i="26"/>
  <c r="BZ105" i="26"/>
  <c r="CI176" i="26"/>
  <c r="CI167" i="26"/>
  <c r="BV144" i="26"/>
  <c r="CI144" i="26"/>
  <c r="BV80" i="26"/>
  <c r="CL78" i="26"/>
  <c r="BU40" i="26"/>
  <c r="BS8" i="26"/>
  <c r="CI11" i="26"/>
  <c r="CI12" i="26"/>
  <c r="BW17" i="26"/>
  <c r="BW12" i="26"/>
  <c r="BS135" i="26"/>
  <c r="CH105" i="26"/>
  <c r="BW171" i="26"/>
  <c r="CC168" i="26"/>
  <c r="BS44" i="26"/>
  <c r="CI14" i="26"/>
  <c r="BW7" i="26"/>
  <c r="BW11" i="26"/>
  <c r="BW14" i="26"/>
  <c r="CG166" i="26"/>
  <c r="BT167" i="26"/>
  <c r="BZ168" i="26"/>
  <c r="CM17" i="26"/>
  <c r="CJ12" i="26"/>
  <c r="CE9" i="26"/>
  <c r="CD134" i="26"/>
  <c r="BT103" i="26"/>
  <c r="CD103" i="26"/>
  <c r="CL76" i="26"/>
  <c r="BN83" i="26"/>
  <c r="BS51" i="26"/>
  <c r="BY49" i="26"/>
  <c r="CI16" i="26"/>
  <c r="BW8" i="26"/>
  <c r="BW16" i="26"/>
  <c r="CJ7" i="26"/>
  <c r="AY20" i="26"/>
  <c r="CJ6" i="26"/>
  <c r="CI166" i="26"/>
  <c r="CF164" i="26"/>
  <c r="BL177" i="26"/>
  <c r="CI171" i="26"/>
  <c r="BT102" i="26"/>
  <c r="BK177" i="26"/>
  <c r="CG164" i="26"/>
  <c r="CG163" i="26"/>
  <c r="CJ136" i="26"/>
  <c r="BT101" i="26"/>
  <c r="CE48" i="26"/>
  <c r="CI15" i="26"/>
  <c r="CI13" i="26"/>
  <c r="BW9" i="26"/>
  <c r="BZ164" i="26"/>
  <c r="CK70" i="26"/>
  <c r="CR75" i="30"/>
  <c r="CQ78" i="30"/>
  <c r="CJ74" i="30"/>
  <c r="CQ70" i="30"/>
  <c r="CQ69" i="30"/>
  <c r="BZ68" i="30"/>
  <c r="CE73" i="30"/>
  <c r="CE69" i="30"/>
  <c r="CE76" i="30"/>
  <c r="CP67" i="30"/>
  <c r="BP81" i="30"/>
  <c r="CJ68" i="30"/>
  <c r="CJ77" i="30"/>
  <c r="CJ78" i="30"/>
  <c r="CD71" i="30"/>
  <c r="BX73" i="30"/>
  <c r="BX66" i="30"/>
  <c r="BY69" i="30"/>
  <c r="CO66" i="30"/>
  <c r="CO74" i="30"/>
  <c r="CO80" i="30"/>
  <c r="CI69" i="30"/>
  <c r="CI75" i="30"/>
  <c r="CC70" i="30"/>
  <c r="BW67" i="30"/>
  <c r="BW71" i="30"/>
  <c r="CS65" i="30"/>
  <c r="CK67" i="30"/>
  <c r="CQ72" i="30"/>
  <c r="CQ71" i="30"/>
  <c r="CQ76" i="30"/>
  <c r="CL71" i="30"/>
  <c r="CE68" i="30"/>
  <c r="CE71" i="30"/>
  <c r="BE81" i="30"/>
  <c r="CP79" i="30"/>
  <c r="CP78" i="30"/>
  <c r="CJ69" i="30"/>
  <c r="CJ73" i="30"/>
  <c r="CD74" i="30"/>
  <c r="BD81" i="30"/>
  <c r="BX70" i="30"/>
  <c r="BX75" i="30"/>
  <c r="BX76" i="30"/>
  <c r="CO70" i="30"/>
  <c r="CO76" i="30"/>
  <c r="CI67" i="30"/>
  <c r="CI71" i="30"/>
  <c r="CI77" i="30"/>
  <c r="CC78" i="30"/>
  <c r="BW73" i="30"/>
  <c r="BW79" i="30"/>
  <c r="CS70" i="30"/>
  <c r="CG78" i="30"/>
  <c r="CQ74" i="30"/>
  <c r="CQ79" i="30"/>
  <c r="CE72" i="30"/>
  <c r="CE74" i="30"/>
  <c r="CJ70" i="30"/>
  <c r="CJ66" i="30"/>
  <c r="CJ76" i="30"/>
  <c r="CD80" i="30"/>
  <c r="CD72" i="30"/>
  <c r="BX78" i="30"/>
  <c r="BX79" i="30"/>
  <c r="CO67" i="30"/>
  <c r="CO71" i="30"/>
  <c r="CO77" i="30"/>
  <c r="CI68" i="30"/>
  <c r="CI72" i="30"/>
  <c r="CI78" i="30"/>
  <c r="CC79" i="30"/>
  <c r="BW66" i="30"/>
  <c r="BW74" i="30"/>
  <c r="BW80" i="30"/>
  <c r="CS72" i="30"/>
  <c r="CG68" i="30"/>
  <c r="CG77" i="30"/>
  <c r="CQ77" i="30"/>
  <c r="BQ81" i="30"/>
  <c r="CL67" i="30"/>
  <c r="BZ65" i="30"/>
  <c r="CE75" i="30"/>
  <c r="CE77" i="30"/>
  <c r="CP73" i="30"/>
  <c r="CP74" i="30"/>
  <c r="CJ75" i="30"/>
  <c r="CJ71" i="30"/>
  <c r="CJ79" i="30"/>
  <c r="CD70" i="30"/>
  <c r="CD75" i="30"/>
  <c r="BX68" i="30"/>
  <c r="BX71" i="30"/>
  <c r="AX81" i="30"/>
  <c r="CO68" i="30"/>
  <c r="CO72" i="30"/>
  <c r="CO78" i="30"/>
  <c r="CI73" i="30"/>
  <c r="CI79" i="30"/>
  <c r="CC80" i="30"/>
  <c r="BW69" i="30"/>
  <c r="BW75" i="30"/>
  <c r="AW81" i="30"/>
  <c r="CS67" i="30"/>
  <c r="CS77" i="30"/>
  <c r="BZ73" i="30"/>
  <c r="CS80" i="30"/>
  <c r="CR72" i="30"/>
  <c r="CM77" i="30"/>
  <c r="CA71" i="30"/>
  <c r="BZ78" i="30"/>
  <c r="CQ68" i="30"/>
  <c r="CE78" i="30"/>
  <c r="CP76" i="30"/>
  <c r="CJ67" i="30"/>
  <c r="CD77" i="30"/>
  <c r="CO65" i="30"/>
  <c r="CO73" i="30"/>
  <c r="CI74" i="30"/>
  <c r="BW70" i="30"/>
  <c r="CL72" i="30"/>
  <c r="CF73" i="30"/>
  <c r="BS81" i="30"/>
  <c r="CG72" i="30"/>
  <c r="BZ70" i="30"/>
  <c r="CP9" i="27"/>
  <c r="CF14" i="27"/>
  <c r="BY13" i="27"/>
  <c r="BF21" i="27"/>
  <c r="BZ13" i="27"/>
  <c r="CK18" i="27"/>
  <c r="CE16" i="27"/>
  <c r="CF68" i="30"/>
  <c r="CM78" i="30"/>
  <c r="CA70" i="30"/>
  <c r="BZ75" i="30"/>
  <c r="CR78" i="30"/>
  <c r="CR73" i="30"/>
  <c r="CF70" i="30"/>
  <c r="BZ71" i="30"/>
  <c r="CS73" i="30"/>
  <c r="CS74" i="30"/>
  <c r="CM67" i="30"/>
  <c r="CM69" i="30"/>
  <c r="CM80" i="30"/>
  <c r="CG67" i="30"/>
  <c r="CG74" i="30"/>
  <c r="CG75" i="30"/>
  <c r="CA76" i="30"/>
  <c r="BA81" i="30"/>
  <c r="CA74" i="30"/>
  <c r="CR69" i="30"/>
  <c r="BZ74" i="30"/>
  <c r="CM75" i="30"/>
  <c r="CA66" i="30"/>
  <c r="CR71" i="30"/>
  <c r="CF65" i="30"/>
  <c r="CF71" i="30"/>
  <c r="BZ67" i="30"/>
  <c r="BZ72" i="30"/>
  <c r="CS69" i="30"/>
  <c r="CS75" i="30"/>
  <c r="CS76" i="30"/>
  <c r="CM72" i="30"/>
  <c r="CM79" i="30"/>
  <c r="CG70" i="30"/>
  <c r="CG79" i="30"/>
  <c r="CG80" i="30"/>
  <c r="CA73" i="30"/>
  <c r="CA75" i="30"/>
  <c r="BF81" i="30"/>
  <c r="CR68" i="30"/>
  <c r="AZ81" i="30"/>
  <c r="CR66" i="30"/>
  <c r="CR70" i="30"/>
  <c r="CF66" i="30"/>
  <c r="CF74" i="30"/>
  <c r="BZ69" i="30"/>
  <c r="CS78" i="30"/>
  <c r="CS79" i="30"/>
  <c r="CM66" i="30"/>
  <c r="CM74" i="30"/>
  <c r="BM81" i="30"/>
  <c r="BG81" i="30"/>
  <c r="CA67" i="30"/>
  <c r="CA79" i="30"/>
  <c r="CA78" i="30"/>
  <c r="BL81" i="30"/>
  <c r="CM76" i="30"/>
  <c r="CA80" i="30"/>
  <c r="CF77" i="30"/>
  <c r="CR74" i="30"/>
  <c r="CF72" i="30"/>
  <c r="CS71" i="30"/>
  <c r="CM71" i="30"/>
  <c r="CG71" i="30"/>
  <c r="CG66" i="30"/>
  <c r="CA68" i="30"/>
  <c r="CA72" i="30"/>
  <c r="CS5" i="29"/>
  <c r="CM10" i="29"/>
  <c r="CL5" i="29"/>
  <c r="BP21" i="29"/>
  <c r="CR20" i="29"/>
  <c r="CP17" i="29"/>
  <c r="CG10" i="29"/>
  <c r="CG13" i="29"/>
  <c r="BI21" i="29"/>
  <c r="CS10" i="29"/>
  <c r="CS12" i="29"/>
  <c r="CS18" i="29"/>
  <c r="CM11" i="29"/>
  <c r="CM13" i="29"/>
  <c r="CM19" i="29"/>
  <c r="CL7" i="29"/>
  <c r="CL8" i="29"/>
  <c r="CL17" i="29"/>
  <c r="CF17" i="29"/>
  <c r="CF12" i="29"/>
  <c r="CF20" i="29"/>
  <c r="BZ8" i="29"/>
  <c r="CA6" i="29"/>
  <c r="CA11" i="29"/>
  <c r="CG15" i="29"/>
  <c r="CS14" i="29"/>
  <c r="BM21" i="29"/>
  <c r="BY20" i="29"/>
  <c r="BR21" i="29"/>
  <c r="CR15" i="29"/>
  <c r="BY14" i="29"/>
  <c r="CG9" i="29"/>
  <c r="CG16" i="29"/>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CF14" i="29"/>
  <c r="CF11" i="29"/>
  <c r="CD170" i="26"/>
  <c r="CD173" i="26"/>
  <c r="BW172" i="26"/>
  <c r="BT170" i="26"/>
  <c r="CL174" i="26"/>
  <c r="CJ169" i="26"/>
  <c r="CI169" i="26"/>
  <c r="CI168" i="26"/>
  <c r="CA164" i="26"/>
  <c r="BW169" i="26"/>
  <c r="BZ174" i="26"/>
  <c r="BZ171" i="26"/>
  <c r="BX168" i="26"/>
  <c r="CD172" i="26"/>
  <c r="BF177" i="26"/>
  <c r="CD175" i="26"/>
  <c r="BX170" i="26"/>
  <c r="BX169" i="26"/>
  <c r="BW175" i="26"/>
  <c r="BW174" i="26"/>
  <c r="CL171" i="26"/>
  <c r="CF174" i="26"/>
  <c r="CJ174" i="26"/>
  <c r="CJ170" i="26"/>
  <c r="CJ171" i="26"/>
  <c r="CI163" i="26"/>
  <c r="CI170" i="26"/>
  <c r="CC166" i="26"/>
  <c r="CC174" i="26"/>
  <c r="CA162" i="26"/>
  <c r="BU162" i="26"/>
  <c r="BZ173" i="26"/>
  <c r="CD166" i="26"/>
  <c r="CF161" i="26"/>
  <c r="CF167" i="26"/>
  <c r="CJ176" i="26"/>
  <c r="CJ172" i="26"/>
  <c r="CJ173" i="26"/>
  <c r="CI175" i="26"/>
  <c r="CI172" i="26"/>
  <c r="CC163" i="26"/>
  <c r="CC169" i="26"/>
  <c r="CC176" i="26"/>
  <c r="CA165" i="26"/>
  <c r="BU165" i="26"/>
  <c r="CE174" i="26"/>
  <c r="BZ165" i="26"/>
  <c r="CD167" i="26"/>
  <c r="CI165" i="26"/>
  <c r="CC175" i="26"/>
  <c r="BU161" i="26"/>
  <c r="CD165" i="26"/>
  <c r="CD168" i="26"/>
  <c r="CD174" i="26"/>
  <c r="BX173" i="26"/>
  <c r="BW173" i="26"/>
  <c r="AY177" i="26"/>
  <c r="CF163" i="26"/>
  <c r="CJ175" i="26"/>
  <c r="CI174" i="26"/>
  <c r="CC165" i="26"/>
  <c r="BE177" i="26"/>
  <c r="CA172" i="26"/>
  <c r="BZ166" i="26"/>
  <c r="CD176" i="26"/>
  <c r="BX165" i="26"/>
  <c r="CF162" i="26"/>
  <c r="CC173" i="26"/>
  <c r="CI164" i="26"/>
  <c r="CI173" i="26"/>
  <c r="CC171" i="26"/>
  <c r="CF13" i="27"/>
  <c r="BY15" i="27"/>
  <c r="CF11" i="27"/>
  <c r="CP15" i="27"/>
  <c r="BQ21" i="27"/>
  <c r="AZ21" i="27"/>
  <c r="CF20" i="27"/>
  <c r="BZ12" i="27"/>
  <c r="BY10" i="27"/>
  <c r="BY16" i="27"/>
  <c r="CK10" i="27"/>
  <c r="CK15" i="27"/>
  <c r="CJ16" i="27"/>
  <c r="CF12" i="27"/>
  <c r="CP16" i="27"/>
  <c r="CP10" i="27"/>
  <c r="CK19" i="27"/>
  <c r="BY11" i="27"/>
  <c r="BZ15" i="27"/>
  <c r="BL21" i="27"/>
  <c r="CK16" i="27"/>
  <c r="CF15" i="27"/>
  <c r="CP14" i="27"/>
  <c r="CP17" i="27"/>
  <c r="CP19" i="27"/>
  <c r="CP11" i="27"/>
  <c r="CE19" i="27"/>
  <c r="BZ16" i="27"/>
  <c r="CK11" i="27"/>
  <c r="CK17" i="27"/>
  <c r="CJ14" i="27"/>
  <c r="BZ14" i="27"/>
  <c r="CP12" i="27"/>
  <c r="BY19" i="27"/>
  <c r="CL20" i="27"/>
  <c r="BY12" i="27"/>
  <c r="CP18" i="27"/>
  <c r="BX19" i="27"/>
  <c r="CK7" i="27"/>
  <c r="CK12" i="27"/>
  <c r="CP20" i="27"/>
  <c r="BB177" i="26"/>
  <c r="CF173" i="26"/>
  <c r="BT175" i="26"/>
  <c r="BT113" i="26"/>
  <c r="CK51" i="26"/>
  <c r="CB107" i="26"/>
  <c r="BD145" i="26"/>
  <c r="CC143" i="26"/>
  <c r="CL137" i="26"/>
  <c r="CL46" i="26"/>
  <c r="CA15" i="26"/>
  <c r="BY19" i="26"/>
  <c r="BS17" i="26"/>
  <c r="BX8" i="26"/>
  <c r="BV107" i="26"/>
  <c r="CB172" i="26"/>
  <c r="CD138" i="26"/>
  <c r="CD82" i="26"/>
  <c r="CG9" i="26"/>
  <c r="BF20" i="26"/>
  <c r="BY5" i="26"/>
  <c r="CH78" i="26"/>
  <c r="BT81" i="26"/>
  <c r="CE73" i="26"/>
  <c r="CD74" i="26"/>
  <c r="CA8" i="26"/>
  <c r="BK20" i="26"/>
  <c r="CD8" i="26"/>
  <c r="CB80" i="26"/>
  <c r="CF81" i="26"/>
  <c r="BZ80" i="26"/>
  <c r="BZ144" i="26"/>
  <c r="BH145" i="26"/>
  <c r="BT141" i="26"/>
  <c r="CL15" i="26"/>
  <c r="CC79" i="26"/>
  <c r="CH18" i="26"/>
  <c r="BV16" i="26"/>
  <c r="CJ69" i="26"/>
  <c r="BX77" i="26"/>
  <c r="BV76" i="26"/>
  <c r="CH74" i="26"/>
  <c r="CL82" i="26"/>
  <c r="BT82" i="26"/>
  <c r="BS73" i="26"/>
  <c r="CK133" i="26"/>
  <c r="CE137" i="26"/>
  <c r="CC82" i="26"/>
  <c r="CG137" i="26"/>
  <c r="CA131" i="26"/>
  <c r="CJ70" i="26"/>
  <c r="BW38" i="26"/>
  <c r="BU141" i="26"/>
  <c r="BI20" i="26"/>
  <c r="CJ8" i="26"/>
  <c r="BA53" i="26"/>
  <c r="CK52" i="26"/>
  <c r="CB144" i="26"/>
  <c r="BV139" i="26"/>
  <c r="CC141" i="26"/>
  <c r="CH134" i="26"/>
  <c r="CI139" i="26"/>
  <c r="BT143" i="26"/>
  <c r="CL142" i="26"/>
  <c r="BW143" i="26"/>
  <c r="BT132" i="26"/>
  <c r="BY132" i="26"/>
  <c r="BE145" i="26"/>
  <c r="BV143" i="26"/>
  <c r="CL144" i="26"/>
  <c r="BK145" i="26"/>
  <c r="BU140" i="26"/>
  <c r="BZ141" i="26"/>
  <c r="BT137" i="26"/>
  <c r="CC137" i="26"/>
  <c r="BW141" i="26"/>
  <c r="CF133" i="26"/>
  <c r="CF140" i="26"/>
  <c r="BS134" i="26"/>
  <c r="CH133" i="26"/>
  <c r="CH142" i="26"/>
  <c r="CH141" i="26"/>
  <c r="CB138" i="26"/>
  <c r="CB139" i="26"/>
  <c r="BV134" i="26"/>
  <c r="BV140" i="26"/>
  <c r="CH131" i="26"/>
  <c r="CA132" i="26"/>
  <c r="CL131" i="26"/>
  <c r="BN145" i="26"/>
  <c r="CL135" i="26"/>
  <c r="CI135" i="26"/>
  <c r="CI136" i="26"/>
  <c r="BT133" i="26"/>
  <c r="AY145" i="26"/>
  <c r="CH139" i="26"/>
  <c r="BV138" i="26"/>
  <c r="CA134" i="26"/>
  <c r="CL143" i="26"/>
  <c r="CI142" i="26"/>
  <c r="CE134" i="26"/>
  <c r="CA137" i="26"/>
  <c r="CG139" i="26"/>
  <c r="CE129" i="26"/>
  <c r="CC131" i="26"/>
  <c r="BZ135" i="26"/>
  <c r="BZ134" i="26"/>
  <c r="BY136" i="26"/>
  <c r="CG130" i="26"/>
  <c r="AV145" i="26"/>
  <c r="CC142" i="26"/>
  <c r="BW140" i="26"/>
  <c r="CF130" i="26"/>
  <c r="CE130" i="26"/>
  <c r="BZ138" i="26"/>
  <c r="BB145" i="26"/>
  <c r="BY133" i="26"/>
  <c r="CG131" i="26"/>
  <c r="BT139" i="26"/>
  <c r="CC138" i="26"/>
  <c r="BW135" i="26"/>
  <c r="BW142" i="26"/>
  <c r="CF135" i="26"/>
  <c r="CF139" i="26"/>
  <c r="CH136" i="26"/>
  <c r="CH138" i="26"/>
  <c r="CH143" i="26"/>
  <c r="CB136" i="26"/>
  <c r="CB141" i="26"/>
  <c r="BV129" i="26"/>
  <c r="BV135" i="26"/>
  <c r="CL132" i="26"/>
  <c r="CA130" i="26"/>
  <c r="CA133" i="26"/>
  <c r="CL136" i="26"/>
  <c r="CL140" i="26"/>
  <c r="CL141" i="26"/>
  <c r="CI132" i="26"/>
  <c r="CI138" i="26"/>
  <c r="CI141" i="26"/>
  <c r="BS137" i="26"/>
  <c r="CK138" i="26"/>
  <c r="CM140" i="26"/>
  <c r="BI145" i="26"/>
  <c r="BY135" i="26"/>
  <c r="BJ145" i="26"/>
  <c r="AX145" i="26"/>
  <c r="BV130" i="26"/>
  <c r="BT135" i="26"/>
  <c r="BT144" i="26"/>
  <c r="BW137" i="26"/>
  <c r="BW138" i="26"/>
  <c r="CH144" i="26"/>
  <c r="CB143" i="26"/>
  <c r="CI143" i="26"/>
  <c r="BV131" i="26"/>
  <c r="CE133" i="26"/>
  <c r="BW136" i="26"/>
  <c r="BV132" i="26"/>
  <c r="BV137" i="26"/>
  <c r="CM130" i="26"/>
  <c r="CI140" i="26"/>
  <c r="CI133" i="26"/>
  <c r="BY138" i="26"/>
  <c r="BT131" i="26"/>
  <c r="BZ133" i="26"/>
  <c r="CH130" i="26"/>
  <c r="BT136" i="26"/>
  <c r="BT138" i="26"/>
  <c r="BT134" i="26"/>
  <c r="CC139" i="26"/>
  <c r="BW139" i="26"/>
  <c r="CF141" i="26"/>
  <c r="CF143" i="26"/>
  <c r="CH132" i="26"/>
  <c r="CH135" i="26"/>
  <c r="BV133" i="26"/>
  <c r="BV136" i="26"/>
  <c r="BU139" i="26"/>
  <c r="CM131" i="26"/>
  <c r="CA135" i="26"/>
  <c r="CL130" i="26"/>
  <c r="CI134" i="26"/>
  <c r="CE132" i="26"/>
  <c r="BH115" i="26"/>
  <c r="BT104" i="26"/>
  <c r="CH107" i="26"/>
  <c r="CF112" i="26"/>
  <c r="BT112" i="26"/>
  <c r="CH101" i="26"/>
  <c r="CH104" i="26"/>
  <c r="CL102" i="26"/>
  <c r="CB105" i="26"/>
  <c r="CB110" i="26"/>
  <c r="BV110" i="26"/>
  <c r="CJ111" i="26"/>
  <c r="CB114" i="26"/>
  <c r="CL113" i="26"/>
  <c r="BB115" i="26"/>
  <c r="BT105" i="26"/>
  <c r="CH102" i="26"/>
  <c r="CB102" i="26"/>
  <c r="BT106" i="26"/>
  <c r="CB108" i="26"/>
  <c r="CD111" i="26"/>
  <c r="CL101" i="26"/>
  <c r="BZ102" i="26"/>
  <c r="CH103" i="26"/>
  <c r="CB109" i="26"/>
  <c r="CB103" i="26"/>
  <c r="BV105" i="26"/>
  <c r="AX115" i="26"/>
  <c r="CC107" i="26"/>
  <c r="CH110" i="26"/>
  <c r="BZ103" i="26"/>
  <c r="BV109" i="26"/>
  <c r="CL106" i="26"/>
  <c r="BZ112" i="26"/>
  <c r="CF79" i="26"/>
  <c r="BT73" i="26"/>
  <c r="CH79" i="26"/>
  <c r="BZ76" i="26"/>
  <c r="BT72" i="26"/>
  <c r="BT78" i="26"/>
  <c r="BW79" i="26"/>
  <c r="CE70" i="26"/>
  <c r="CH82" i="26"/>
  <c r="CH81" i="26"/>
  <c r="CH80" i="26"/>
  <c r="CB77" i="26"/>
  <c r="CB74" i="26"/>
  <c r="BV79" i="26"/>
  <c r="BV77" i="26"/>
  <c r="BV82" i="26"/>
  <c r="BW68" i="26"/>
  <c r="BZ77" i="26"/>
  <c r="BZ70" i="26"/>
  <c r="BY71" i="26"/>
  <c r="CJ71" i="26"/>
  <c r="BT68" i="26"/>
  <c r="BT76" i="26"/>
  <c r="BT79" i="26"/>
  <c r="BW81" i="26"/>
  <c r="CE72" i="26"/>
  <c r="BS70" i="26"/>
  <c r="CH75" i="26"/>
  <c r="CB73" i="26"/>
  <c r="CB76" i="26"/>
  <c r="BV72" i="26"/>
  <c r="CL80" i="26"/>
  <c r="CL81" i="26"/>
  <c r="BZ82" i="26"/>
  <c r="BZ74" i="26"/>
  <c r="BY69" i="26"/>
  <c r="CF82" i="26"/>
  <c r="CE69" i="26"/>
  <c r="BZ69" i="26"/>
  <c r="BT71" i="26"/>
  <c r="BS71" i="26"/>
  <c r="CB78" i="26"/>
  <c r="BV74" i="26"/>
  <c r="BZ73" i="26"/>
  <c r="BB83" i="26"/>
  <c r="CI80" i="26"/>
  <c r="AV83" i="26"/>
  <c r="CE68" i="26"/>
  <c r="CB82" i="26"/>
  <c r="BZ71" i="26"/>
  <c r="CJ68" i="26"/>
  <c r="CF80" i="26"/>
  <c r="BT74" i="26"/>
  <c r="BT77" i="26"/>
  <c r="CE71" i="26"/>
  <c r="CH77" i="26"/>
  <c r="CB79" i="26"/>
  <c r="AX83" i="26"/>
  <c r="BZ75" i="26"/>
  <c r="CE79" i="26"/>
  <c r="BT75" i="26"/>
  <c r="BJ83" i="26"/>
  <c r="CB75" i="26"/>
  <c r="BD83" i="26"/>
  <c r="BV75" i="26"/>
  <c r="BZ68" i="26"/>
  <c r="BZ78" i="26"/>
  <c r="BW44" i="26"/>
  <c r="CL41" i="26"/>
  <c r="BS42" i="26"/>
  <c r="BS47" i="26"/>
  <c r="CG40" i="26"/>
  <c r="CE46" i="26"/>
  <c r="CE49" i="26"/>
  <c r="BY50" i="26"/>
  <c r="BY45" i="26"/>
  <c r="CE44" i="26"/>
  <c r="CK42" i="26"/>
  <c r="CK40" i="26"/>
  <c r="CK39" i="26"/>
  <c r="CL39" i="26"/>
  <c r="CL40" i="26"/>
  <c r="AU53" i="26"/>
  <c r="BS49" i="26"/>
  <c r="CE42" i="26"/>
  <c r="CE51" i="26"/>
  <c r="BY52" i="26"/>
  <c r="BY47" i="26"/>
  <c r="CE38" i="26"/>
  <c r="CK48" i="26"/>
  <c r="CK43" i="26"/>
  <c r="BY37" i="26"/>
  <c r="CK50" i="26"/>
  <c r="CK45" i="26"/>
  <c r="CL45" i="26"/>
  <c r="BS38" i="26"/>
  <c r="CE50" i="26"/>
  <c r="CE43" i="26"/>
  <c r="BY51" i="26"/>
  <c r="CK47" i="26"/>
  <c r="BT42" i="26"/>
  <c r="CF37" i="26"/>
  <c r="BS50" i="26"/>
  <c r="BS43" i="26"/>
  <c r="CA41" i="26"/>
  <c r="CE52" i="26"/>
  <c r="CE45" i="26"/>
  <c r="BY44" i="26"/>
  <c r="BY40" i="26"/>
  <c r="BY39" i="26"/>
  <c r="CK46" i="26"/>
  <c r="CK44" i="26"/>
  <c r="CK49" i="26"/>
  <c r="BZ38" i="26"/>
  <c r="BS48" i="26"/>
  <c r="BS40" i="26"/>
  <c r="BS39" i="26"/>
  <c r="CF48" i="26"/>
  <c r="BZ49" i="26"/>
  <c r="BS52" i="26"/>
  <c r="BS45" i="26"/>
  <c r="BU39" i="26"/>
  <c r="BG53" i="26"/>
  <c r="CE47" i="26"/>
  <c r="BY48" i="26"/>
  <c r="BY43" i="26"/>
  <c r="BM53" i="26"/>
  <c r="CL52" i="26"/>
  <c r="BS41" i="26"/>
  <c r="BY41" i="26"/>
  <c r="BS46" i="26"/>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DU44" i="31"/>
  <c r="CL52" i="31"/>
  <c r="CR55" i="31"/>
  <c r="CL55" i="31"/>
  <c r="BZ53" i="31"/>
  <c r="AZ57" i="31"/>
  <c r="BO57" i="31"/>
  <c r="CS48" i="31"/>
  <c r="DT42" i="31" s="1"/>
  <c r="CM53" i="31"/>
  <c r="CM52" i="31"/>
  <c r="CG51" i="31"/>
  <c r="CG56" i="31"/>
  <c r="CJ55" i="31"/>
  <c r="CJ49" i="31"/>
  <c r="CL48" i="31"/>
  <c r="CR56" i="31"/>
  <c r="DS44" i="31" s="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CJ12" i="31"/>
  <c r="CJ10" i="31"/>
  <c r="BY12" i="31"/>
  <c r="BW14" i="31"/>
  <c r="BW19" i="31"/>
  <c r="CP10" i="31"/>
  <c r="CP12" i="31"/>
  <c r="CA9" i="26"/>
  <c r="BX4" i="26"/>
  <c r="CC18" i="26"/>
  <c r="CM9" i="26"/>
  <c r="CM6" i="26"/>
  <c r="CE6" i="26"/>
  <c r="BS7" i="26"/>
  <c r="BV15" i="26"/>
  <c r="CJ14" i="26"/>
  <c r="CE10" i="26"/>
  <c r="BY9" i="26"/>
  <c r="BU9" i="26"/>
  <c r="CE8" i="26"/>
  <c r="CE7" i="26"/>
  <c r="AU20" i="26"/>
  <c r="BX7" i="26"/>
  <c r="BX10" i="26"/>
  <c r="CD11" i="26"/>
  <c r="CD10" i="26"/>
  <c r="CJ11" i="26"/>
  <c r="CC19" i="26"/>
  <c r="BU18" i="26"/>
  <c r="CM7" i="26"/>
  <c r="BS13" i="26"/>
  <c r="BA20" i="26"/>
  <c r="CK15" i="26"/>
  <c r="CM11" i="26"/>
  <c r="BS14" i="26"/>
  <c r="CK13" i="26"/>
  <c r="BS4" i="26"/>
  <c r="BS19" i="26"/>
  <c r="BY8" i="26"/>
  <c r="CM10" i="26"/>
  <c r="BU5" i="26"/>
  <c r="BU19" i="26"/>
  <c r="BY7" i="26"/>
  <c r="BY15" i="26"/>
  <c r="BS11" i="26"/>
  <c r="CM8" i="26"/>
  <c r="BX6" i="26"/>
  <c r="CI17" i="26"/>
  <c r="CH19" i="26"/>
  <c r="AX20" i="26"/>
  <c r="CD15" i="26"/>
  <c r="CD6" i="26"/>
  <c r="CD18" i="26"/>
  <c r="BW19" i="26"/>
  <c r="BU10" i="26"/>
  <c r="BU14" i="26"/>
  <c r="BU8" i="26"/>
  <c r="BU13" i="26"/>
  <c r="BS16" i="26"/>
  <c r="BU4" i="26"/>
  <c r="BS6" i="26"/>
  <c r="BS18" i="26"/>
  <c r="BS9" i="26"/>
  <c r="BY18" i="26"/>
  <c r="BS12" i="26"/>
  <c r="BU15" i="26"/>
  <c r="CE11" i="26"/>
  <c r="BG20" i="26"/>
  <c r="CE5" i="26"/>
  <c r="BX17" i="26"/>
  <c r="BW18" i="26"/>
  <c r="CJ17" i="26"/>
  <c r="CK12" i="26"/>
  <c r="BU12" i="26"/>
  <c r="BY6" i="26"/>
  <c r="BS5" i="26"/>
  <c r="BS10" i="26"/>
  <c r="BU7" i="26"/>
  <c r="CE17" i="26"/>
  <c r="BX5" i="26"/>
  <c r="CD17" i="26"/>
  <c r="CJ5" i="26"/>
  <c r="BV19" i="26"/>
  <c r="CB18" i="26"/>
  <c r="CM13" i="26"/>
  <c r="CA11" i="26"/>
  <c r="CJ13" i="26"/>
  <c r="BX18" i="26"/>
  <c r="CD19" i="26"/>
  <c r="BU16" i="26"/>
  <c r="CG17" i="26"/>
  <c r="CG172" i="26"/>
  <c r="CE164" i="26"/>
  <c r="BZ176" i="26"/>
  <c r="BT172" i="26"/>
  <c r="AV177" i="26"/>
  <c r="CL170" i="26"/>
  <c r="CL169" i="26"/>
  <c r="CF172" i="26"/>
  <c r="CF175" i="26"/>
  <c r="CG176" i="26"/>
  <c r="CG135" i="26"/>
  <c r="CG142" i="26"/>
  <c r="BS136" i="26"/>
  <c r="BU137" i="26"/>
  <c r="BU134" i="26"/>
  <c r="BU136" i="26"/>
  <c r="BZ110" i="26"/>
  <c r="CL110" i="26"/>
  <c r="CF104" i="26"/>
  <c r="CF109" i="26"/>
  <c r="BZ104" i="26"/>
  <c r="BT109" i="26"/>
  <c r="CM132" i="26"/>
  <c r="CM138" i="26"/>
  <c r="CF100" i="26"/>
  <c r="CJ110" i="26"/>
  <c r="CJ73" i="26"/>
  <c r="BX75" i="26"/>
  <c r="BZ114" i="26"/>
  <c r="CJ72" i="26"/>
  <c r="BX71" i="26"/>
  <c r="BW74" i="26"/>
  <c r="BW76" i="26"/>
  <c r="BW42" i="26"/>
  <c r="CF41" i="26"/>
  <c r="CF51" i="26"/>
  <c r="CM15" i="26"/>
  <c r="CA13" i="26"/>
  <c r="BU17" i="26"/>
  <c r="BW41" i="26"/>
  <c r="CM12" i="26"/>
  <c r="CG7" i="26"/>
  <c r="CG19" i="26"/>
  <c r="CM14" i="26"/>
  <c r="BX13" i="26"/>
  <c r="CB13" i="26"/>
  <c r="BV18" i="26"/>
  <c r="CJ15" i="26"/>
  <c r="CA16" i="26"/>
  <c r="CL99" i="26"/>
  <c r="CL100" i="26"/>
  <c r="CL163" i="26"/>
  <c r="BT166" i="26"/>
  <c r="BT169" i="26"/>
  <c r="CL161" i="26"/>
  <c r="CL176" i="26"/>
  <c r="CL173" i="26"/>
  <c r="CE138" i="26"/>
  <c r="CE135" i="26"/>
  <c r="CG133" i="26"/>
  <c r="CG140" i="26"/>
  <c r="AU145" i="26"/>
  <c r="BU132" i="26"/>
  <c r="AW145" i="26"/>
  <c r="BU143" i="26"/>
  <c r="BX109" i="26"/>
  <c r="CF107" i="26"/>
  <c r="CF103" i="26"/>
  <c r="CM134" i="26"/>
  <c r="CM135" i="26"/>
  <c r="CM139" i="26"/>
  <c r="CA140" i="26"/>
  <c r="CA139" i="26"/>
  <c r="BZ113" i="26"/>
  <c r="BZ111" i="26"/>
  <c r="BX68" i="26"/>
  <c r="BX70" i="26"/>
  <c r="CF105" i="26"/>
  <c r="CJ82" i="26"/>
  <c r="BH83" i="26"/>
  <c r="BW77" i="26"/>
  <c r="BW80" i="26"/>
  <c r="BW71" i="26"/>
  <c r="CF43" i="26"/>
  <c r="BT47" i="26"/>
  <c r="CM19" i="26"/>
  <c r="CG16" i="26"/>
  <c r="CA17" i="26"/>
  <c r="AW20" i="26"/>
  <c r="BW39" i="26"/>
  <c r="CA10" i="26"/>
  <c r="CG11" i="26"/>
  <c r="BX19" i="26"/>
  <c r="BX12" i="26"/>
  <c r="CJ16" i="26"/>
  <c r="CK137" i="26"/>
  <c r="CL105" i="26"/>
  <c r="BC177" i="26"/>
  <c r="CJ114" i="26"/>
  <c r="BU130" i="26"/>
  <c r="CI74" i="26"/>
  <c r="CF50" i="26"/>
  <c r="CC78" i="26"/>
  <c r="BT39" i="26"/>
  <c r="CL49" i="26"/>
  <c r="BZ101" i="26"/>
  <c r="BZ100" i="26"/>
  <c r="BZ99" i="26"/>
  <c r="BZ175" i="26"/>
  <c r="BT165" i="26"/>
  <c r="BT171" i="26"/>
  <c r="CL162" i="26"/>
  <c r="CL164" i="26"/>
  <c r="CL175" i="26"/>
  <c r="CF176" i="26"/>
  <c r="CF169" i="26"/>
  <c r="BC145" i="26"/>
  <c r="CE136" i="26"/>
  <c r="CG138" i="26"/>
  <c r="CG141" i="26"/>
  <c r="BU133" i="26"/>
  <c r="BU142" i="26"/>
  <c r="CF101" i="26"/>
  <c r="CF110" i="26"/>
  <c r="BZ106" i="26"/>
  <c r="BT108" i="26"/>
  <c r="CM133" i="26"/>
  <c r="CM137" i="26"/>
  <c r="CM141" i="26"/>
  <c r="CM142" i="26"/>
  <c r="CA136" i="26"/>
  <c r="BZ108" i="26"/>
  <c r="CL109" i="26"/>
  <c r="CD79" i="26"/>
  <c r="AZ83" i="26"/>
  <c r="CE81" i="26"/>
  <c r="CI77" i="26"/>
  <c r="BW78" i="26"/>
  <c r="BW70" i="26"/>
  <c r="BW82" i="26"/>
  <c r="BZ46" i="26"/>
  <c r="BT44" i="26"/>
  <c r="CF45" i="26"/>
  <c r="BO20" i="26"/>
  <c r="CG8" i="26"/>
  <c r="CA19" i="26"/>
  <c r="BW40" i="26"/>
  <c r="CG18" i="26"/>
  <c r="CA14" i="26"/>
  <c r="CG4" i="26"/>
  <c r="CA18" i="26"/>
  <c r="CG13" i="26"/>
  <c r="AZ20" i="26"/>
  <c r="BX14" i="26"/>
  <c r="CM18" i="26"/>
  <c r="CJ19" i="26"/>
  <c r="CJ18" i="26"/>
  <c r="CL111" i="26"/>
  <c r="BZ107" i="26"/>
  <c r="BT174" i="26"/>
  <c r="BT173" i="26"/>
  <c r="CF168" i="26"/>
  <c r="CL166" i="26"/>
  <c r="CL165" i="26"/>
  <c r="BN177" i="26"/>
  <c r="BH177" i="26"/>
  <c r="CF171" i="26"/>
  <c r="CL172" i="26"/>
  <c r="CG134" i="26"/>
  <c r="CG136" i="26"/>
  <c r="BU135" i="26"/>
  <c r="BU138" i="26"/>
  <c r="BN115" i="26"/>
  <c r="CF113" i="26"/>
  <c r="BZ109" i="26"/>
  <c r="BT111" i="26"/>
  <c r="CM129" i="26"/>
  <c r="CM136" i="26"/>
  <c r="BO145" i="26"/>
  <c r="CL114" i="26"/>
  <c r="BT110" i="26"/>
  <c r="CD78" i="26"/>
  <c r="CD81" i="26"/>
  <c r="CL108" i="26"/>
  <c r="BW69" i="26"/>
  <c r="AY83" i="26"/>
  <c r="BW72" i="26"/>
  <c r="BH53" i="26"/>
  <c r="CF44" i="26"/>
  <c r="CF47" i="26"/>
  <c r="CG14" i="26"/>
  <c r="BC20" i="26"/>
  <c r="CG52" i="26"/>
  <c r="AW53" i="26"/>
  <c r="CM16" i="26"/>
  <c r="CG12" i="26"/>
  <c r="CG15" i="26"/>
  <c r="BX15" i="26"/>
  <c r="BX11" i="26"/>
  <c r="BX16" i="26"/>
  <c r="CA12" i="26"/>
  <c r="BL20" i="26"/>
  <c r="CF108" i="26"/>
  <c r="AV115" i="26"/>
  <c r="CF42" i="26"/>
  <c r="BX69" i="26"/>
  <c r="CF165" i="26"/>
  <c r="BT168" i="26"/>
  <c r="BT176" i="26"/>
  <c r="CL168" i="26"/>
  <c r="CE140" i="26"/>
  <c r="BJ115" i="26"/>
  <c r="BU168" i="26"/>
  <c r="CG143" i="26"/>
  <c r="BU131" i="26"/>
  <c r="CD112" i="26"/>
  <c r="CL107" i="26"/>
  <c r="CF106" i="26"/>
  <c r="BT114" i="26"/>
  <c r="CM144" i="26"/>
  <c r="BX72" i="26"/>
  <c r="CD76" i="26"/>
  <c r="CF111" i="26"/>
  <c r="BX78" i="26"/>
  <c r="BW73" i="26"/>
  <c r="BW75" i="26"/>
  <c r="CF49" i="26"/>
  <c r="CF13" i="26"/>
  <c r="CG10" i="26"/>
  <c r="CG5" i="26"/>
  <c r="CB17" i="26"/>
  <c r="BZ39" i="26"/>
  <c r="BS173" i="26"/>
  <c r="CK144" i="26"/>
  <c r="CG174" i="26"/>
  <c r="CA169" i="26"/>
  <c r="CK135" i="26"/>
  <c r="CK136" i="26"/>
  <c r="CK132" i="26"/>
  <c r="BS144" i="26"/>
  <c r="BL115" i="26"/>
  <c r="CJ105" i="26"/>
  <c r="CD109" i="26"/>
  <c r="CC104" i="26"/>
  <c r="CE80" i="26"/>
  <c r="CJ106" i="26"/>
  <c r="CK77" i="26"/>
  <c r="CI69" i="26"/>
  <c r="CI79" i="26"/>
  <c r="CC74" i="26"/>
  <c r="CC75" i="26"/>
  <c r="CC72" i="26"/>
  <c r="CE76" i="26"/>
  <c r="CL48" i="26"/>
  <c r="CJ76" i="26"/>
  <c r="CL51" i="26"/>
  <c r="BZ47" i="26"/>
  <c r="BT45" i="26"/>
  <c r="CE13" i="26"/>
  <c r="BU51" i="26"/>
  <c r="CE12" i="26"/>
  <c r="CA48" i="26"/>
  <c r="CB49" i="26"/>
  <c r="CG41" i="26"/>
  <c r="CK14" i="26"/>
  <c r="BZ48" i="26"/>
  <c r="CF52" i="26"/>
  <c r="CH175" i="26"/>
  <c r="BY142" i="26"/>
  <c r="BU170" i="26"/>
  <c r="CK140" i="26"/>
  <c r="CA144" i="26"/>
  <c r="BW114" i="26"/>
  <c r="CJ112" i="26"/>
  <c r="CJ74" i="26"/>
  <c r="BS79" i="26"/>
  <c r="CD80" i="26"/>
  <c r="CI75" i="26"/>
  <c r="CI78" i="26"/>
  <c r="CI81" i="26"/>
  <c r="CC80" i="26"/>
  <c r="CC81" i="26"/>
  <c r="BZ52" i="26"/>
  <c r="BW46" i="26"/>
  <c r="AV53" i="26"/>
  <c r="BW52" i="26"/>
  <c r="BZ41" i="26"/>
  <c r="BZ51" i="26"/>
  <c r="BT49" i="26"/>
  <c r="CK11" i="26"/>
  <c r="CK10" i="26"/>
  <c r="CK19" i="26"/>
  <c r="CK7" i="26"/>
  <c r="CE15" i="26"/>
  <c r="CA47" i="26"/>
  <c r="CE18" i="26"/>
  <c r="CB15" i="26"/>
  <c r="CL38" i="26"/>
  <c r="CL37" i="26"/>
  <c r="CL42" i="26"/>
  <c r="BT52" i="26"/>
  <c r="CK175" i="26"/>
  <c r="CH167" i="26"/>
  <c r="CE175" i="26"/>
  <c r="BS175" i="26"/>
  <c r="CE170" i="26"/>
  <c r="CD140" i="26"/>
  <c r="CG167" i="26"/>
  <c r="CA168" i="26"/>
  <c r="CK139" i="26"/>
  <c r="CK142" i="26"/>
  <c r="BY137" i="26"/>
  <c r="BS139" i="26"/>
  <c r="AZ115" i="26"/>
  <c r="BW112" i="26"/>
  <c r="CJ107" i="26"/>
  <c r="CJ75" i="26"/>
  <c r="CI76" i="26"/>
  <c r="BK83" i="26"/>
  <c r="CI82" i="26"/>
  <c r="BE83" i="26"/>
  <c r="CC71" i="26"/>
  <c r="CE74" i="26"/>
  <c r="BZ50" i="26"/>
  <c r="BW48" i="26"/>
  <c r="BT46" i="26"/>
  <c r="BN53" i="26"/>
  <c r="CM50" i="26"/>
  <c r="BZ40" i="26"/>
  <c r="BT41" i="26"/>
  <c r="BT51" i="26"/>
  <c r="BT50" i="26"/>
  <c r="CK17" i="26"/>
  <c r="CA52" i="26"/>
  <c r="CK18" i="26"/>
  <c r="CE19" i="26"/>
  <c r="CA38" i="26"/>
  <c r="CA40" i="26"/>
  <c r="BZ13" i="26"/>
  <c r="CK16" i="26"/>
  <c r="BU38" i="26"/>
  <c r="CB16" i="26"/>
  <c r="CB19" i="26"/>
  <c r="BZ42" i="26"/>
  <c r="BU174" i="26"/>
  <c r="CK174" i="26"/>
  <c r="CE167" i="26"/>
  <c r="CE142" i="26"/>
  <c r="CG173" i="26"/>
  <c r="CA166" i="26"/>
  <c r="CA170" i="26"/>
  <c r="BU167" i="26"/>
  <c r="CK134" i="26"/>
  <c r="CD114" i="26"/>
  <c r="CC112" i="26"/>
  <c r="CD107" i="26"/>
  <c r="CI112" i="26"/>
  <c r="CJ108" i="26"/>
  <c r="CD110" i="26"/>
  <c r="CJ78" i="26"/>
  <c r="CC105" i="26"/>
  <c r="CI70" i="26"/>
  <c r="CI73" i="26"/>
  <c r="CI72" i="26"/>
  <c r="CC69" i="26"/>
  <c r="CC77" i="26"/>
  <c r="BW45" i="26"/>
  <c r="BB53" i="26"/>
  <c r="CG51" i="26"/>
  <c r="CL47" i="26"/>
  <c r="BZ43" i="26"/>
  <c r="BT40" i="26"/>
  <c r="CF11" i="26"/>
  <c r="BT48" i="26"/>
  <c r="BM20" i="26"/>
  <c r="CE16" i="26"/>
  <c r="CK9" i="26"/>
  <c r="CA43" i="26"/>
  <c r="BZ15" i="26"/>
  <c r="CE14" i="26"/>
  <c r="BD20" i="26"/>
  <c r="CI67" i="26"/>
  <c r="CI68" i="26"/>
  <c r="CL50" i="26"/>
  <c r="CJ109" i="26"/>
  <c r="CM174" i="26"/>
  <c r="BV168" i="26"/>
  <c r="BS172" i="26"/>
  <c r="BV170" i="26"/>
  <c r="CE176" i="26"/>
  <c r="AU177" i="26"/>
  <c r="CA167" i="26"/>
  <c r="BL145" i="26"/>
  <c r="CJ141" i="26"/>
  <c r="CC103" i="26"/>
  <c r="CJ81" i="26"/>
  <c r="CI71" i="26"/>
  <c r="CC73" i="26"/>
  <c r="CC70" i="26"/>
  <c r="BZ44" i="26"/>
  <c r="BW43" i="26"/>
  <c r="BD53" i="26"/>
  <c r="BZ45" i="26"/>
  <c r="BT43" i="26"/>
  <c r="CL17" i="26"/>
  <c r="CA50" i="26"/>
  <c r="BU50" i="26"/>
  <c r="BZ17" i="26"/>
  <c r="CB14" i="26"/>
  <c r="BT38" i="26"/>
  <c r="BT37" i="26"/>
  <c r="CF46" i="26"/>
  <c r="CJ51" i="31"/>
  <c r="CD55" i="31"/>
  <c r="CJ52" i="31"/>
  <c r="CJ56" i="31"/>
  <c r="BD57" i="31"/>
  <c r="BX53" i="31"/>
  <c r="AX57" i="31"/>
  <c r="DR44" i="31"/>
  <c r="DS8" i="31"/>
  <c r="CP50" i="31"/>
  <c r="BX47" i="31"/>
  <c r="CZ43" i="31"/>
  <c r="BX49" i="31"/>
  <c r="CP49" i="31"/>
  <c r="BA57" i="31"/>
  <c r="CP54" i="31"/>
  <c r="CP48" i="31"/>
  <c r="CP53" i="31"/>
  <c r="CZ44" i="31"/>
  <c r="CA54" i="31"/>
  <c r="CP51" i="31"/>
  <c r="CA19" i="31"/>
  <c r="BX55" i="31"/>
  <c r="CP56" i="31"/>
  <c r="BX48" i="31"/>
  <c r="CA52" i="31"/>
  <c r="BA21" i="31"/>
  <c r="BX52" i="31"/>
  <c r="CP55" i="31"/>
  <c r="BX51" i="31"/>
  <c r="BP57" i="31"/>
  <c r="CA53" i="31"/>
  <c r="DD44" i="31"/>
  <c r="CP52" i="31"/>
  <c r="BX56" i="31"/>
  <c r="BX50" i="31"/>
  <c r="CJ54" i="31"/>
  <c r="CJ53" i="31"/>
  <c r="CA56" i="31"/>
  <c r="CR76" i="30"/>
  <c r="CR77" i="30"/>
  <c r="CL74" i="30"/>
  <c r="CF80" i="30"/>
  <c r="CR79" i="30"/>
  <c r="CL80" i="30"/>
  <c r="CF78" i="30"/>
  <c r="CF76" i="30"/>
  <c r="BZ76" i="30"/>
  <c r="BZ77" i="30"/>
  <c r="CN78" i="30"/>
  <c r="CL77" i="30"/>
  <c r="BR81" i="30"/>
  <c r="CL73" i="30"/>
  <c r="CL75" i="30"/>
  <c r="CL76" i="30"/>
  <c r="CF79" i="30"/>
  <c r="BZ79" i="30"/>
  <c r="BZ80" i="30"/>
  <c r="CN77" i="30"/>
  <c r="CL78" i="30"/>
  <c r="CL79" i="30"/>
  <c r="CF75" i="30"/>
  <c r="CN79" i="30"/>
  <c r="CN80" i="30"/>
  <c r="CR80" i="30"/>
  <c r="CP18" i="29"/>
  <c r="CD12" i="29"/>
  <c r="CT11" i="29"/>
  <c r="BT21" i="29"/>
  <c r="CT19" i="29"/>
  <c r="CT16" i="29"/>
  <c r="CT13" i="29"/>
  <c r="CT9" i="29"/>
  <c r="CT8" i="29"/>
  <c r="CT18" i="29"/>
  <c r="CT6" i="29"/>
  <c r="CT5" i="29"/>
  <c r="CT7" i="29"/>
  <c r="CT20" i="29"/>
  <c r="CT14" i="29"/>
  <c r="CT12" i="29"/>
  <c r="CT10" i="29"/>
  <c r="CT17" i="29"/>
  <c r="CT15" i="29"/>
  <c r="CD20" i="29"/>
  <c r="CQ13" i="29"/>
  <c r="CQ17" i="29"/>
  <c r="BY15" i="29"/>
  <c r="BY16" i="29"/>
  <c r="CJ17" i="29"/>
  <c r="BX14" i="29"/>
  <c r="BX16" i="29"/>
  <c r="CN11" i="29"/>
  <c r="CN18" i="29"/>
  <c r="CN15" i="29"/>
  <c r="CN12" i="29"/>
  <c r="CN10" i="29"/>
  <c r="CN9" i="29"/>
  <c r="CN20" i="29"/>
  <c r="CN17" i="29"/>
  <c r="CN6" i="29"/>
  <c r="CN5" i="29"/>
  <c r="BN21" i="29"/>
  <c r="CN7" i="29"/>
  <c r="CN16" i="29"/>
  <c r="CN13" i="29"/>
  <c r="CN19" i="29"/>
  <c r="CN14" i="29"/>
  <c r="CD13" i="29"/>
  <c r="CD11" i="29"/>
  <c r="CQ15" i="29"/>
  <c r="CQ20" i="29"/>
  <c r="BY19" i="29"/>
  <c r="CJ16" i="29"/>
  <c r="CJ20" i="29"/>
  <c r="BX13" i="29"/>
  <c r="BX19" i="29"/>
  <c r="CD18" i="29"/>
  <c r="CH11" i="29"/>
  <c r="CH20" i="29"/>
  <c r="CH17" i="29"/>
  <c r="CH14" i="29"/>
  <c r="CH10" i="29"/>
  <c r="CH9" i="29"/>
  <c r="CH8" i="29"/>
  <c r="BH21" i="29"/>
  <c r="CH19" i="29"/>
  <c r="CH6" i="29"/>
  <c r="CH5" i="29"/>
  <c r="CH18" i="29"/>
  <c r="CH12" i="29"/>
  <c r="CH16" i="29"/>
  <c r="CH15" i="29"/>
  <c r="CH13" i="29"/>
  <c r="CH7" i="29"/>
  <c r="CD16" i="29"/>
  <c r="CQ16" i="29"/>
  <c r="AY21" i="29"/>
  <c r="BX17" i="29"/>
  <c r="AX21" i="29"/>
  <c r="CB11" i="29"/>
  <c r="BB21" i="29"/>
  <c r="CB19" i="29"/>
  <c r="CB16" i="29"/>
  <c r="CB13" i="29"/>
  <c r="CB10" i="29"/>
  <c r="CB9" i="29"/>
  <c r="CB8" i="29"/>
  <c r="CB18" i="29"/>
  <c r="CB6" i="29"/>
  <c r="CB5" i="29"/>
  <c r="CB15" i="29"/>
  <c r="CB20" i="29"/>
  <c r="CB7" i="29"/>
  <c r="CB14" i="29"/>
  <c r="CB17" i="29"/>
  <c r="CB12" i="29"/>
  <c r="CD19" i="29"/>
  <c r="CQ18" i="29"/>
  <c r="CQ19" i="29"/>
  <c r="BX12" i="29"/>
  <c r="BX20" i="29"/>
  <c r="CD14" i="29"/>
  <c r="BD21" i="29"/>
  <c r="BQ21" i="29"/>
  <c r="BY18" i="29"/>
  <c r="BX15" i="29"/>
  <c r="BX11" i="29"/>
  <c r="CD15" i="29"/>
  <c r="BY13" i="29"/>
  <c r="CJ15" i="29"/>
  <c r="CJ14" i="29"/>
  <c r="BX12" i="27"/>
  <c r="BY20" i="27"/>
  <c r="CE8" i="27"/>
  <c r="CE14" i="27"/>
  <c r="CE20" i="27"/>
  <c r="BX13" i="27"/>
  <c r="AY21" i="27"/>
  <c r="BA21" i="27"/>
  <c r="BZ20" i="27"/>
  <c r="CK20" i="27"/>
  <c r="CD19" i="27"/>
  <c r="CD15" i="27"/>
  <c r="CJ11" i="27"/>
  <c r="CF18" i="27"/>
  <c r="CJ19" i="27"/>
  <c r="CE9" i="27"/>
  <c r="CE15" i="27"/>
  <c r="BX15" i="27"/>
  <c r="CD16" i="27"/>
  <c r="BE21" i="27"/>
  <c r="CJ15" i="27"/>
  <c r="CJ12" i="27"/>
  <c r="CL16" i="27"/>
  <c r="CD14" i="27"/>
  <c r="CD17" i="27"/>
  <c r="CL15" i="27"/>
  <c r="CF16" i="27"/>
  <c r="CD11" i="27"/>
  <c r="BY17" i="27"/>
  <c r="CE11" i="27"/>
  <c r="CE17" i="27"/>
  <c r="BX14" i="27"/>
  <c r="BZ17" i="27"/>
  <c r="CD18" i="27"/>
  <c r="CJ17" i="27"/>
  <c r="CJ20" i="27"/>
  <c r="CL19" i="27"/>
  <c r="CF19" i="27"/>
  <c r="CL14" i="27"/>
  <c r="BY18" i="27"/>
  <c r="CE10" i="27"/>
  <c r="CE12" i="27"/>
  <c r="CE18" i="27"/>
  <c r="BX17" i="27"/>
  <c r="BX16" i="27"/>
  <c r="CD10" i="27"/>
  <c r="BZ18" i="27"/>
  <c r="CJ18" i="27"/>
  <c r="BK21" i="27"/>
  <c r="CL18" i="27"/>
  <c r="CJ10" i="27"/>
  <c r="BG21" i="27"/>
  <c r="BX11" i="27"/>
  <c r="CE13" i="27"/>
  <c r="BX18" i="27"/>
  <c r="BX20" i="27"/>
  <c r="CD13" i="27"/>
  <c r="CD20" i="27"/>
  <c r="BM21" i="27"/>
  <c r="CF17" i="27"/>
  <c r="BV174" i="26"/>
  <c r="CK173" i="26"/>
  <c r="CE169" i="26"/>
  <c r="CE165" i="26"/>
  <c r="CH163" i="26"/>
  <c r="CH170" i="26"/>
  <c r="BV175" i="26"/>
  <c r="CB174" i="26"/>
  <c r="CE171" i="26"/>
  <c r="CM175" i="26"/>
  <c r="CM176" i="26"/>
  <c r="CG170" i="26"/>
  <c r="CA174" i="26"/>
  <c r="BU171" i="26"/>
  <c r="BU175" i="26"/>
  <c r="BU176" i="26"/>
  <c r="CE144" i="26"/>
  <c r="CK143" i="26"/>
  <c r="BM145" i="26"/>
  <c r="CD139" i="26"/>
  <c r="CD141" i="26"/>
  <c r="BY141" i="26"/>
  <c r="BY144" i="26"/>
  <c r="CJ143" i="26"/>
  <c r="CG144" i="26"/>
  <c r="BS143" i="26"/>
  <c r="BS140" i="26"/>
  <c r="CD106" i="26"/>
  <c r="CD113" i="26"/>
  <c r="BX108" i="26"/>
  <c r="BX101" i="26"/>
  <c r="BX102" i="26"/>
  <c r="BW104" i="26"/>
  <c r="CH109" i="26"/>
  <c r="CH112" i="26"/>
  <c r="CC106" i="26"/>
  <c r="CC114" i="26"/>
  <c r="CC113" i="26"/>
  <c r="CJ77" i="26"/>
  <c r="CD75" i="26"/>
  <c r="BF83" i="26"/>
  <c r="CI107" i="26"/>
  <c r="CI108" i="26"/>
  <c r="CE75" i="26"/>
  <c r="BS74" i="26"/>
  <c r="BS81" i="26"/>
  <c r="AY53" i="26"/>
  <c r="BD115" i="26"/>
  <c r="BW49" i="26"/>
  <c r="BW47" i="26"/>
  <c r="BY11" i="26"/>
  <c r="CK74" i="26"/>
  <c r="BM83" i="26"/>
  <c r="CK79" i="26"/>
  <c r="CM44" i="26"/>
  <c r="BY75" i="26"/>
  <c r="BU44" i="26"/>
  <c r="CC45" i="26"/>
  <c r="CC46" i="26"/>
  <c r="CM43" i="26"/>
  <c r="CM51" i="26"/>
  <c r="CG42" i="26"/>
  <c r="CG46" i="26"/>
  <c r="CA45" i="26"/>
  <c r="CA51" i="26"/>
  <c r="BC53" i="26"/>
  <c r="BU47" i="26"/>
  <c r="CL12" i="26"/>
  <c r="CL19" i="26"/>
  <c r="CF15" i="26"/>
  <c r="BZ18" i="26"/>
  <c r="BB20" i="26"/>
  <c r="BT17" i="26"/>
  <c r="BZ10" i="26"/>
  <c r="BY12" i="26"/>
  <c r="CL16" i="26"/>
  <c r="AX177" i="26"/>
  <c r="BG177" i="26"/>
  <c r="CK172" i="26"/>
  <c r="BM177" i="26"/>
  <c r="CE173" i="26"/>
  <c r="CE168" i="26"/>
  <c r="BS174" i="26"/>
  <c r="CH176" i="26"/>
  <c r="CH162" i="26"/>
  <c r="BV167" i="26"/>
  <c r="BV166" i="26"/>
  <c r="CB165" i="26"/>
  <c r="CE172" i="26"/>
  <c r="BO177" i="26"/>
  <c r="CA171" i="26"/>
  <c r="CA176" i="26"/>
  <c r="BU173" i="26"/>
  <c r="AW177" i="26"/>
  <c r="CE143" i="26"/>
  <c r="BG145" i="26"/>
  <c r="CD135" i="26"/>
  <c r="CD143" i="26"/>
  <c r="BY143" i="26"/>
  <c r="BY139" i="26"/>
  <c r="BA145" i="26"/>
  <c r="CJ137" i="26"/>
  <c r="CJ139" i="26"/>
  <c r="BS141" i="26"/>
  <c r="CA142" i="26"/>
  <c r="CA141" i="26"/>
  <c r="BW105" i="26"/>
  <c r="CJ113" i="26"/>
  <c r="BF115" i="26"/>
  <c r="CD108" i="26"/>
  <c r="BX103" i="26"/>
  <c r="BX107" i="26"/>
  <c r="CJ80" i="26"/>
  <c r="BX76" i="26"/>
  <c r="BW106" i="26"/>
  <c r="CH113" i="26"/>
  <c r="CH114" i="26"/>
  <c r="BX80" i="26"/>
  <c r="BE115" i="26"/>
  <c r="CJ79" i="26"/>
  <c r="CD77" i="26"/>
  <c r="BX73" i="26"/>
  <c r="BX82" i="26"/>
  <c r="BX112" i="26"/>
  <c r="CD104" i="26"/>
  <c r="CI109" i="26"/>
  <c r="CI100" i="26"/>
  <c r="CI114" i="26"/>
  <c r="CE82" i="26"/>
  <c r="CE77" i="26"/>
  <c r="BS80" i="26"/>
  <c r="AU83" i="26"/>
  <c r="CB113" i="26"/>
  <c r="CK80" i="26"/>
  <c r="CK71" i="26"/>
  <c r="CK82" i="26"/>
  <c r="CC41" i="26"/>
  <c r="BT10" i="26"/>
  <c r="BY74" i="26"/>
  <c r="BY77" i="26"/>
  <c r="CC47" i="26"/>
  <c r="CC48" i="26"/>
  <c r="CM45" i="26"/>
  <c r="CM41" i="26"/>
  <c r="CG47" i="26"/>
  <c r="CA42" i="26"/>
  <c r="CA44" i="26"/>
  <c r="BU41" i="26"/>
  <c r="CL10" i="26"/>
  <c r="CL18" i="26"/>
  <c r="BN20" i="26"/>
  <c r="CF17" i="26"/>
  <c r="BZ11" i="26"/>
  <c r="BT12" i="26"/>
  <c r="BT19" i="26"/>
  <c r="BY16" i="26"/>
  <c r="BZ16" i="26"/>
  <c r="BV169" i="26"/>
  <c r="CH164" i="26"/>
  <c r="CH166" i="26"/>
  <c r="CH172" i="26"/>
  <c r="BV176" i="26"/>
  <c r="CB168" i="26"/>
  <c r="CB169" i="26"/>
  <c r="CM173" i="26"/>
  <c r="CM168" i="26"/>
  <c r="AZ145" i="26"/>
  <c r="BX142" i="26"/>
  <c r="BX140" i="26"/>
  <c r="BX135" i="26"/>
  <c r="BX144" i="26"/>
  <c r="BX139" i="26"/>
  <c r="BX137" i="26"/>
  <c r="BX136" i="26"/>
  <c r="BX132" i="26"/>
  <c r="BX143" i="26"/>
  <c r="BX138" i="26"/>
  <c r="BX133" i="26"/>
  <c r="BX134" i="26"/>
  <c r="BX129" i="26"/>
  <c r="BX141" i="26"/>
  <c r="BX131" i="26"/>
  <c r="BX130" i="26"/>
  <c r="CM167" i="26"/>
  <c r="CD137" i="26"/>
  <c r="CJ144" i="26"/>
  <c r="BX114" i="26"/>
  <c r="BX113" i="26"/>
  <c r="BW103" i="26"/>
  <c r="BW108" i="26"/>
  <c r="CH111" i="26"/>
  <c r="BW109" i="26"/>
  <c r="BX111" i="26"/>
  <c r="CI113" i="26"/>
  <c r="CI102" i="26"/>
  <c r="CI101" i="26"/>
  <c r="CE78" i="26"/>
  <c r="CK81" i="26"/>
  <c r="BY80" i="26"/>
  <c r="BY79" i="26"/>
  <c r="CC40" i="26"/>
  <c r="CC50" i="26"/>
  <c r="CM46" i="26"/>
  <c r="CM48" i="26"/>
  <c r="CG48" i="26"/>
  <c r="BU43" i="26"/>
  <c r="BU48" i="26"/>
  <c r="CF19" i="26"/>
  <c r="BT18" i="26"/>
  <c r="AV20" i="26"/>
  <c r="CB50" i="26"/>
  <c r="BY10" i="26"/>
  <c r="CH169" i="26"/>
  <c r="CB164" i="26"/>
  <c r="CB173" i="26"/>
  <c r="CB171" i="26"/>
  <c r="CM171" i="26"/>
  <c r="CM170" i="26"/>
  <c r="CE141" i="26"/>
  <c r="CJ142" i="26"/>
  <c r="BX105" i="26"/>
  <c r="BX104" i="26"/>
  <c r="BW102" i="26"/>
  <c r="AY115" i="26"/>
  <c r="CI110" i="26"/>
  <c r="CI103" i="26"/>
  <c r="CI104" i="26"/>
  <c r="BG83" i="26"/>
  <c r="BS76" i="26"/>
  <c r="BS75" i="26"/>
  <c r="CB111" i="26"/>
  <c r="BV111" i="26"/>
  <c r="BV112" i="26"/>
  <c r="BW51" i="26"/>
  <c r="CK72" i="26"/>
  <c r="CK73" i="26"/>
  <c r="BY76" i="26"/>
  <c r="BY81" i="26"/>
  <c r="BT16" i="26"/>
  <c r="CC43" i="26"/>
  <c r="CC38" i="26"/>
  <c r="CC52" i="26"/>
  <c r="CM42" i="26"/>
  <c r="CG43" i="26"/>
  <c r="CG50" i="26"/>
  <c r="BU45" i="26"/>
  <c r="CL13" i="26"/>
  <c r="CF16" i="26"/>
  <c r="BH20" i="26"/>
  <c r="BT11" i="26"/>
  <c r="CB52" i="26"/>
  <c r="BY14" i="26"/>
  <c r="CF18" i="26"/>
  <c r="CG171" i="26"/>
  <c r="CG169" i="26"/>
  <c r="BV171" i="26"/>
  <c r="CH165" i="26"/>
  <c r="CH171" i="26"/>
  <c r="CH174" i="26"/>
  <c r="BV164" i="26"/>
  <c r="CB166" i="26"/>
  <c r="BD177" i="26"/>
  <c r="CB170" i="26"/>
  <c r="CM172" i="26"/>
  <c r="BI177" i="26"/>
  <c r="CE139" i="26"/>
  <c r="CD144" i="26"/>
  <c r="CD142" i="26"/>
  <c r="BY140" i="26"/>
  <c r="CJ138" i="26"/>
  <c r="CJ140" i="26"/>
  <c r="CA143" i="26"/>
  <c r="CC110" i="26"/>
  <c r="BX106" i="26"/>
  <c r="BW107" i="26"/>
  <c r="BW110" i="26"/>
  <c r="CH108" i="26"/>
  <c r="BX74" i="26"/>
  <c r="CC109" i="26"/>
  <c r="CC111" i="26"/>
  <c r="BL83" i="26"/>
  <c r="BX79" i="26"/>
  <c r="CI105" i="26"/>
  <c r="CI106" i="26"/>
  <c r="BW111" i="26"/>
  <c r="BS82" i="26"/>
  <c r="BS77" i="26"/>
  <c r="BW50" i="26"/>
  <c r="CB112" i="26"/>
  <c r="BV114" i="26"/>
  <c r="CK76" i="26"/>
  <c r="CK75" i="26"/>
  <c r="CF12" i="26"/>
  <c r="BY82" i="26"/>
  <c r="BA83" i="26"/>
  <c r="BU49" i="26"/>
  <c r="CF14" i="26"/>
  <c r="CM38" i="26"/>
  <c r="CC49" i="26"/>
  <c r="CC42" i="26"/>
  <c r="BE53" i="26"/>
  <c r="CM47" i="26"/>
  <c r="CM52" i="26"/>
  <c r="CG44" i="26"/>
  <c r="BU46" i="26"/>
  <c r="BU52" i="26"/>
  <c r="BT14" i="26"/>
  <c r="BT13" i="26"/>
  <c r="CB51" i="26"/>
  <c r="CG39" i="26"/>
  <c r="CG38" i="26"/>
  <c r="CL14" i="26"/>
  <c r="CH168" i="26"/>
  <c r="CH173" i="26"/>
  <c r="BJ177" i="26"/>
  <c r="BV165" i="26"/>
  <c r="BV172" i="26"/>
  <c r="BV173" i="26"/>
  <c r="CB167" i="26"/>
  <c r="CB175" i="26"/>
  <c r="CB176" i="26"/>
  <c r="CM169" i="26"/>
  <c r="CG175" i="26"/>
  <c r="CG168" i="26"/>
  <c r="CA175" i="26"/>
  <c r="CA173" i="26"/>
  <c r="BU169" i="26"/>
  <c r="CK141" i="26"/>
  <c r="BF145" i="26"/>
  <c r="CD136" i="26"/>
  <c r="CD105" i="26"/>
  <c r="BX110" i="26"/>
  <c r="BW113" i="26"/>
  <c r="CC108" i="26"/>
  <c r="BX81" i="26"/>
  <c r="BK115" i="26"/>
  <c r="CI111" i="26"/>
  <c r="BS78" i="26"/>
  <c r="BV113" i="26"/>
  <c r="BK53" i="26"/>
  <c r="CI52" i="26"/>
  <c r="CI50" i="26"/>
  <c r="CI48" i="26"/>
  <c r="CI46" i="26"/>
  <c r="CI44" i="26"/>
  <c r="CI42" i="26"/>
  <c r="CI38" i="26"/>
  <c r="CI37" i="26"/>
  <c r="CI43" i="26"/>
  <c r="CI40" i="26"/>
  <c r="CI51" i="26"/>
  <c r="CI49" i="26"/>
  <c r="CI47" i="26"/>
  <c r="CI45" i="26"/>
  <c r="CI41" i="26"/>
  <c r="CI39" i="26"/>
  <c r="CK78" i="26"/>
  <c r="CG49" i="26"/>
  <c r="BY17" i="26"/>
  <c r="BY78" i="26"/>
  <c r="CC51" i="26"/>
  <c r="CC44" i="26"/>
  <c r="CM40" i="26"/>
  <c r="CM49" i="26"/>
  <c r="BO53" i="26"/>
  <c r="CG45" i="26"/>
  <c r="BI53" i="26"/>
  <c r="CA49" i="26"/>
  <c r="BU42" i="26"/>
  <c r="BZ14" i="26"/>
  <c r="BZ19" i="26"/>
  <c r="CA39" i="26"/>
  <c r="CA46" i="26"/>
  <c r="CZ8" i="31" l="1"/>
  <c r="DU8" i="31"/>
  <c r="DD8" i="31"/>
  <c r="DR8" i="31"/>
  <c r="CZ7" i="31"/>
  <c r="AB21" i="13" l="1"/>
  <c r="BA5" i="13" s="1"/>
  <c r="AB20" i="13"/>
  <c r="AB19" i="13"/>
  <c r="AB18" i="13"/>
  <c r="AB17" i="13"/>
  <c r="AB16" i="13"/>
  <c r="AB15" i="13"/>
  <c r="AJ15" i="13" s="1"/>
  <c r="AB14" i="13"/>
  <c r="AB13" i="13"/>
  <c r="AB12" i="13"/>
  <c r="AB11" i="13"/>
  <c r="AB10" i="13"/>
  <c r="AB9" i="13"/>
  <c r="AJ9" i="13" s="1"/>
  <c r="AB8" i="13"/>
  <c r="AB7" i="13"/>
  <c r="AB6" i="13"/>
  <c r="AB5" i="13"/>
  <c r="AB4" i="13"/>
  <c r="AJ4" i="13" s="1"/>
  <c r="AR4" i="13" l="1"/>
  <c r="AJ10" i="13"/>
  <c r="AJ16" i="13"/>
  <c r="AJ5" i="13"/>
  <c r="AJ11" i="13"/>
  <c r="AJ17" i="13"/>
  <c r="AJ6" i="13"/>
  <c r="AJ12" i="13"/>
  <c r="AJ18" i="13"/>
  <c r="AJ7" i="13"/>
  <c r="AJ13" i="13"/>
  <c r="AJ19" i="13"/>
  <c r="AJ8" i="13"/>
  <c r="AJ14" i="13"/>
  <c r="AJ20" i="13"/>
  <c r="AR5" i="13"/>
  <c r="AR11" i="13" l="1"/>
  <c r="AR15" i="13"/>
  <c r="AR19" i="13"/>
  <c r="AR9" i="13"/>
  <c r="AR7" i="13"/>
  <c r="AR14" i="13"/>
  <c r="AR8" i="13"/>
  <c r="AR10" i="13"/>
  <c r="AR16" i="13"/>
  <c r="AR20" i="13"/>
  <c r="AR13" i="13"/>
  <c r="AR17" i="13"/>
  <c r="AR12" i="13"/>
  <c r="AR6" i="13"/>
  <c r="BA6" i="13" s="1"/>
  <c r="AJ21" i="13"/>
  <c r="AR18" i="13"/>
  <c r="AA19" i="9"/>
  <c r="AW3" i="9" s="1"/>
  <c r="Z19" i="9"/>
  <c r="Y19" i="9"/>
  <c r="X19" i="9"/>
  <c r="W19" i="9"/>
  <c r="AA18" i="9"/>
  <c r="Z18" i="9"/>
  <c r="Y18" i="9"/>
  <c r="X18" i="9"/>
  <c r="W18" i="9"/>
  <c r="AA17" i="9"/>
  <c r="Z17" i="9"/>
  <c r="Y17" i="9"/>
  <c r="X17" i="9"/>
  <c r="W17" i="9"/>
  <c r="AA16" i="9"/>
  <c r="Z16" i="9"/>
  <c r="Y16" i="9"/>
  <c r="X16" i="9"/>
  <c r="W16" i="9"/>
  <c r="AA15" i="9"/>
  <c r="Z15" i="9"/>
  <c r="Y15" i="9"/>
  <c r="X15" i="9"/>
  <c r="W15" i="9"/>
  <c r="AA14" i="9"/>
  <c r="Z14" i="9"/>
  <c r="Y14" i="9"/>
  <c r="X14" i="9"/>
  <c r="W14" i="9"/>
  <c r="AA13" i="9"/>
  <c r="Z13" i="9"/>
  <c r="Y13" i="9"/>
  <c r="X13" i="9"/>
  <c r="AE13" i="9" s="1"/>
  <c r="W13" i="9"/>
  <c r="AA12" i="9"/>
  <c r="Z12" i="9"/>
  <c r="Y12" i="9"/>
  <c r="X12" i="9"/>
  <c r="W12" i="9"/>
  <c r="AA11" i="9"/>
  <c r="Z11" i="9"/>
  <c r="Y11" i="9"/>
  <c r="X11" i="9"/>
  <c r="W11" i="9"/>
  <c r="AA10" i="9"/>
  <c r="Z10" i="9"/>
  <c r="Y10" i="9"/>
  <c r="X10" i="9"/>
  <c r="W10" i="9"/>
  <c r="AS9" i="9"/>
  <c r="AA9" i="9"/>
  <c r="Z9" i="9"/>
  <c r="Y9" i="9"/>
  <c r="X9" i="9"/>
  <c r="W9" i="9"/>
  <c r="AA8" i="9"/>
  <c r="Z8" i="9"/>
  <c r="Y8" i="9"/>
  <c r="X8" i="9"/>
  <c r="W8" i="9"/>
  <c r="AA7" i="9"/>
  <c r="Z7" i="9"/>
  <c r="Y7" i="9"/>
  <c r="X7" i="9"/>
  <c r="W7" i="9"/>
  <c r="AA6" i="9"/>
  <c r="Z6" i="9"/>
  <c r="Y6" i="9"/>
  <c r="X6" i="9"/>
  <c r="AE6" i="9" s="1"/>
  <c r="W6" i="9"/>
  <c r="AA5" i="9"/>
  <c r="Z5" i="9"/>
  <c r="Y5" i="9"/>
  <c r="X5" i="9"/>
  <c r="W5" i="9"/>
  <c r="AA4" i="9"/>
  <c r="Z4" i="9"/>
  <c r="Y4" i="9"/>
  <c r="X4" i="9"/>
  <c r="W4" i="9"/>
  <c r="AT3" i="9"/>
  <c r="AA3" i="9"/>
  <c r="Z3" i="9"/>
  <c r="Y3" i="9"/>
  <c r="X3" i="9"/>
  <c r="W3" i="9"/>
  <c r="AA2" i="9"/>
  <c r="AO2" i="9" s="1"/>
  <c r="Z2" i="9"/>
  <c r="AN2" i="9" s="1"/>
  <c r="Y2" i="9"/>
  <c r="AM2" i="9" s="1"/>
  <c r="X2" i="9"/>
  <c r="AL2" i="9" s="1"/>
  <c r="W2" i="9"/>
  <c r="AK2" i="9" s="1"/>
  <c r="AK1" i="9"/>
  <c r="AD1" i="9"/>
  <c r="W1" i="9"/>
  <c r="Z50" i="14"/>
  <c r="AS36" i="14" s="1"/>
  <c r="Y50" i="14"/>
  <c r="X50" i="14"/>
  <c r="W50" i="14"/>
  <c r="AV36" i="14" s="1"/>
  <c r="V50" i="14"/>
  <c r="U50" i="14"/>
  <c r="AT36" i="14" s="1"/>
  <c r="Z49" i="14"/>
  <c r="Y49" i="14"/>
  <c r="X49" i="14"/>
  <c r="W49" i="14"/>
  <c r="V49" i="14"/>
  <c r="U49" i="14"/>
  <c r="Z48" i="14"/>
  <c r="Y48" i="14"/>
  <c r="X48" i="14"/>
  <c r="W48" i="14"/>
  <c r="V48" i="14"/>
  <c r="U48" i="14"/>
  <c r="AC48" i="14" s="1"/>
  <c r="Z47" i="14"/>
  <c r="Y47" i="14"/>
  <c r="X47" i="14"/>
  <c r="W47" i="14"/>
  <c r="V47" i="14"/>
  <c r="U47" i="14"/>
  <c r="Z46" i="14"/>
  <c r="Y46" i="14"/>
  <c r="X46" i="14"/>
  <c r="W46" i="14"/>
  <c r="V46" i="14"/>
  <c r="U46" i="14"/>
  <c r="Z45" i="14"/>
  <c r="Y45" i="14"/>
  <c r="X45" i="14"/>
  <c r="W45" i="14"/>
  <c r="V45" i="14"/>
  <c r="U45" i="14"/>
  <c r="Z44" i="14"/>
  <c r="AH44" i="14" s="1"/>
  <c r="Y44" i="14"/>
  <c r="X44" i="14"/>
  <c r="W44" i="14"/>
  <c r="AE44" i="14" s="1"/>
  <c r="V44" i="14"/>
  <c r="U44" i="14"/>
  <c r="Z43" i="14"/>
  <c r="Y43" i="14"/>
  <c r="X43" i="14"/>
  <c r="AF43" i="14" s="1"/>
  <c r="W43" i="14"/>
  <c r="V43" i="14"/>
  <c r="U43" i="14"/>
  <c r="Z42" i="14"/>
  <c r="AH42" i="14" s="1"/>
  <c r="Y42" i="14"/>
  <c r="X42" i="14"/>
  <c r="W42" i="14"/>
  <c r="V42" i="14"/>
  <c r="U42" i="14"/>
  <c r="AS41" i="14"/>
  <c r="Z41" i="14"/>
  <c r="Y41" i="14"/>
  <c r="X41" i="14"/>
  <c r="W41" i="14"/>
  <c r="V41" i="14"/>
  <c r="U41" i="14"/>
  <c r="Z40" i="14"/>
  <c r="Y40" i="14"/>
  <c r="X40" i="14"/>
  <c r="W40" i="14"/>
  <c r="V40" i="14"/>
  <c r="U40" i="14"/>
  <c r="Z39" i="14"/>
  <c r="Y39" i="14"/>
  <c r="X39" i="14"/>
  <c r="W39" i="14"/>
  <c r="V39" i="14"/>
  <c r="U39" i="14"/>
  <c r="Z38" i="14"/>
  <c r="Y38" i="14"/>
  <c r="X38" i="14"/>
  <c r="W38" i="14"/>
  <c r="V38" i="14"/>
  <c r="U38" i="14"/>
  <c r="Z37" i="14"/>
  <c r="Y37" i="14"/>
  <c r="X37" i="14"/>
  <c r="W37" i="14"/>
  <c r="V37" i="14"/>
  <c r="U37" i="14"/>
  <c r="AX36" i="14"/>
  <c r="AW36" i="14"/>
  <c r="Z36" i="14"/>
  <c r="Y36" i="14"/>
  <c r="X36" i="14"/>
  <c r="W36" i="14"/>
  <c r="V36" i="14"/>
  <c r="U36" i="14"/>
  <c r="Z35" i="14"/>
  <c r="AH35" i="14" s="1"/>
  <c r="Y35" i="14"/>
  <c r="AO35" i="14" s="1"/>
  <c r="X35" i="14"/>
  <c r="AN35" i="14" s="1"/>
  <c r="AE35" i="14"/>
  <c r="V35" i="14"/>
  <c r="AL35" i="14" s="1"/>
  <c r="U35" i="14"/>
  <c r="AK35" i="14" s="1"/>
  <c r="AK34" i="14"/>
  <c r="AC34" i="14"/>
  <c r="U34" i="14"/>
  <c r="AG37" i="14" l="1"/>
  <c r="AC43" i="14"/>
  <c r="AG43" i="14"/>
  <c r="AG41" i="14"/>
  <c r="AG38" i="14"/>
  <c r="AH43" i="14"/>
  <c r="AC45" i="14"/>
  <c r="BA8" i="13"/>
  <c r="AE7" i="9"/>
  <c r="AE14" i="9"/>
  <c r="AC47" i="14"/>
  <c r="AC49" i="14"/>
  <c r="AF38" i="14"/>
  <c r="AF7" i="9"/>
  <c r="AH14" i="9"/>
  <c r="AF15" i="9"/>
  <c r="AF3" i="9"/>
  <c r="AM3" i="9" s="1"/>
  <c r="AF4" i="9"/>
  <c r="AE9" i="9"/>
  <c r="AE10" i="9"/>
  <c r="AE16" i="9"/>
  <c r="AE8" i="9"/>
  <c r="AE15" i="9"/>
  <c r="AE3" i="9"/>
  <c r="AL3" i="9" s="1"/>
  <c r="AE5" i="9"/>
  <c r="AE12" i="9"/>
  <c r="AE18" i="9"/>
  <c r="AE4" i="9"/>
  <c r="AE11" i="9"/>
  <c r="AE17" i="9"/>
  <c r="AE43" i="14"/>
  <c r="AC36" i="14"/>
  <c r="AK36" i="14" s="1"/>
  <c r="AG45" i="14"/>
  <c r="AG47" i="14"/>
  <c r="AG48" i="14"/>
  <c r="AG49" i="14"/>
  <c r="AC37" i="14"/>
  <c r="AC38" i="14"/>
  <c r="AC41" i="14"/>
  <c r="AD11" i="9"/>
  <c r="AG17" i="9"/>
  <c r="AH18" i="9"/>
  <c r="AH11" i="9"/>
  <c r="AD12" i="9"/>
  <c r="AG15" i="9"/>
  <c r="AF47" i="14"/>
  <c r="AH46" i="14"/>
  <c r="AH49" i="14"/>
  <c r="AH36" i="14"/>
  <c r="AP36" i="14" s="1"/>
  <c r="AH37" i="14"/>
  <c r="AH39" i="14"/>
  <c r="AH17" i="9"/>
  <c r="AH12" i="9"/>
  <c r="AH8" i="9"/>
  <c r="AH16" i="9"/>
  <c r="AG13" i="9"/>
  <c r="AH15" i="9"/>
  <c r="AH9" i="9"/>
  <c r="AH10" i="9"/>
  <c r="AH6" i="9"/>
  <c r="AH13" i="9"/>
  <c r="AG36" i="14"/>
  <c r="AO37" i="14" s="1"/>
  <c r="AE36" i="14"/>
  <c r="AF39" i="14"/>
  <c r="AD9" i="9"/>
  <c r="AD10" i="9"/>
  <c r="AD17" i="9"/>
  <c r="AD8" i="9"/>
  <c r="AD16" i="9"/>
  <c r="AE37" i="14"/>
  <c r="AD38" i="14"/>
  <c r="AD39" i="14"/>
  <c r="AE2" i="9"/>
  <c r="AD15" i="9"/>
  <c r="AG18" i="9"/>
  <c r="AE40" i="14"/>
  <c r="AD42" i="14"/>
  <c r="AD43" i="14"/>
  <c r="AD44" i="14"/>
  <c r="AD45" i="14"/>
  <c r="AD46" i="14"/>
  <c r="AH2" i="9"/>
  <c r="AD6" i="9"/>
  <c r="AD13" i="9"/>
  <c r="AD36" i="14"/>
  <c r="AL36" i="14" s="1"/>
  <c r="AD18" i="9"/>
  <c r="AG3" i="9"/>
  <c r="AN3" i="9" s="1"/>
  <c r="AD2" i="9"/>
  <c r="AD3" i="9"/>
  <c r="AK3" i="9" s="1"/>
  <c r="AH3" i="9"/>
  <c r="AD4" i="9"/>
  <c r="AH4" i="9"/>
  <c r="AG7" i="9"/>
  <c r="AF11" i="9"/>
  <c r="AF12" i="9"/>
  <c r="AF16" i="9"/>
  <c r="AS3" i="9"/>
  <c r="AD5" i="9"/>
  <c r="AH5" i="9"/>
  <c r="AD7" i="9"/>
  <c r="AH7" i="9"/>
  <c r="AG8" i="9"/>
  <c r="AG11" i="9"/>
  <c r="AG12" i="9"/>
  <c r="AD14" i="9"/>
  <c r="AG16" i="9"/>
  <c r="AF17" i="9"/>
  <c r="AF36" i="14"/>
  <c r="AN36" i="14" s="1"/>
  <c r="AF44" i="14"/>
  <c r="AU36" i="14"/>
  <c r="AD37" i="14"/>
  <c r="AD40" i="14"/>
  <c r="AH40" i="14"/>
  <c r="AC42" i="14"/>
  <c r="AG42" i="14"/>
  <c r="AC44" i="14"/>
  <c r="AG44" i="14"/>
  <c r="AC46" i="14"/>
  <c r="AG46" i="14"/>
  <c r="AD47" i="14"/>
  <c r="AF48" i="14"/>
  <c r="AD49" i="14"/>
  <c r="AF37" i="14"/>
  <c r="AF40" i="14"/>
  <c r="AD41" i="14"/>
  <c r="AF6" i="9"/>
  <c r="AF14" i="9"/>
  <c r="AF18" i="9"/>
  <c r="AF5" i="9"/>
  <c r="AF9" i="9"/>
  <c r="AF10" i="9"/>
  <c r="AG4" i="9"/>
  <c r="AF2" i="9"/>
  <c r="AG2" i="9"/>
  <c r="AU3" i="9"/>
  <c r="AV3" i="9"/>
  <c r="AG5" i="9"/>
  <c r="AG6" i="9"/>
  <c r="AF8" i="9"/>
  <c r="AG9" i="9"/>
  <c r="AG10" i="9"/>
  <c r="AF13" i="9"/>
  <c r="AG14" i="9"/>
  <c r="AE38" i="14"/>
  <c r="AE39" i="14"/>
  <c r="AE46" i="14"/>
  <c r="AE49" i="14"/>
  <c r="AH38" i="14"/>
  <c r="AE41" i="14"/>
  <c r="AH41" i="14"/>
  <c r="AE42" i="14"/>
  <c r="AE45" i="14"/>
  <c r="AH45" i="14"/>
  <c r="AF46" i="14"/>
  <c r="AH47" i="14"/>
  <c r="AD48" i="14"/>
  <c r="AH48" i="14"/>
  <c r="AF49" i="14"/>
  <c r="AF41" i="14"/>
  <c r="AF42" i="14"/>
  <c r="AF45" i="14"/>
  <c r="AE47" i="14"/>
  <c r="AE48" i="14"/>
  <c r="AF35" i="14"/>
  <c r="AG35" i="14"/>
  <c r="AC39" i="14"/>
  <c r="AG40" i="14"/>
  <c r="AC35" i="14"/>
  <c r="AP35" i="14"/>
  <c r="AM35" i="14"/>
  <c r="AG39" i="14"/>
  <c r="AC40" i="14"/>
  <c r="AD35" i="14"/>
  <c r="AM4" i="9" l="1"/>
  <c r="AK4" i="9"/>
  <c r="AO38" i="14"/>
  <c r="AL7" i="9"/>
  <c r="AK37" i="14"/>
  <c r="AO36" i="14"/>
  <c r="AP37" i="14"/>
  <c r="AK38" i="14"/>
  <c r="AL4" i="9"/>
  <c r="AM5" i="9"/>
  <c r="AL12" i="9"/>
  <c r="AL16" i="9"/>
  <c r="AL14" i="9"/>
  <c r="AL13" i="9"/>
  <c r="AL9" i="9"/>
  <c r="AL17" i="9"/>
  <c r="AL11" i="9"/>
  <c r="AL5" i="9"/>
  <c r="AL15" i="9"/>
  <c r="AL8" i="9"/>
  <c r="AL18" i="9"/>
  <c r="AE19" i="9"/>
  <c r="AK17" i="9"/>
  <c r="AL6" i="9"/>
  <c r="AL10" i="9"/>
  <c r="AK39" i="14"/>
  <c r="AM38" i="14"/>
  <c r="AO6" i="9"/>
  <c r="AO5" i="9"/>
  <c r="AO4" i="9"/>
  <c r="AP38" i="14"/>
  <c r="AM37" i="14"/>
  <c r="AL37" i="14"/>
  <c r="AM36" i="14"/>
  <c r="AK49" i="14"/>
  <c r="AN38" i="14"/>
  <c r="AO13" i="9"/>
  <c r="AN4" i="9"/>
  <c r="AH19" i="9"/>
  <c r="AK16" i="9"/>
  <c r="AK10" i="9"/>
  <c r="AL46" i="14"/>
  <c r="AL42" i="14"/>
  <c r="AL45" i="14"/>
  <c r="AL38" i="14"/>
  <c r="AN39" i="14"/>
  <c r="AD50" i="14"/>
  <c r="AM48" i="14"/>
  <c r="AN40" i="14"/>
  <c r="AL44" i="14"/>
  <c r="AL40" i="14"/>
  <c r="AN49" i="14"/>
  <c r="AN48" i="14"/>
  <c r="AO16" i="9"/>
  <c r="AK12" i="9"/>
  <c r="AH50" i="14"/>
  <c r="AM41" i="14"/>
  <c r="AD19" i="9"/>
  <c r="AO17" i="9"/>
  <c r="AO7" i="9"/>
  <c r="AK18" i="9"/>
  <c r="AK6" i="9"/>
  <c r="AO18" i="9"/>
  <c r="AO11" i="9"/>
  <c r="AO10" i="9"/>
  <c r="AO12" i="9"/>
  <c r="AK15" i="9"/>
  <c r="AK8" i="9"/>
  <c r="AS4" i="9" s="1"/>
  <c r="AK9" i="9"/>
  <c r="AK7" i="9"/>
  <c r="AO14" i="9"/>
  <c r="AO9" i="9"/>
  <c r="AK11" i="9"/>
  <c r="AM6" i="9"/>
  <c r="AO8" i="9"/>
  <c r="AO15" i="9"/>
  <c r="AO3" i="9"/>
  <c r="AK5" i="9"/>
  <c r="AK13" i="9"/>
  <c r="AK14" i="9"/>
  <c r="AM7" i="9"/>
  <c r="AL43" i="14"/>
  <c r="AP46" i="14"/>
  <c r="AL39" i="14"/>
  <c r="AO48" i="14"/>
  <c r="AN37" i="14"/>
  <c r="AL47" i="14"/>
  <c r="AM40" i="14"/>
  <c r="AL41" i="14"/>
  <c r="AP39" i="14"/>
  <c r="AM45" i="14"/>
  <c r="AL48" i="14"/>
  <c r="AM39" i="14"/>
  <c r="AP41" i="14"/>
  <c r="AN45" i="14"/>
  <c r="AO47" i="14"/>
  <c r="AN46" i="14"/>
  <c r="AP48" i="14"/>
  <c r="AM47" i="14"/>
  <c r="AP45" i="14"/>
  <c r="AP42" i="14"/>
  <c r="AP40" i="14"/>
  <c r="AM49" i="14"/>
  <c r="AM18" i="9"/>
  <c r="AN14" i="9"/>
  <c r="AM9" i="9"/>
  <c r="AM8" i="9"/>
  <c r="AU4" i="9" s="1"/>
  <c r="AN10" i="9"/>
  <c r="AN11" i="9"/>
  <c r="AM15" i="9"/>
  <c r="AN5" i="9"/>
  <c r="AN18" i="9"/>
  <c r="AG19" i="9"/>
  <c r="AN15" i="9"/>
  <c r="AM17" i="9"/>
  <c r="AM11" i="9"/>
  <c r="AM16" i="9"/>
  <c r="AM13" i="9"/>
  <c r="AN9" i="9"/>
  <c r="AN17" i="9"/>
  <c r="AN12" i="9"/>
  <c r="AN8" i="9"/>
  <c r="AM12" i="9"/>
  <c r="AN16" i="9"/>
  <c r="AM14" i="9"/>
  <c r="AM10" i="9"/>
  <c r="AF19" i="9"/>
  <c r="AN6" i="9"/>
  <c r="AN13" i="9"/>
  <c r="AN7" i="9"/>
  <c r="AV4" i="9" s="1"/>
  <c r="AP49" i="14"/>
  <c r="AN41" i="14"/>
  <c r="AC50" i="14"/>
  <c r="AL49" i="14"/>
  <c r="AP44" i="14"/>
  <c r="AM44" i="14"/>
  <c r="AN43" i="14"/>
  <c r="AN44" i="14"/>
  <c r="AM46" i="14"/>
  <c r="AF50" i="14"/>
  <c r="AN42" i="14"/>
  <c r="AM43" i="14"/>
  <c r="AE50" i="14"/>
  <c r="AP47" i="14"/>
  <c r="AP43" i="14"/>
  <c r="AM42" i="14"/>
  <c r="AN47" i="14"/>
  <c r="AK46" i="14"/>
  <c r="AO40" i="14"/>
  <c r="AK43" i="14"/>
  <c r="AO43" i="14"/>
  <c r="AO42" i="14"/>
  <c r="AO39" i="14"/>
  <c r="AK45" i="14"/>
  <c r="AK44" i="14"/>
  <c r="AG50" i="14"/>
  <c r="AO41" i="14"/>
  <c r="AO45" i="14"/>
  <c r="AO44" i="14"/>
  <c r="AK42" i="14"/>
  <c r="AK48" i="14"/>
  <c r="AK47" i="14"/>
  <c r="AK40" i="14"/>
  <c r="AO49" i="14"/>
  <c r="AO46" i="14"/>
  <c r="AK41" i="14"/>
  <c r="AV6" i="9" l="1"/>
  <c r="AS6" i="9"/>
  <c r="AV5" i="9"/>
  <c r="AU6" i="9"/>
  <c r="AR10" i="18" l="1"/>
  <c r="AK3" i="18"/>
  <c r="AD3" i="18"/>
  <c r="W3" i="18"/>
  <c r="AA21" i="18"/>
  <c r="AV5" i="18" s="1"/>
  <c r="Z21" i="18"/>
  <c r="AR5" i="18" s="1"/>
  <c r="Y21" i="18"/>
  <c r="AU5" i="18" s="1"/>
  <c r="X21" i="18"/>
  <c r="AT5" i="18" s="1"/>
  <c r="W21" i="18"/>
  <c r="AS5" i="18" s="1"/>
  <c r="AA20" i="18"/>
  <c r="Z20" i="18"/>
  <c r="Y20" i="18"/>
  <c r="X20" i="18"/>
  <c r="W20" i="18"/>
  <c r="AA19" i="18"/>
  <c r="Z19" i="18"/>
  <c r="Y19" i="18"/>
  <c r="X19" i="18"/>
  <c r="W19" i="18"/>
  <c r="AA18" i="18"/>
  <c r="Z18" i="18"/>
  <c r="Y18" i="18"/>
  <c r="X18" i="18"/>
  <c r="W18" i="18"/>
  <c r="AA17" i="18"/>
  <c r="Z17" i="18"/>
  <c r="Y17" i="18"/>
  <c r="X17" i="18"/>
  <c r="W17" i="18"/>
  <c r="AA16" i="18"/>
  <c r="Z16" i="18"/>
  <c r="Y16" i="18"/>
  <c r="X16" i="18"/>
  <c r="W16" i="18"/>
  <c r="AA15" i="18"/>
  <c r="Z15" i="18"/>
  <c r="Y15" i="18"/>
  <c r="X15" i="18"/>
  <c r="W15" i="18"/>
  <c r="AA14" i="18"/>
  <c r="Z14" i="18"/>
  <c r="Y14" i="18"/>
  <c r="X14" i="18"/>
  <c r="W14" i="18"/>
  <c r="AA13" i="18"/>
  <c r="Z13" i="18"/>
  <c r="Y13" i="18"/>
  <c r="X13" i="18"/>
  <c r="W13" i="18"/>
  <c r="AA12" i="18"/>
  <c r="Z12" i="18"/>
  <c r="Y12" i="18"/>
  <c r="X12" i="18"/>
  <c r="W12" i="18"/>
  <c r="AA11" i="18"/>
  <c r="Z11" i="18"/>
  <c r="Y11" i="18"/>
  <c r="X11" i="18"/>
  <c r="W11" i="18"/>
  <c r="AA10" i="18"/>
  <c r="Z10" i="18"/>
  <c r="Y10" i="18"/>
  <c r="X10" i="18"/>
  <c r="W10" i="18"/>
  <c r="AA9" i="18"/>
  <c r="AH9" i="18" s="1"/>
  <c r="Z9" i="18"/>
  <c r="Y9" i="18"/>
  <c r="AF9" i="18" s="1"/>
  <c r="X9" i="18"/>
  <c r="W9" i="18"/>
  <c r="AD9" i="18" s="1"/>
  <c r="AA8" i="18"/>
  <c r="Z8" i="18"/>
  <c r="Y8" i="18"/>
  <c r="X8" i="18"/>
  <c r="W8" i="18"/>
  <c r="AA7" i="18"/>
  <c r="Z7" i="18"/>
  <c r="Y7" i="18"/>
  <c r="X7" i="18"/>
  <c r="W7" i="18"/>
  <c r="AA6" i="18"/>
  <c r="Z6" i="18"/>
  <c r="Y6" i="18"/>
  <c r="X6" i="18"/>
  <c r="W6" i="18"/>
  <c r="AA5" i="18"/>
  <c r="Z5" i="18"/>
  <c r="Y5" i="18"/>
  <c r="X5" i="18"/>
  <c r="W5" i="18"/>
  <c r="AA4" i="18"/>
  <c r="AO4" i="18" s="1"/>
  <c r="Z4" i="18"/>
  <c r="AN4" i="18" s="1"/>
  <c r="Y4" i="18"/>
  <c r="AM4" i="18" s="1"/>
  <c r="X4" i="18"/>
  <c r="AE4" i="18" s="1"/>
  <c r="W4" i="18"/>
  <c r="AK4" i="18" s="1"/>
  <c r="AF15" i="18" l="1"/>
  <c r="AH12" i="18"/>
  <c r="AH17" i="18"/>
  <c r="AH16" i="18"/>
  <c r="AD13" i="18"/>
  <c r="AE5" i="18"/>
  <c r="AH13" i="18"/>
  <c r="AE15" i="18"/>
  <c r="AE8" i="18"/>
  <c r="AE7" i="18"/>
  <c r="AG7" i="18"/>
  <c r="AE6" i="18"/>
  <c r="AE14" i="18"/>
  <c r="AE9" i="18"/>
  <c r="AE10" i="18"/>
  <c r="AF11" i="18"/>
  <c r="AG12" i="18"/>
  <c r="AE12" i="18"/>
  <c r="AF13" i="18"/>
  <c r="AE18" i="18"/>
  <c r="AF4" i="18"/>
  <c r="AE11" i="18"/>
  <c r="AF12" i="18"/>
  <c r="AG13" i="18"/>
  <c r="AF5" i="18"/>
  <c r="AF8" i="18"/>
  <c r="AG5" i="18"/>
  <c r="AN5" i="18" s="1"/>
  <c r="AG8" i="18"/>
  <c r="AD17" i="18"/>
  <c r="AF19" i="18"/>
  <c r="AF7" i="18"/>
  <c r="AF10" i="18"/>
  <c r="AF18" i="18"/>
  <c r="AH20" i="18"/>
  <c r="AF16" i="18"/>
  <c r="AD8" i="18"/>
  <c r="AG15" i="18"/>
  <c r="AG17" i="18"/>
  <c r="AD20" i="18"/>
  <c r="AG6" i="18"/>
  <c r="AG10" i="18"/>
  <c r="AG11" i="18"/>
  <c r="AG18" i="18"/>
  <c r="AD6" i="18"/>
  <c r="AH6" i="18"/>
  <c r="AG9" i="18"/>
  <c r="AG14" i="18"/>
  <c r="AG16" i="18"/>
  <c r="AD18" i="18"/>
  <c r="AH18" i="18"/>
  <c r="AG19" i="18"/>
  <c r="AH8" i="18"/>
  <c r="AD7" i="18"/>
  <c r="AH7" i="18"/>
  <c r="AD11" i="18"/>
  <c r="AH11" i="18"/>
  <c r="AD14" i="18"/>
  <c r="AH14" i="18"/>
  <c r="AG20" i="18"/>
  <c r="AD10" i="18"/>
  <c r="AH10" i="18"/>
  <c r="AD16" i="18"/>
  <c r="AE17" i="18"/>
  <c r="AD19" i="18"/>
  <c r="AH19" i="18"/>
  <c r="AE20" i="18"/>
  <c r="AD5" i="18"/>
  <c r="AH5" i="18"/>
  <c r="AO5" i="18" s="1"/>
  <c r="AF6" i="18"/>
  <c r="AD12" i="18"/>
  <c r="AE13" i="18"/>
  <c r="AF14" i="18"/>
  <c r="AD15" i="18"/>
  <c r="AH15" i="18"/>
  <c r="AE16" i="18"/>
  <c r="AF17" i="18"/>
  <c r="AE19" i="18"/>
  <c r="AF20" i="18"/>
  <c r="AK5" i="18"/>
  <c r="AG4" i="18"/>
  <c r="AL4" i="18"/>
  <c r="AH4" i="18"/>
  <c r="AD4" i="18"/>
  <c r="AM5" i="18"/>
  <c r="AL6" i="18" l="1"/>
  <c r="AL5" i="18"/>
  <c r="AN7" i="18"/>
  <c r="AR6" i="18" s="1"/>
  <c r="AL8" i="18"/>
  <c r="AK9" i="18"/>
  <c r="AN13" i="18"/>
  <c r="AL15" i="18"/>
  <c r="AL10" i="18"/>
  <c r="AT6" i="18" s="1"/>
  <c r="AL9" i="18"/>
  <c r="AL7" i="18"/>
  <c r="AN11" i="18"/>
  <c r="AL12" i="18"/>
  <c r="AM7" i="18"/>
  <c r="AN15" i="18"/>
  <c r="AO9" i="18"/>
  <c r="AV6" i="18" s="1"/>
  <c r="AN9" i="18"/>
  <c r="AL17" i="18"/>
  <c r="AO19" i="18"/>
  <c r="AN6" i="18"/>
  <c r="AN14" i="18"/>
  <c r="AL14" i="18"/>
  <c r="AN18" i="18"/>
  <c r="AD21" i="18"/>
  <c r="AN8" i="18"/>
  <c r="AN17" i="18"/>
  <c r="AL11" i="18"/>
  <c r="AL13" i="18"/>
  <c r="AM12" i="18"/>
  <c r="AO10" i="18"/>
  <c r="AM9" i="18"/>
  <c r="AO14" i="18"/>
  <c r="AK15" i="18"/>
  <c r="AK11" i="18"/>
  <c r="AL16" i="18"/>
  <c r="AO12" i="18"/>
  <c r="AM10" i="18"/>
  <c r="AU6" i="18" s="1"/>
  <c r="AM8" i="18"/>
  <c r="AM11" i="18"/>
  <c r="AL18" i="18"/>
  <c r="AK20" i="18"/>
  <c r="AN16" i="18"/>
  <c r="AL20" i="18"/>
  <c r="AN10" i="18"/>
  <c r="AN19" i="18"/>
  <c r="AG21" i="18"/>
  <c r="AK8" i="18"/>
  <c r="AK7" i="18"/>
  <c r="AE21" i="18"/>
  <c r="AH21" i="18"/>
  <c r="AF21" i="18"/>
  <c r="AN12" i="18"/>
  <c r="AR7" i="18" s="1"/>
  <c r="AM19" i="18"/>
  <c r="AN20" i="18"/>
  <c r="AO8" i="18"/>
  <c r="AK6" i="18"/>
  <c r="AO11" i="18"/>
  <c r="AK19" i="18"/>
  <c r="AO15" i="18"/>
  <c r="AO16" i="18"/>
  <c r="AK14" i="18"/>
  <c r="AM14" i="18"/>
  <c r="AM13" i="18"/>
  <c r="AM16" i="18"/>
  <c r="AL19" i="18"/>
  <c r="AO13" i="18"/>
  <c r="AO18" i="18"/>
  <c r="AO20" i="18"/>
  <c r="AK18" i="18"/>
  <c r="AK13" i="18"/>
  <c r="AK12" i="18"/>
  <c r="AM18" i="18"/>
  <c r="AM17" i="18"/>
  <c r="AM15" i="18"/>
  <c r="AM20" i="18"/>
  <c r="AM6" i="18"/>
  <c r="AO6" i="18"/>
  <c r="AO17" i="18"/>
  <c r="AO7" i="18"/>
  <c r="AK10" i="18"/>
  <c r="AS6" i="18" s="1"/>
  <c r="AK17" i="18"/>
  <c r="AK16" i="18"/>
  <c r="AU8" i="18" l="1"/>
  <c r="AT8" i="18"/>
  <c r="AT7" i="18"/>
  <c r="AS7" i="18"/>
  <c r="AR8" i="18"/>
  <c r="AS8" i="18"/>
  <c r="AA19" i="16" l="1"/>
  <c r="AW3" i="16" s="1"/>
  <c r="Z19" i="16"/>
  <c r="Y19" i="16"/>
  <c r="AU3" i="16" s="1"/>
  <c r="X19" i="16"/>
  <c r="AT3" i="16" s="1"/>
  <c r="W19" i="16"/>
  <c r="AS3" i="16" s="1"/>
  <c r="AA18" i="16"/>
  <c r="Z18" i="16"/>
  <c r="Y18" i="16"/>
  <c r="X18" i="16"/>
  <c r="W18" i="16"/>
  <c r="AA17" i="16"/>
  <c r="Z17" i="16"/>
  <c r="Y17" i="16"/>
  <c r="X17" i="16"/>
  <c r="W17" i="16"/>
  <c r="AA16" i="16"/>
  <c r="Z16" i="16"/>
  <c r="Y16" i="16"/>
  <c r="X16" i="16"/>
  <c r="W16" i="16"/>
  <c r="AA15" i="16"/>
  <c r="Z15" i="16"/>
  <c r="Y15" i="16"/>
  <c r="X15" i="16"/>
  <c r="W15" i="16"/>
  <c r="AA14" i="16"/>
  <c r="Z14" i="16"/>
  <c r="Y14" i="16"/>
  <c r="X14" i="16"/>
  <c r="W14" i="16"/>
  <c r="AA13" i="16"/>
  <c r="Z13" i="16"/>
  <c r="AG13" i="16" s="1"/>
  <c r="Y13" i="16"/>
  <c r="X13" i="16"/>
  <c r="W13" i="16"/>
  <c r="AA12" i="16"/>
  <c r="Z12" i="16"/>
  <c r="Y12" i="16"/>
  <c r="X12" i="16"/>
  <c r="W12" i="16"/>
  <c r="AA11" i="16"/>
  <c r="Z11" i="16"/>
  <c r="Y11" i="16"/>
  <c r="X11" i="16"/>
  <c r="W11" i="16"/>
  <c r="AA10" i="16"/>
  <c r="Z10" i="16"/>
  <c r="Y10" i="16"/>
  <c r="X10" i="16"/>
  <c r="W10" i="16"/>
  <c r="AS9" i="16"/>
  <c r="AA9" i="16"/>
  <c r="Z9" i="16"/>
  <c r="Y9" i="16"/>
  <c r="X9" i="16"/>
  <c r="W9" i="16"/>
  <c r="AA8" i="16"/>
  <c r="Z8" i="16"/>
  <c r="Y8" i="16"/>
  <c r="X8" i="16"/>
  <c r="W8" i="16"/>
  <c r="AA7" i="16"/>
  <c r="Z7" i="16"/>
  <c r="Y7" i="16"/>
  <c r="X7" i="16"/>
  <c r="W7" i="16"/>
  <c r="AA6" i="16"/>
  <c r="Z6" i="16"/>
  <c r="Y6" i="16"/>
  <c r="X6" i="16"/>
  <c r="W6" i="16"/>
  <c r="AD6" i="16" s="1"/>
  <c r="AA5" i="16"/>
  <c r="Z5" i="16"/>
  <c r="Y5" i="16"/>
  <c r="X5" i="16"/>
  <c r="W5" i="16"/>
  <c r="AA4" i="16"/>
  <c r="Z4" i="16"/>
  <c r="Y4" i="16"/>
  <c r="X4" i="16"/>
  <c r="W4" i="16"/>
  <c r="AA3" i="16"/>
  <c r="Z3" i="16"/>
  <c r="AG3" i="16" s="1"/>
  <c r="Y3" i="16"/>
  <c r="X3" i="16"/>
  <c r="W3" i="16"/>
  <c r="AA2" i="16"/>
  <c r="AO2" i="16" s="1"/>
  <c r="Z2" i="16"/>
  <c r="AN2" i="16" s="1"/>
  <c r="Y2" i="16"/>
  <c r="AF2" i="16" s="1"/>
  <c r="X2" i="16"/>
  <c r="AE2" i="16" s="1"/>
  <c r="W2" i="16"/>
  <c r="AK2" i="16" s="1"/>
  <c r="AK1" i="16"/>
  <c r="AD1" i="16"/>
  <c r="W1" i="16"/>
  <c r="AM3" i="13"/>
  <c r="W3" i="13"/>
  <c r="AE3" i="16" l="1"/>
  <c r="AE9" i="16"/>
  <c r="AG12" i="16"/>
  <c r="AD15" i="16"/>
  <c r="AE12" i="16"/>
  <c r="AE15" i="16"/>
  <c r="AE6" i="16"/>
  <c r="AG15" i="16"/>
  <c r="AG4" i="16"/>
  <c r="AN4" i="16" s="1"/>
  <c r="AG6" i="16"/>
  <c r="AG14" i="16"/>
  <c r="AH5" i="16"/>
  <c r="AH15" i="16"/>
  <c r="AH6" i="16"/>
  <c r="AD4" i="16"/>
  <c r="AH13" i="16"/>
  <c r="AE4" i="16"/>
  <c r="AE7" i="16"/>
  <c r="AD8" i="16"/>
  <c r="AH8" i="16"/>
  <c r="AE10" i="16"/>
  <c r="AD11" i="16"/>
  <c r="AH11" i="16"/>
  <c r="AE13" i="16"/>
  <c r="AE16" i="16"/>
  <c r="AD17" i="16"/>
  <c r="AH17" i="16"/>
  <c r="AH4" i="16"/>
  <c r="AD13" i="16"/>
  <c r="AE5" i="16"/>
  <c r="AE8" i="16"/>
  <c r="AD9" i="16"/>
  <c r="AH9" i="16"/>
  <c r="AE11" i="16"/>
  <c r="AE14" i="16"/>
  <c r="AE17" i="16"/>
  <c r="AD18" i="16"/>
  <c r="AH18" i="16"/>
  <c r="AG10" i="16"/>
  <c r="AH2" i="16"/>
  <c r="AF3" i="16"/>
  <c r="AM3" i="16" s="1"/>
  <c r="AF5" i="16"/>
  <c r="AF14" i="16"/>
  <c r="AM2" i="16"/>
  <c r="AG5" i="16"/>
  <c r="AG7" i="16"/>
  <c r="AF8" i="16"/>
  <c r="AF11" i="16"/>
  <c r="AG16" i="16"/>
  <c r="AF17" i="16"/>
  <c r="AD3" i="16"/>
  <c r="AH3" i="16"/>
  <c r="AV3" i="16"/>
  <c r="AF4" i="16"/>
  <c r="AD5" i="16"/>
  <c r="AF6" i="16"/>
  <c r="AD7" i="16"/>
  <c r="AH7" i="16"/>
  <c r="AD10" i="16"/>
  <c r="AH10" i="16"/>
  <c r="AF13" i="16"/>
  <c r="AD14" i="16"/>
  <c r="AH14" i="16"/>
  <c r="AF15" i="16"/>
  <c r="AD16" i="16"/>
  <c r="AH16" i="16"/>
  <c r="AG18" i="16"/>
  <c r="AF7" i="16"/>
  <c r="AG8" i="16"/>
  <c r="AD12" i="16"/>
  <c r="AH12" i="16"/>
  <c r="AF16" i="16"/>
  <c r="AG17" i="16"/>
  <c r="AE18" i="16"/>
  <c r="AF12" i="16"/>
  <c r="AD2" i="16"/>
  <c r="AF9" i="16"/>
  <c r="AG9" i="16"/>
  <c r="AF10" i="16"/>
  <c r="AG11" i="16"/>
  <c r="AF18" i="16"/>
  <c r="AL2" i="16"/>
  <c r="AG2" i="16"/>
  <c r="AN3" i="16"/>
  <c r="AL3" i="16"/>
  <c r="AE19" i="16" l="1"/>
  <c r="AK6" i="16"/>
  <c r="AN6" i="16"/>
  <c r="AO11" i="16"/>
  <c r="AM5" i="16"/>
  <c r="AM6" i="16"/>
  <c r="AL13" i="16"/>
  <c r="AL4" i="16"/>
  <c r="AK4" i="16"/>
  <c r="AN7" i="16"/>
  <c r="AV4" i="16" s="1"/>
  <c r="AK8" i="16"/>
  <c r="AN13" i="16"/>
  <c r="AN5" i="16"/>
  <c r="AM4" i="16"/>
  <c r="AO16" i="16"/>
  <c r="AL17" i="16"/>
  <c r="AL12" i="16"/>
  <c r="AO18" i="16"/>
  <c r="AO13" i="16"/>
  <c r="AL14" i="16"/>
  <c r="AL11" i="16"/>
  <c r="AL16" i="16"/>
  <c r="AL8" i="16"/>
  <c r="AT4" i="16" s="1"/>
  <c r="AO12" i="16"/>
  <c r="AO3" i="16"/>
  <c r="AO8" i="16"/>
  <c r="AL18" i="16"/>
  <c r="AK14" i="16"/>
  <c r="AM18" i="16"/>
  <c r="AL10" i="16"/>
  <c r="AL6" i="16"/>
  <c r="AO5" i="16"/>
  <c r="AO4" i="16"/>
  <c r="AK7" i="16"/>
  <c r="AO17" i="16"/>
  <c r="AM7" i="16"/>
  <c r="AN14" i="16"/>
  <c r="AL9" i="16"/>
  <c r="AL15" i="16"/>
  <c r="AL5" i="16"/>
  <c r="AL7" i="16"/>
  <c r="AO6" i="16"/>
  <c r="AO9" i="16"/>
  <c r="AK16" i="16"/>
  <c r="AK9" i="16"/>
  <c r="AK13" i="16"/>
  <c r="AK18" i="16"/>
  <c r="AN12" i="16"/>
  <c r="AH19" i="16"/>
  <c r="AO15" i="16"/>
  <c r="AO10" i="16"/>
  <c r="AD19" i="16"/>
  <c r="AK15" i="16"/>
  <c r="AK10" i="16"/>
  <c r="AK17" i="16"/>
  <c r="AM8" i="16"/>
  <c r="AU4" i="16" s="1"/>
  <c r="AM12" i="16"/>
  <c r="AN11" i="16"/>
  <c r="AK11" i="16"/>
  <c r="AO7" i="16"/>
  <c r="AW4" i="16" s="1"/>
  <c r="AO14" i="16"/>
  <c r="AK5" i="16"/>
  <c r="AK3" i="16"/>
  <c r="AM15" i="16"/>
  <c r="AN15" i="16"/>
  <c r="AM9" i="16"/>
  <c r="AN16" i="16"/>
  <c r="AN17" i="16"/>
  <c r="AN8" i="16"/>
  <c r="AN18" i="16"/>
  <c r="AN10" i="16"/>
  <c r="AK12" i="16"/>
  <c r="AG19" i="16"/>
  <c r="AM10" i="16"/>
  <c r="AM13" i="16"/>
  <c r="AM16" i="16"/>
  <c r="AM11" i="16"/>
  <c r="AN9" i="16"/>
  <c r="AM14" i="16"/>
  <c r="AM17" i="16"/>
  <c r="AF19" i="16"/>
  <c r="AU6" i="16" l="1"/>
  <c r="AV6" i="16"/>
  <c r="AT6" i="16"/>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AH13" i="13" s="1"/>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8" i="13" l="1"/>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AN6" i="13" l="1"/>
  <c r="AN5" i="13"/>
  <c r="AO14" i="13"/>
  <c r="AM6" i="13"/>
  <c r="AN7" i="13"/>
  <c r="AO6" i="13"/>
  <c r="AO7" i="13"/>
  <c r="AX6" i="13" s="1"/>
  <c r="AO9" i="13"/>
  <c r="AM7" i="13"/>
  <c r="AO8" i="13"/>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W8" i="13" s="1"/>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AX8" i="13" l="1"/>
  <c r="AY7" i="13"/>
  <c r="AV8" i="13"/>
  <c r="AY8" i="13"/>
  <c r="AW7" i="13"/>
</calcChain>
</file>

<file path=xl/sharedStrings.xml><?xml version="1.0" encoding="utf-8"?>
<sst xmlns="http://schemas.openxmlformats.org/spreadsheetml/2006/main" count="1574" uniqueCount="117">
  <si>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</si>
  <si>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</si>
  <si>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</si>
  <si>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</si>
  <si>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</si>
  <si>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</si>
  <si>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</si>
  <si>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</si>
  <si>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</si>
  <si>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</si>
  <si>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</si>
  <si>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</si>
  <si>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</si>
  <si>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</si>
  <si>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</si>
  <si>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</si>
  <si>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</si>
  <si>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</si>
  <si>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</si>
  <si>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</si>
  <si>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</si>
  <si>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</si>
  <si>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</si>
  <si>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Acinetobacter baumanii</t>
  </si>
  <si>
    <t>Clindamycin</t>
  </si>
  <si>
    <t>Metronidazol</t>
  </si>
  <si>
    <t>Benzylpenicillin</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</si>
  <si>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</si>
  <si>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</si>
  <si>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</si>
  <si>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</si>
  <si>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</si>
  <si>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</si>
  <si>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</si>
  <si>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</si>
  <si>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</si>
  <si>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</si>
  <si>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</si>
  <si>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</si>
  <si>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</si>
  <si>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</si>
  <si>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</si>
  <si>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</si>
  <si>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</si>
  <si>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</si>
  <si>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</si>
  <si>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</si>
  <si>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</si>
  <si>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</si>
  <si>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</si>
  <si>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</si>
  <si>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</si>
  <si>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</si>
  <si>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</si>
  <si>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</si>
  <si>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</si>
  <si>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</si>
  <si>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</si>
  <si>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</si>
  <si>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</si>
  <si>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</si>
  <si>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</si>
  <si>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</si>
  <si>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</si>
  <si>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</si>
  <si>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</si>
  <si>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</si>
  <si>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</si>
  <si>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</si>
  <si>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</si>
  <si>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</si>
  <si>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</si>
  <si>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</si>
  <si>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</si>
  <si>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</si>
  <si>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</si>
  <si>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</si>
  <si>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</si>
  <si>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</si>
  <si>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</si>
  <si>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</si>
  <si>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</si>
  <si>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</si>
  <si>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ERY</t>
  </si>
  <si>
    <t>FLU</t>
  </si>
  <si>
    <t>POS</t>
  </si>
  <si>
    <t>VOR</t>
  </si>
  <si>
    <t>CAS</t>
  </si>
  <si>
    <t>Proteus mirabilis</t>
  </si>
  <si>
    <t>Nitroxolin</t>
  </si>
  <si>
    <t>Serratia marcescens</t>
  </si>
  <si>
    <t>TGC</t>
  </si>
  <si>
    <t>Staphylococcus hominis</t>
  </si>
  <si>
    <t>Caz/Avi</t>
  </si>
  <si>
    <t>Ceftazidim/Avibactam</t>
  </si>
  <si>
    <t>Candida albicans</t>
  </si>
  <si>
    <t xml:space="preserve">Escherichia coli </t>
  </si>
  <si>
    <t xml:space="preserve">Klebsiella pneumoniae  </t>
  </si>
  <si>
    <t>Micrococcus luteus</t>
  </si>
  <si>
    <t xml:space="preserve">Staphylococcus capitis  </t>
  </si>
  <si>
    <t xml:space="preserve">Staphylococcus epidermidis  </t>
  </si>
  <si>
    <t xml:space="preserve">Staphylococcus haemolyticus  </t>
  </si>
  <si>
    <t xml:space="preserve">Staphylococcus saccharolyticus  </t>
  </si>
  <si>
    <t xml:space="preserve">Streptococcus mitis-Gruppe  </t>
  </si>
  <si>
    <t xml:space="preserve">Streptococcus pneumoniae  </t>
  </si>
  <si>
    <t>AND</t>
  </si>
  <si>
    <t>Anidulafungin</t>
  </si>
  <si>
    <t>Mecillinam</t>
  </si>
  <si>
    <t>Enterobacter cloacae-complex</t>
  </si>
  <si>
    <t xml:space="preserve">Streptococcus dysgalactiae ssp. equisimilis  </t>
  </si>
  <si>
    <t xml:space="preserve">Klebsiella oxytoca  </t>
  </si>
  <si>
    <t xml:space="preserve">Cutibacterium acnes  </t>
  </si>
  <si>
    <t>k</t>
  </si>
  <si>
    <t>Clarithromycin</t>
  </si>
  <si>
    <t>Streptococcus dysgalactiae</t>
  </si>
  <si>
    <t>CLR</t>
  </si>
  <si>
    <t>CZA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</si>
</sst>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cellStyleXfs>
  <cellXfs count="54">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18" fillId="33" borderId="0" xfId="0"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xf numFmtId="0" fontId="0" fillId="0" borderId="0" xfId="0" applyFont="1" applyFill="1"/>
    <xf numFmtId="2" fontId="0" fillId="0" borderId="0" xfId="0" applyNumberFormat="1" applyFont="1" applyFill="1"/>
    <xf numFmtId="0" fontId="0" fillId="0" borderId="0" xfId="6" applyFont="1" applyFill="1"/>
    <xf numFmtId="2" fontId="0" fillId="0" borderId="0" xfId="6" applyNumberFormat="1" applyFont="1" applyFill="1"/>
    <xf numFmtId="0" fontId="0" fillId="0" borderId="0" xfId="7" applyFont="1" applyFill="1"/>
    <xf numFmtId="2" fontId="0" fillId="0" borderId="0" xfId="7" applyNumberFormat="1" applyFont="1" applyFill="1"/>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Entero!$AU$36</c:f>
              <c:strCache>
                <c:ptCount val="1"/>
                <c:pt idx="0">
                  <c:v>Ampicillin</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0</c:v>
                </c:pt>
                <c:pt idx="6">
                  <c:v>2.1367521367521367</c:v>
                </c:pt>
                <c:pt idx="7">
                  <c:v>26.923076923076923</c:v>
                </c:pt>
                <c:pt idx="8">
                  <c:v>18.376068376068375</c:v>
                </c:pt>
                <c:pt idx="9">
                  <c:v>0.85470085470085466</c:v>
                </c:pt>
                <c:pt idx="10">
                  <c:v>0.42735042735042733</c:v>
                </c:pt>
                <c:pt idx="11">
                  <c:v>0.42735042735042733</c:v>
                </c:pt>
                <c:pt idx="12">
                  <c:v>50.854700854700852</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1"/>
          <c:tx>
            <c:strRef>
              <c:f>Entero!$AV$36</c:f>
              <c:strCache>
                <c:ptCount val="1"/>
                <c:pt idx="0">
                  <c:v>Ampicillin/ Sulbactam</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1.520912547528517</c:v>
                </c:pt>
                <c:pt idx="4">
                  <c:v>0</c:v>
                </c:pt>
                <c:pt idx="5">
                  <c:v>6.4638783269961975</c:v>
                </c:pt>
                <c:pt idx="6">
                  <c:v>29.277566539923953</c:v>
                </c:pt>
                <c:pt idx="7">
                  <c:v>12.167300380228136</c:v>
                </c:pt>
                <c:pt idx="8">
                  <c:v>9.5057034220532319</c:v>
                </c:pt>
                <c:pt idx="9">
                  <c:v>6.8441064638783269</c:v>
                </c:pt>
                <c:pt idx="10">
                  <c:v>7.6045627376425857</c:v>
                </c:pt>
                <c:pt idx="11">
                  <c:v>4.5627376425855513</c:v>
                </c:pt>
                <c:pt idx="12">
                  <c:v>22.053231939163499</c:v>
                </c:pt>
                <c:pt idx="13">
                  <c:v>0</c:v>
                </c:pt>
                <c:pt idx="14">
                  <c:v>0</c:v>
                </c:pt>
                <c:pt idx="15">
                  <c:v>0</c:v>
                </c:pt>
              </c:numCache>
            </c:numRef>
          </c:val>
          <c:extLst>
            <c:ext xmlns:c16="http://schemas.microsoft.com/office/drawing/2014/chart" uri="{C3380CC4-5D6E-409C-BE32-E72D297353CC}">
              <c16:uniqueId val="{00000002-3F00-4FE5-AC44-4D5FBD56E3D2}"/>
            </c:ext>
          </c:extLst>
        </c:ser>
        <c:ser>
          <c:idx val="5"/>
          <c:order val="2"/>
          <c:tx>
            <c:strRef>
              <c:f>Entero!$AW$36</c:f>
              <c:strCache>
                <c:ptCount val="1"/>
                <c:pt idx="0">
                  <c:v>Piperacillin</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2.2813688212927756</c:v>
                </c:pt>
                <c:pt idx="5">
                  <c:v>0</c:v>
                </c:pt>
                <c:pt idx="6">
                  <c:v>21.673003802281368</c:v>
                </c:pt>
                <c:pt idx="7">
                  <c:v>21.673003802281368</c:v>
                </c:pt>
                <c:pt idx="8">
                  <c:v>2.2813688212927756</c:v>
                </c:pt>
                <c:pt idx="9">
                  <c:v>0.38022813688212925</c:v>
                </c:pt>
                <c:pt idx="10">
                  <c:v>2.661596958174905</c:v>
                </c:pt>
                <c:pt idx="11">
                  <c:v>5.3231939163498101</c:v>
                </c:pt>
                <c:pt idx="12">
                  <c:v>5.3231939163498101</c:v>
                </c:pt>
                <c:pt idx="13">
                  <c:v>38.403041825095059</c:v>
                </c:pt>
                <c:pt idx="14">
                  <c:v>0</c:v>
                </c:pt>
                <c:pt idx="15">
                  <c:v>0</c:v>
                </c:pt>
              </c:numCache>
            </c:numRef>
          </c:val>
          <c:extLst>
            <c:ext xmlns:c16="http://schemas.microsoft.com/office/drawing/2014/chart" uri="{C3380CC4-5D6E-409C-BE32-E72D297353CC}">
              <c16:uniqueId val="{00000003-3F00-4FE5-AC44-4D5FBD56E3D2}"/>
            </c:ext>
          </c:extLst>
        </c:ser>
        <c:ser>
          <c:idx val="6"/>
          <c:order val="3"/>
          <c:tx>
            <c:strRef>
              <c:f>Entero!$AX$36</c:f>
              <c:strCache>
                <c:ptCount val="1"/>
                <c:pt idx="0">
                  <c:v>Piperacillin/ Tazobactam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11.787072243346008</c:v>
                </c:pt>
                <c:pt idx="5">
                  <c:v>0</c:v>
                </c:pt>
                <c:pt idx="6">
                  <c:v>52.471482889733842</c:v>
                </c:pt>
                <c:pt idx="7">
                  <c:v>21.673003802281368</c:v>
                </c:pt>
                <c:pt idx="8">
                  <c:v>5.7034220532319395</c:v>
                </c:pt>
                <c:pt idx="9">
                  <c:v>1.520912547528517</c:v>
                </c:pt>
                <c:pt idx="10">
                  <c:v>1.1406844106463878</c:v>
                </c:pt>
                <c:pt idx="11">
                  <c:v>2.2813688212927756</c:v>
                </c:pt>
                <c:pt idx="12">
                  <c:v>1.1406844106463878</c:v>
                </c:pt>
                <c:pt idx="13">
                  <c:v>2.2813688212927756</c:v>
                </c:pt>
                <c:pt idx="14">
                  <c:v>0</c:v>
                </c:pt>
                <c:pt idx="15">
                  <c:v>0</c:v>
                </c:pt>
              </c:numCache>
            </c:numRef>
          </c:val>
          <c:extLst>
            <c:ext xmlns:c16="http://schemas.microsoft.com/office/drawing/2014/chart" uri="{C3380CC4-5D6E-409C-BE32-E72D297353CC}">
              <c16:uniqueId val="{00000004-3F00-4FE5-AC44-4D5FBD56E3D2}"/>
            </c:ext>
          </c:extLst>
        </c:ser>
        <c:ser>
          <c:idx val="7"/>
          <c:order val="4"/>
          <c:tx>
            <c:strRef>
              <c:f>Entero!$AY$36</c:f>
              <c:strCache>
                <c:ptCount val="1"/>
                <c:pt idx="0">
                  <c:v>Aztreonam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82.889733840304189</c:v>
                </c:pt>
                <c:pt idx="4">
                  <c:v>0.38022813688212925</c:v>
                </c:pt>
                <c:pt idx="5">
                  <c:v>0.38022813688212925</c:v>
                </c:pt>
                <c:pt idx="6">
                  <c:v>0.38022813688212925</c:v>
                </c:pt>
                <c:pt idx="7">
                  <c:v>0.76045627376425851</c:v>
                </c:pt>
                <c:pt idx="8">
                  <c:v>0.76045627376425851</c:v>
                </c:pt>
                <c:pt idx="9">
                  <c:v>2.661596958174905</c:v>
                </c:pt>
                <c:pt idx="10">
                  <c:v>3.041825095057034</c:v>
                </c:pt>
                <c:pt idx="11">
                  <c:v>8.7452471482889731</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5"/>
          <c:tx>
            <c:strRef>
              <c:f>Entero!$AZ$36</c:f>
              <c:strCache>
                <c:ptCount val="1"/>
                <c:pt idx="0">
                  <c:v>Cefotaxim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61.977186311787072</c:v>
                </c:pt>
                <c:pt idx="2">
                  <c:v>0</c:v>
                </c:pt>
                <c:pt idx="3">
                  <c:v>16.730038022813687</c:v>
                </c:pt>
                <c:pt idx="4">
                  <c:v>1.9011406844106464</c:v>
                </c:pt>
                <c:pt idx="5">
                  <c:v>1.520912547528517</c:v>
                </c:pt>
                <c:pt idx="6">
                  <c:v>2.2813688212927756</c:v>
                </c:pt>
                <c:pt idx="7">
                  <c:v>0.38022813688212925</c:v>
                </c:pt>
                <c:pt idx="8">
                  <c:v>0.38022813688212925</c:v>
                </c:pt>
                <c:pt idx="9">
                  <c:v>1.1406844106463878</c:v>
                </c:pt>
                <c:pt idx="10">
                  <c:v>13.688212927756654</c:v>
                </c:pt>
                <c:pt idx="11">
                  <c:v>0</c:v>
                </c:pt>
                <c:pt idx="12">
                  <c:v>0</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6"/>
          <c:tx>
            <c:strRef>
              <c:f>Entero!$BA$36</c:f>
              <c:strCache>
                <c:ptCount val="1"/>
                <c:pt idx="0">
                  <c:v>Ceftazidim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78.326996197718628</c:v>
                </c:pt>
                <c:pt idx="4">
                  <c:v>0</c:v>
                </c:pt>
                <c:pt idx="5">
                  <c:v>3.8022813688212929</c:v>
                </c:pt>
                <c:pt idx="6">
                  <c:v>3.041825095057034</c:v>
                </c:pt>
                <c:pt idx="7">
                  <c:v>1.1406844106463878</c:v>
                </c:pt>
                <c:pt idx="8">
                  <c:v>3.8022813688212929</c:v>
                </c:pt>
                <c:pt idx="9">
                  <c:v>2.2813688212927756</c:v>
                </c:pt>
                <c:pt idx="10">
                  <c:v>2.661596958174905</c:v>
                </c:pt>
                <c:pt idx="11">
                  <c:v>3.041825095057034</c:v>
                </c:pt>
                <c:pt idx="12">
                  <c:v>1.9011406844106464</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7"/>
          <c:tx>
            <c:strRef>
              <c:f>Entero!$BB$36</c:f>
              <c:strCache>
                <c:ptCount val="1"/>
                <c:pt idx="0">
                  <c:v>Cefuroxim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c:v>
                </c:pt>
                <c:pt idx="4">
                  <c:v>0</c:v>
                </c:pt>
                <c:pt idx="5">
                  <c:v>0.76045627376425851</c:v>
                </c:pt>
                <c:pt idx="6">
                  <c:v>3.4220532319391634</c:v>
                </c:pt>
                <c:pt idx="7">
                  <c:v>26.235741444866921</c:v>
                </c:pt>
                <c:pt idx="8">
                  <c:v>40.684410646387832</c:v>
                </c:pt>
                <c:pt idx="9">
                  <c:v>9.5057034220532319</c:v>
                </c:pt>
                <c:pt idx="10">
                  <c:v>3.8022813688212929</c:v>
                </c:pt>
                <c:pt idx="11">
                  <c:v>0.76045627376425851</c:v>
                </c:pt>
                <c:pt idx="12">
                  <c:v>14.828897338403042</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8"/>
          <c:tx>
            <c:strRef>
              <c:f>Entero!$BC$36</c:f>
              <c:strCache>
                <c:ptCount val="1"/>
                <c:pt idx="0">
                  <c:v>Imipenem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57.034220532319395</c:v>
                </c:pt>
                <c:pt idx="3">
                  <c:v>0</c:v>
                </c:pt>
                <c:pt idx="4">
                  <c:v>36.121673003802279</c:v>
                </c:pt>
                <c:pt idx="5">
                  <c:v>6.083650190114068</c:v>
                </c:pt>
                <c:pt idx="6">
                  <c:v>0.76045627376425851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9"/>
          <c:tx>
            <c:strRef>
              <c:f>Entero!$BD$36</c:f>
              <c:strCache>
                <c:ptCount val="1"/>
                <c:pt idx="0">
                  <c:v>Meropenem</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99.619771863117876</c:v>
                </c:pt>
                <c:pt idx="3">
                  <c:v>0</c:v>
                </c:pt>
                <c:pt idx="4">
                  <c:v>0</c:v>
                </c:pt>
                <c:pt idx="5">
                  <c:v>0.38022813688212925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0"/>
          <c:tx>
            <c:strRef>
              <c:f>Entero!$BE$36</c:f>
              <c:strCache>
                <c:ptCount val="1"/>
                <c:pt idx="0">
                  <c:v>Colistin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1.520912547528517</c:v>
                </c:pt>
                <c:pt idx="2">
                  <c:v>0</c:v>
                </c:pt>
                <c:pt idx="3">
                  <c:v>20.912547528517109</c:v>
                </c:pt>
                <c:pt idx="4">
                  <c:v>47.528517110266158</c:v>
                </c:pt>
                <c:pt idx="5">
                  <c:v>21.29277566539924</c:v>
                </c:pt>
                <c:pt idx="6">
                  <c:v>4.1825095057034218</c:v>
                </c:pt>
                <c:pt idx="7">
                  <c:v>3.4220532319391634</c:v>
                </c:pt>
                <c:pt idx="8">
                  <c:v>0.38022813688212925</c:v>
                </c:pt>
                <c:pt idx="9">
                  <c:v>0</c:v>
                </c:pt>
                <c:pt idx="10">
                  <c:v>0.76045627376425851</c:v>
                </c:pt>
                <c:pt idx="11">
                  <c:v>0</c:v>
                </c:pt>
                <c:pt idx="12">
                  <c:v>0</c:v>
                </c:pt>
                <c:pt idx="13">
                  <c:v>0</c:v>
                </c:pt>
                <c:pt idx="14">
                  <c:v>0</c:v>
                </c:pt>
                <c:pt idx="15">
                  <c:v>0</c:v>
                </c:pt>
              </c:numCache>
            </c:numRef>
          </c:val>
          <c:extLst>
            <c:ext xmlns:c16="http://schemas.microsoft.com/office/drawing/2014/chart" uri="{C3380CC4-5D6E-409C-BE32-E72D297353CC}">
              <c16:uniqueId val="{0000000B-3F00-4FE5-AC44-4D5FBD56E3D2}"/>
            </c:ext>
          </c:extLst>
        </c:ser>
        <c:ser>
          <c:idx val="15"/>
          <c:order val="11"/>
          <c:tx>
            <c:strRef>
              <c:f>Entero!$BF$36</c:f>
              <c:strCache>
                <c:ptCount val="1"/>
                <c:pt idx="0">
                  <c:v>Amikacin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4.1825095057034218</c:v>
                </c:pt>
                <c:pt idx="5">
                  <c:v>0</c:v>
                </c:pt>
                <c:pt idx="6">
                  <c:v>30.418250950570343</c:v>
                </c:pt>
                <c:pt idx="7">
                  <c:v>44.106463878326998</c:v>
                </c:pt>
                <c:pt idx="8">
                  <c:v>16.34980988593156</c:v>
                </c:pt>
                <c:pt idx="9">
                  <c:v>4.5627376425855513</c:v>
                </c:pt>
                <c:pt idx="10">
                  <c:v>0.38022813688212925</c:v>
                </c:pt>
                <c:pt idx="11">
                  <c:v>0</c:v>
                </c:pt>
                <c:pt idx="12">
                  <c:v>0</c:v>
                </c:pt>
                <c:pt idx="13">
                  <c:v>0</c:v>
                </c:pt>
                <c:pt idx="14">
                  <c:v>0</c:v>
                </c:pt>
                <c:pt idx="15">
                  <c:v>0</c:v>
                </c:pt>
              </c:numCache>
            </c:numRef>
          </c:val>
          <c:extLst>
            <c:ext xmlns:c16="http://schemas.microsoft.com/office/drawing/2014/chart" uri="{C3380CC4-5D6E-409C-BE32-E72D297353CC}">
              <c16:uniqueId val="{0000000C-3F00-4FE5-AC44-4D5FBD56E3D2}"/>
            </c:ext>
          </c:extLst>
        </c:ser>
        <c:ser>
          <c:idx val="16"/>
          <c:order val="12"/>
          <c:tx>
            <c:strRef>
              <c:f>Entero!$BG$36</c:f>
              <c:strCache>
                <c:ptCount val="1"/>
                <c:pt idx="0">
                  <c:v>Gentamicin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1.1406844106463878</c:v>
                </c:pt>
                <c:pt idx="3">
                  <c:v>0</c:v>
                </c:pt>
                <c:pt idx="4">
                  <c:v>23.954372623574145</c:v>
                </c:pt>
                <c:pt idx="5">
                  <c:v>54.372623574144484</c:v>
                </c:pt>
                <c:pt idx="6">
                  <c:v>12.927756653992395</c:v>
                </c:pt>
                <c:pt idx="7">
                  <c:v>2.2813688212927756</c:v>
                </c:pt>
                <c:pt idx="8">
                  <c:v>0</c:v>
                </c:pt>
                <c:pt idx="9">
                  <c:v>0.76045627376425851</c:v>
                </c:pt>
                <c:pt idx="10">
                  <c:v>4.5627376425855513</c:v>
                </c:pt>
                <c:pt idx="11">
                  <c:v>0</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3"/>
          <c:tx>
            <c:strRef>
              <c:f>Entero!$BH$36</c:f>
              <c:strCache>
                <c:ptCount val="1"/>
                <c:pt idx="0">
                  <c:v>Tobramycin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0.76045627376425851</c:v>
                </c:pt>
                <c:pt idx="3">
                  <c:v>0</c:v>
                </c:pt>
                <c:pt idx="4">
                  <c:v>10.64638783269962</c:v>
                </c:pt>
                <c:pt idx="5">
                  <c:v>47.148288973384034</c:v>
                </c:pt>
                <c:pt idx="6">
                  <c:v>22.053231939163499</c:v>
                </c:pt>
                <c:pt idx="7">
                  <c:v>11.787072243346008</c:v>
                </c:pt>
                <c:pt idx="8">
                  <c:v>3.4220532319391634</c:v>
                </c:pt>
                <c:pt idx="9">
                  <c:v>1.1406844106463878</c:v>
                </c:pt>
                <c:pt idx="10">
                  <c:v>1.520912547528517</c:v>
                </c:pt>
                <c:pt idx="11">
                  <c:v>1.520912547528517</c:v>
                </c:pt>
                <c:pt idx="12">
                  <c:v>0</c:v>
                </c:pt>
                <c:pt idx="13">
                  <c:v>0</c:v>
                </c:pt>
                <c:pt idx="14">
                  <c:v>0</c:v>
                </c:pt>
                <c:pt idx="15">
                  <c:v>0</c:v>
                </c:pt>
              </c:numCache>
            </c:numRef>
          </c:val>
          <c:extLst>
            <c:ext xmlns:c16="http://schemas.microsoft.com/office/drawing/2014/chart" uri="{C3380CC4-5D6E-409C-BE32-E72D297353CC}">
              <c16:uniqueId val="{0000000E-3F00-4FE5-AC44-4D5FBD56E3D2}"/>
            </c:ext>
          </c:extLst>
        </c:ser>
        <c:ser>
          <c:idx val="18"/>
          <c:order val="14"/>
          <c:tx>
            <c:strRef>
              <c:f>Entero!$BI$36</c:f>
              <c:strCache>
                <c:ptCount val="1"/>
                <c:pt idx="0">
                  <c:v>Fosfomycin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61.216730038022817</c:v>
                </c:pt>
                <c:pt idx="6">
                  <c:v>0</c:v>
                </c:pt>
                <c:pt idx="7">
                  <c:v>18.631178707224336</c:v>
                </c:pt>
                <c:pt idx="8">
                  <c:v>11.02661596958175</c:v>
                </c:pt>
                <c:pt idx="9">
                  <c:v>4.5627376425855513</c:v>
                </c:pt>
                <c:pt idx="10">
                  <c:v>1.9011406844106464</c:v>
                </c:pt>
                <c:pt idx="11">
                  <c:v>2.2813688212927756</c:v>
                </c:pt>
                <c:pt idx="12">
                  <c:v>0</c:v>
                </c:pt>
                <c:pt idx="13">
                  <c:v>0</c:v>
                </c:pt>
                <c:pt idx="14">
                  <c:v>0.38022813688212925</c:v>
                </c:pt>
                <c:pt idx="15">
                  <c:v>0</c:v>
                </c:pt>
              </c:numCache>
            </c:numRef>
          </c:val>
          <c:extLst>
            <c:ext xmlns:c16="http://schemas.microsoft.com/office/drawing/2014/chart" uri="{C3380CC4-5D6E-409C-BE32-E72D297353CC}">
              <c16:uniqueId val="{0000000F-3F00-4FE5-AC44-4D5FBD56E3D2}"/>
            </c:ext>
          </c:extLst>
        </c:ser>
        <c:ser>
          <c:idx val="19"/>
          <c:order val="15"/>
          <c:tx>
            <c:strRef>
              <c:f>Entero!$BJ$36</c:f>
              <c:strCache>
                <c:ptCount val="1"/>
                <c:pt idx="0">
                  <c:v>Cotrimoxazol</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62.357414448669203</c:v>
                </c:pt>
                <c:pt idx="3">
                  <c:v>0</c:v>
                </c:pt>
                <c:pt idx="4">
                  <c:v>3.8022813688212929</c:v>
                </c:pt>
                <c:pt idx="5">
                  <c:v>1.1406844106463878</c:v>
                </c:pt>
                <c:pt idx="6">
                  <c:v>1.1406844106463878</c:v>
                </c:pt>
                <c:pt idx="7">
                  <c:v>1.1406844106463878</c:v>
                </c:pt>
                <c:pt idx="8">
                  <c:v>0.38022813688212925</c:v>
                </c:pt>
                <c:pt idx="9">
                  <c:v>0</c:v>
                </c:pt>
                <c:pt idx="10">
                  <c:v>0</c:v>
                </c:pt>
                <c:pt idx="11">
                  <c:v>30.038022813688212</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6"/>
          <c:tx>
            <c:strRef>
              <c:f>Entero!$BK$36</c:f>
              <c:strCache>
                <c:ptCount val="1"/>
                <c:pt idx="0">
                  <c:v>Ciprofloxacin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64.638783269961976</c:v>
                </c:pt>
                <c:pt idx="2">
                  <c:v>7.6045627376425857</c:v>
                </c:pt>
                <c:pt idx="3">
                  <c:v>1.520912547528517</c:v>
                </c:pt>
                <c:pt idx="4">
                  <c:v>7.2243346007604563</c:v>
                </c:pt>
                <c:pt idx="5">
                  <c:v>2.2813688212927756</c:v>
                </c:pt>
                <c:pt idx="6">
                  <c:v>1.1406844106463878</c:v>
                </c:pt>
                <c:pt idx="7">
                  <c:v>1.1406844106463878</c:v>
                </c:pt>
                <c:pt idx="8">
                  <c:v>1.9011406844106464</c:v>
                </c:pt>
                <c:pt idx="9">
                  <c:v>12.547528517110266</c:v>
                </c:pt>
                <c:pt idx="10">
                  <c:v>0</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7"/>
          <c:tx>
            <c:strRef>
              <c:f>Entero!$BL$36</c:f>
              <c:strCache>
                <c:ptCount val="1"/>
                <c:pt idx="0">
                  <c:v>Levofloxacin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70.342205323193923</c:v>
                </c:pt>
                <c:pt idx="2">
                  <c:v>0</c:v>
                </c:pt>
                <c:pt idx="3">
                  <c:v>2.661596958174905</c:v>
                </c:pt>
                <c:pt idx="4">
                  <c:v>5.7034220532319395</c:v>
                </c:pt>
                <c:pt idx="5">
                  <c:v>3.8022813688212929</c:v>
                </c:pt>
                <c:pt idx="6">
                  <c:v>1.9011406844106464</c:v>
                </c:pt>
                <c:pt idx="7">
                  <c:v>0.76045627376425851</c:v>
                </c:pt>
                <c:pt idx="8">
                  <c:v>3.8022813688212929</c:v>
                </c:pt>
                <c:pt idx="9">
                  <c:v>4.5627376425855513</c:v>
                </c:pt>
                <c:pt idx="10">
                  <c:v>6.4638783269961975</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8"/>
          <c:tx>
            <c:strRef>
              <c:f>Entero!$BM$36</c:f>
              <c:strCache>
                <c:ptCount val="1"/>
                <c:pt idx="0">
                  <c:v>Moxifloxacin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1.1406844106463878</c:v>
                </c:pt>
                <c:pt idx="2">
                  <c:v>38.783269961977183</c:v>
                </c:pt>
                <c:pt idx="3">
                  <c:v>31.178707224334602</c:v>
                </c:pt>
                <c:pt idx="4">
                  <c:v>2.661596958174905</c:v>
                </c:pt>
                <c:pt idx="5">
                  <c:v>4.5627376425855513</c:v>
                </c:pt>
                <c:pt idx="6">
                  <c:v>3.8022813688212929</c:v>
                </c:pt>
                <c:pt idx="7">
                  <c:v>2.2813688212927756</c:v>
                </c:pt>
                <c:pt idx="8">
                  <c:v>1.1406844106463878</c:v>
                </c:pt>
                <c:pt idx="9">
                  <c:v>14.448669201520913</c:v>
                </c:pt>
                <c:pt idx="10">
                  <c:v>0</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19"/>
          <c:tx>
            <c:strRef>
              <c:f>Entero!$BN$36</c:f>
              <c:strCache>
                <c:ptCount val="1"/>
                <c:pt idx="0">
                  <c:v>Doxycyclin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c:v>
                </c:pt>
                <c:pt idx="3">
                  <c:v>0</c:v>
                </c:pt>
                <c:pt idx="4">
                  <c:v>3.4220532319391634</c:v>
                </c:pt>
                <c:pt idx="5">
                  <c:v>22.433460076045627</c:v>
                </c:pt>
                <c:pt idx="6">
                  <c:v>30.418250950570343</c:v>
                </c:pt>
                <c:pt idx="7">
                  <c:v>7.6045627376425857</c:v>
                </c:pt>
                <c:pt idx="8">
                  <c:v>9.8859315589353614</c:v>
                </c:pt>
                <c:pt idx="9">
                  <c:v>10.266159695817491</c:v>
                </c:pt>
                <c:pt idx="10">
                  <c:v>15.96958174904943</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ser>
          <c:idx val="1"/>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55.133079847908746</c:v>
                </c:pt>
                <c:pt idx="2">
                  <c:v>0</c:v>
                </c:pt>
                <c:pt idx="3">
                  <c:v>39.543726235741445</c:v>
                </c:pt>
                <c:pt idx="4">
                  <c:v>5.3231939163498101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5830-4A86-831F-207A3B4F30DE}"/>
            </c:ext>
          </c:extLst>
        </c:ser>
        <c:ser>
          <c:idx val="8"/>
          <c:order val="21"/>
          <c:tx>
            <c:strRef>
              <c:f>Entero!$BP$36</c:f>
              <c:strCache>
                <c:ptCount val="1"/>
                <c:pt idx="0">
                  <c:v>Ceftazidim/Avibactam</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Entero!$BP$37:$BP$52</c:f>
              <c:numCache>
                <c:formatCode>0.00</c:formatCode>
                <c:ptCount val="16"/>
                <c:pt idx="0">
                  <c:v>0</c:v>
                </c:pt>
                <c:pt idx="1">
                  <c:v>0</c:v>
                </c:pt>
                <c:pt idx="2">
                  <c:v>0</c:v>
                </c:pt>
                <c:pt idx="3">
                  <c:v>90.49429657794677</c:v>
                </c:pt>
                <c:pt idx="4">
                  <c:v>0</c:v>
                </c:pt>
                <c:pt idx="5">
                  <c:v>7.9847908745247151</c:v>
                </c:pt>
                <c:pt idx="6">
                  <c:v>0.76045627376425851</c:v>
                </c:pt>
                <c:pt idx="7">
                  <c:v>0</c:v>
                </c:pt>
                <c:pt idx="8">
                  <c:v>0.76045627376425851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5830-4A86-831F-207A3B4F30DE}"/>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Entero!$AU$98</c:f>
              <c:strCache>
                <c:ptCount val="1"/>
                <c:pt idx="0">
                  <c:v>Ampicillin</c:v>
                </c:pt>
              </c:strCache>
            </c:strRef>
          </c:tx>
          <c:spPr>
            <a:solidFill>
              <a:srgbClr val="6600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Entero!$AU$99:$AU$114</c:f>
              <c:numCache>
                <c:formatCode>0.00</c:formatCode>
                <c:ptCount val="16"/>
                <c:pt idx="0">
                  <c:v>0</c:v>
                </c:pt>
                <c:pt idx="1">
                  <c:v>0</c:v>
                </c:pt>
                <c:pt idx="2">
                  <c:v>0</c:v>
                </c:pt>
                <c:pt idx="3">
                  <c:v>0</c:v>
                </c:pt>
                <c:pt idx="4">
                  <c:v>0</c:v>
                </c:pt>
                <c:pt idx="5">
                  <c:v>0</c:v>
                </c:pt>
                <c:pt idx="6">
                  <c:v>0</c:v>
                </c:pt>
                <c:pt idx="7">
                  <c:v>1.2658227848101267</c:v>
                </c:pt>
                <c:pt idx="8">
                  <c:v>1.2658227848101267</c:v>
                </c:pt>
                <c:pt idx="9">
                  <c:v>0</c:v>
                </c:pt>
                <c:pt idx="10">
                  <c:v>8.8607594936708853</c:v>
                </c:pt>
                <c:pt idx="11">
                  <c:v>32.911392405063289</c:v>
                </c:pt>
                <c:pt idx="12">
                  <c:v>55.696202531645568</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1"/>
          <c:tx>
            <c:strRef>
              <c:f>Entero!$AV$98</c:f>
              <c:strCache>
                <c:ptCount val="1"/>
                <c:pt idx="0">
                  <c:v>Ampicillin/ Sulbactam</c:v>
                </c:pt>
              </c:strCache>
            </c:strRef>
          </c:tx>
          <c:spPr>
            <a:solidFill>
              <a:srgbClr val="CC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Entero!$AV$99:$AV$114</c:f>
              <c:numCache>
                <c:formatCode>0.00</c:formatCode>
                <c:ptCount val="16"/>
                <c:pt idx="0">
                  <c:v>0</c:v>
                </c:pt>
                <c:pt idx="1">
                  <c:v>0</c:v>
                </c:pt>
                <c:pt idx="2">
                  <c:v>0</c:v>
                </c:pt>
                <c:pt idx="3">
                  <c:v>2.150537634408602</c:v>
                </c:pt>
                <c:pt idx="4">
                  <c:v>0</c:v>
                </c:pt>
                <c:pt idx="5">
                  <c:v>3.225806451612903</c:v>
                </c:pt>
                <c:pt idx="6">
                  <c:v>21.50537634408602</c:v>
                </c:pt>
                <c:pt idx="7">
                  <c:v>22.580645161290324</c:v>
                </c:pt>
                <c:pt idx="8">
                  <c:v>8.6021505376344081</c:v>
                </c:pt>
                <c:pt idx="9">
                  <c:v>6.4516129032258061</c:v>
                </c:pt>
                <c:pt idx="10">
                  <c:v>5.376344086021505</c:v>
                </c:pt>
                <c:pt idx="11">
                  <c:v>3.225806451612903</c:v>
                </c:pt>
                <c:pt idx="12">
                  <c:v>26.881720430107528</c:v>
                </c:pt>
                <c:pt idx="13">
                  <c:v>0</c:v>
                </c:pt>
                <c:pt idx="14">
                  <c:v>0</c:v>
                </c:pt>
                <c:pt idx="15">
                  <c:v>0</c:v>
                </c:pt>
              </c:numCache>
            </c:numRef>
          </c:val>
          <c:extLst>
            <c:ext xmlns:c16="http://schemas.microsoft.com/office/drawing/2014/chart" uri="{C3380CC4-5D6E-409C-BE32-E72D297353CC}">
              <c16:uniqueId val="{00000002-786B-4B39-89F7-E998EC3E732C}"/>
            </c:ext>
          </c:extLst>
        </c:ser>
        <c:ser>
          <c:idx val="7"/>
          <c:order val="2"/>
          <c:tx>
            <c:strRef>
              <c:f>Entero!$AW$98</c:f>
              <c:strCache>
                <c:ptCount val="1"/>
                <c:pt idx="0">
                  <c:v>Piperacillin</c:v>
                </c:pt>
              </c:strCache>
            </c:strRef>
          </c:tx>
          <c:spPr>
            <a:solidFill>
              <a:srgbClr val="FF66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Entero!$AW$99:$AW$114</c:f>
              <c:numCache>
                <c:formatCode>0.00</c:formatCode>
                <c:ptCount val="16"/>
                <c:pt idx="0">
                  <c:v>0</c:v>
                </c:pt>
                <c:pt idx="1">
                  <c:v>0</c:v>
                </c:pt>
                <c:pt idx="2">
                  <c:v>0</c:v>
                </c:pt>
                <c:pt idx="3">
                  <c:v>0</c:v>
                </c:pt>
                <c:pt idx="4">
                  <c:v>1.075268817204301</c:v>
                </c:pt>
                <c:pt idx="5">
                  <c:v>0</c:v>
                </c:pt>
                <c:pt idx="6">
                  <c:v>1.075268817204301</c:v>
                </c:pt>
                <c:pt idx="7">
                  <c:v>4.301075268817204</c:v>
                </c:pt>
                <c:pt idx="8">
                  <c:v>29.032258064516128</c:v>
                </c:pt>
                <c:pt idx="9">
                  <c:v>18.27956989247312</c:v>
                </c:pt>
                <c:pt idx="10">
                  <c:v>4.301075268817204</c:v>
                </c:pt>
                <c:pt idx="11">
                  <c:v>5.376344086021505</c:v>
                </c:pt>
                <c:pt idx="12">
                  <c:v>4.301075268817204</c:v>
                </c:pt>
                <c:pt idx="13">
                  <c:v>32.258064516129032</c:v>
                </c:pt>
                <c:pt idx="14">
                  <c:v>0</c:v>
                </c:pt>
                <c:pt idx="15">
                  <c:v>0</c:v>
                </c:pt>
              </c:numCache>
            </c:numRef>
          </c:val>
          <c:extLst>
            <c:ext xmlns:c16="http://schemas.microsoft.com/office/drawing/2014/chart" uri="{C3380CC4-5D6E-409C-BE32-E72D297353CC}">
              <c16:uniqueId val="{00000003-786B-4B39-89F7-E998EC3E732C}"/>
            </c:ext>
          </c:extLst>
        </c:ser>
        <c:ser>
          <c:idx val="9"/>
          <c:order val="3"/>
          <c:tx>
            <c:strRef>
              <c:f>Entero!$AX$98</c:f>
              <c:strCache>
                <c:ptCount val="1"/>
                <c:pt idx="0">
                  <c:v>Piperacillin/ Tazobactam</c:v>
                </c:pt>
              </c:strCache>
            </c:strRef>
          </c:tx>
          <c:spPr>
            <a:solidFill>
              <a:srgbClr val="00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Entero!$AX$99:$AX$114</c:f>
              <c:numCache>
                <c:formatCode>0.00</c:formatCode>
                <c:ptCount val="16"/>
                <c:pt idx="0">
                  <c:v>0</c:v>
                </c:pt>
                <c:pt idx="1">
                  <c:v>0</c:v>
                </c:pt>
                <c:pt idx="2">
                  <c:v>0</c:v>
                </c:pt>
                <c:pt idx="3">
                  <c:v>0</c:v>
                </c:pt>
                <c:pt idx="4">
                  <c:v>5.376344086021505</c:v>
                </c:pt>
                <c:pt idx="5">
                  <c:v>0</c:v>
                </c:pt>
                <c:pt idx="6">
                  <c:v>35.483870967741936</c:v>
                </c:pt>
                <c:pt idx="7">
                  <c:v>31.182795698924732</c:v>
                </c:pt>
                <c:pt idx="8">
                  <c:v>3.225806451612903</c:v>
                </c:pt>
                <c:pt idx="9">
                  <c:v>8.6021505376344081</c:v>
                </c:pt>
                <c:pt idx="10">
                  <c:v>6.4516129032258061</c:v>
                </c:pt>
                <c:pt idx="11">
                  <c:v>1.075268817204301</c:v>
                </c:pt>
                <c:pt idx="12">
                  <c:v>1.075268817204301</c:v>
                </c:pt>
                <c:pt idx="13">
                  <c:v>7.5268817204301079</c:v>
                </c:pt>
                <c:pt idx="14">
                  <c:v>0</c:v>
                </c:pt>
                <c:pt idx="15">
                  <c:v>0</c:v>
                </c:pt>
              </c:numCache>
            </c:numRef>
          </c:val>
          <c:extLst>
            <c:ext xmlns:c16="http://schemas.microsoft.com/office/drawing/2014/chart" uri="{C3380CC4-5D6E-409C-BE32-E72D297353CC}">
              <c16:uniqueId val="{00000004-786B-4B39-89F7-E998EC3E732C}"/>
            </c:ext>
          </c:extLst>
        </c:ser>
        <c:ser>
          <c:idx val="10"/>
          <c:order val="4"/>
          <c:tx>
            <c:strRef>
              <c:f>Entero!$AY$98</c:f>
              <c:strCache>
                <c:ptCount val="1"/>
                <c:pt idx="0">
                  <c:v>Aztreonam</c:v>
                </c:pt>
              </c:strCache>
            </c:strRef>
          </c:tx>
          <c:spPr>
            <a:solidFill>
              <a:srgbClr val="0066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Entero!$AY$99:$AY$114</c:f>
              <c:numCache>
                <c:formatCode>0.00</c:formatCode>
                <c:ptCount val="16"/>
                <c:pt idx="0">
                  <c:v>0</c:v>
                </c:pt>
                <c:pt idx="1">
                  <c:v>0</c:v>
                </c:pt>
                <c:pt idx="2">
                  <c:v>0</c:v>
                </c:pt>
                <c:pt idx="3">
                  <c:v>81.72043010752688</c:v>
                </c:pt>
                <c:pt idx="4">
                  <c:v>0</c:v>
                </c:pt>
                <c:pt idx="5">
                  <c:v>3.225806451612903</c:v>
                </c:pt>
                <c:pt idx="6">
                  <c:v>0</c:v>
                </c:pt>
                <c:pt idx="7">
                  <c:v>1.075268817204301</c:v>
                </c:pt>
                <c:pt idx="8">
                  <c:v>1.075268817204301</c:v>
                </c:pt>
                <c:pt idx="9">
                  <c:v>1.075268817204301</c:v>
                </c:pt>
                <c:pt idx="10">
                  <c:v>3.225806451612903</c:v>
                </c:pt>
                <c:pt idx="11">
                  <c:v>8.6021505376344081</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5"/>
          <c:tx>
            <c:strRef>
              <c:f>Entero!$AZ$98</c:f>
              <c:strCache>
                <c:ptCount val="1"/>
                <c:pt idx="0">
                  <c:v>Cefotaxim</c:v>
                </c:pt>
              </c:strCache>
            </c:strRef>
          </c:tx>
          <c:spPr>
            <a:solidFill>
              <a:srgbClr val="33CC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Entero!$AZ$99:$AZ$114</c:f>
              <c:numCache>
                <c:formatCode>0.00</c:formatCode>
                <c:ptCount val="16"/>
                <c:pt idx="0">
                  <c:v>0</c:v>
                </c:pt>
                <c:pt idx="1">
                  <c:v>67.741935483870961</c:v>
                </c:pt>
                <c:pt idx="2">
                  <c:v>0</c:v>
                </c:pt>
                <c:pt idx="3">
                  <c:v>5.376344086021505</c:v>
                </c:pt>
                <c:pt idx="4">
                  <c:v>7.5268817204301079</c:v>
                </c:pt>
                <c:pt idx="5">
                  <c:v>3.225806451612903</c:v>
                </c:pt>
                <c:pt idx="6">
                  <c:v>1.075268817204301</c:v>
                </c:pt>
                <c:pt idx="7">
                  <c:v>0</c:v>
                </c:pt>
                <c:pt idx="8">
                  <c:v>0</c:v>
                </c:pt>
                <c:pt idx="9">
                  <c:v>1.075268817204301</c:v>
                </c:pt>
                <c:pt idx="10">
                  <c:v>13.978494623655914</c:v>
                </c:pt>
                <c:pt idx="11">
                  <c:v>0</c:v>
                </c:pt>
                <c:pt idx="12">
                  <c:v>0</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6"/>
          <c:tx>
            <c:strRef>
              <c:f>Entero!$BA$98</c:f>
              <c:strCache>
                <c:ptCount val="1"/>
                <c:pt idx="0">
                  <c:v>Ceftazidim</c:v>
                </c:pt>
              </c:strCache>
            </c:strRef>
          </c:tx>
          <c:spPr>
            <a:solidFill>
              <a:srgbClr val="00CC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Entero!$BA$99:$BA$114</c:f>
              <c:numCache>
                <c:formatCode>0.00</c:formatCode>
                <c:ptCount val="16"/>
                <c:pt idx="0">
                  <c:v>0</c:v>
                </c:pt>
                <c:pt idx="1">
                  <c:v>0</c:v>
                </c:pt>
                <c:pt idx="2">
                  <c:v>1.075268817204301</c:v>
                </c:pt>
                <c:pt idx="3">
                  <c:v>70.967741935483872</c:v>
                </c:pt>
                <c:pt idx="4">
                  <c:v>0</c:v>
                </c:pt>
                <c:pt idx="5">
                  <c:v>4.301075268817204</c:v>
                </c:pt>
                <c:pt idx="6">
                  <c:v>5.376344086021505</c:v>
                </c:pt>
                <c:pt idx="7">
                  <c:v>0</c:v>
                </c:pt>
                <c:pt idx="8">
                  <c:v>4.301075268817204</c:v>
                </c:pt>
                <c:pt idx="9">
                  <c:v>4.301075268817204</c:v>
                </c:pt>
                <c:pt idx="10">
                  <c:v>4.301075268817204</c:v>
                </c:pt>
                <c:pt idx="11">
                  <c:v>0</c:v>
                </c:pt>
                <c:pt idx="12">
                  <c:v>5.376344086021505</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7"/>
          <c:tx>
            <c:strRef>
              <c:f>Entero!$BB$98</c:f>
              <c:strCache>
                <c:ptCount val="1"/>
                <c:pt idx="0">
                  <c:v>Cefuroxim</c:v>
                </c:pt>
              </c:strCache>
            </c:strRef>
          </c:tx>
          <c:spPr>
            <a:solidFill>
              <a:schemeClr val="accent6">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Entero!$BB$99:$BB$114</c:f>
              <c:numCache>
                <c:formatCode>0.00</c:formatCode>
                <c:ptCount val="16"/>
                <c:pt idx="0">
                  <c:v>0</c:v>
                </c:pt>
                <c:pt idx="1">
                  <c:v>0</c:v>
                </c:pt>
                <c:pt idx="2">
                  <c:v>0</c:v>
                </c:pt>
                <c:pt idx="3">
                  <c:v>2.150537634408602</c:v>
                </c:pt>
                <c:pt idx="4">
                  <c:v>0</c:v>
                </c:pt>
                <c:pt idx="5">
                  <c:v>2.150537634408602</c:v>
                </c:pt>
                <c:pt idx="6">
                  <c:v>32.258064516129032</c:v>
                </c:pt>
                <c:pt idx="7">
                  <c:v>20.43010752688172</c:v>
                </c:pt>
                <c:pt idx="8">
                  <c:v>15.053763440860216</c:v>
                </c:pt>
                <c:pt idx="9">
                  <c:v>5.376344086021505</c:v>
                </c:pt>
                <c:pt idx="10">
                  <c:v>4.301075268817204</c:v>
                </c:pt>
                <c:pt idx="11">
                  <c:v>4.301075268817204</c:v>
                </c:pt>
                <c:pt idx="12">
                  <c:v>13.978494623655914</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8"/>
          <c:tx>
            <c:strRef>
              <c:f>Entero!$BC$98</c:f>
              <c:strCache>
                <c:ptCount val="1"/>
                <c:pt idx="0">
                  <c:v>Imipenem</c:v>
                </c:pt>
              </c:strCache>
            </c:strRef>
          </c:tx>
          <c:spPr>
            <a:solidFill>
              <a:schemeClr val="accent6">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Entero!$BC$99:$BC$114</c:f>
              <c:numCache>
                <c:formatCode>0.00</c:formatCode>
                <c:ptCount val="16"/>
                <c:pt idx="0">
                  <c:v>0</c:v>
                </c:pt>
                <c:pt idx="1">
                  <c:v>0</c:v>
                </c:pt>
                <c:pt idx="2">
                  <c:v>37.634408602150536</c:v>
                </c:pt>
                <c:pt idx="3">
                  <c:v>0</c:v>
                </c:pt>
                <c:pt idx="4">
                  <c:v>46.236559139784944</c:v>
                </c:pt>
                <c:pt idx="5">
                  <c:v>9.67741935483871</c:v>
                </c:pt>
                <c:pt idx="6">
                  <c:v>4.301075268817204</c:v>
                </c:pt>
                <c:pt idx="7">
                  <c:v>1.075268817204301</c:v>
                </c:pt>
                <c:pt idx="8">
                  <c:v>0</c:v>
                </c:pt>
                <c:pt idx="9">
                  <c:v>0</c:v>
                </c:pt>
                <c:pt idx="10">
                  <c:v>0</c:v>
                </c:pt>
                <c:pt idx="11">
                  <c:v>1.075268817204301</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9"/>
          <c:tx>
            <c:strRef>
              <c:f>Entero!$BD$98</c:f>
              <c:strCache>
                <c:ptCount val="1"/>
                <c:pt idx="0">
                  <c:v>Meropenem</c:v>
                </c:pt>
              </c:strCache>
            </c:strRef>
          </c:tx>
          <c:spPr>
            <a:solidFill>
              <a:schemeClr val="accent6">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Entero!$BD$99:$BD$114</c:f>
              <c:numCache>
                <c:formatCode>0.00</c:formatCode>
                <c:ptCount val="16"/>
                <c:pt idx="0">
                  <c:v>0</c:v>
                </c:pt>
                <c:pt idx="1">
                  <c:v>0</c:v>
                </c:pt>
                <c:pt idx="2">
                  <c:v>96.774193548387103</c:v>
                </c:pt>
                <c:pt idx="3">
                  <c:v>0</c:v>
                </c:pt>
                <c:pt idx="4">
                  <c:v>0</c:v>
                </c:pt>
                <c:pt idx="5">
                  <c:v>1.075268817204301</c:v>
                </c:pt>
                <c:pt idx="6">
                  <c:v>1.075268817204301</c:v>
                </c:pt>
                <c:pt idx="7">
                  <c:v>0</c:v>
                </c:pt>
                <c:pt idx="8">
                  <c:v>0</c:v>
                </c:pt>
                <c:pt idx="9">
                  <c:v>0</c:v>
                </c:pt>
                <c:pt idx="10">
                  <c:v>0</c:v>
                </c:pt>
                <c:pt idx="11">
                  <c:v>1.075268817204301</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0"/>
          <c:tx>
            <c:strRef>
              <c:f>Entero!$BE$98</c:f>
              <c:strCache>
                <c:ptCount val="1"/>
                <c:pt idx="0">
                  <c:v>Colistin</c:v>
                </c:pt>
              </c:strCache>
            </c:strRef>
          </c:tx>
          <c:spPr>
            <a:solidFill>
              <a:schemeClr val="bg2">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Entero!$BE$99:$BE$114</c:f>
              <c:numCache>
                <c:formatCode>0.00</c:formatCode>
                <c:ptCount val="16"/>
                <c:pt idx="0">
                  <c:v>0</c:v>
                </c:pt>
                <c:pt idx="1">
                  <c:v>0</c:v>
                </c:pt>
                <c:pt idx="2">
                  <c:v>0</c:v>
                </c:pt>
                <c:pt idx="3">
                  <c:v>8.6021505376344081</c:v>
                </c:pt>
                <c:pt idx="4">
                  <c:v>45.161290322580648</c:v>
                </c:pt>
                <c:pt idx="5">
                  <c:v>27.956989247311828</c:v>
                </c:pt>
                <c:pt idx="6">
                  <c:v>8.6021505376344081</c:v>
                </c:pt>
                <c:pt idx="7">
                  <c:v>9.67741935483871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86B-4B39-89F7-E998EC3E732C}"/>
            </c:ext>
          </c:extLst>
        </c:ser>
        <c:ser>
          <c:idx val="17"/>
          <c:order val="11"/>
          <c:tx>
            <c:strRef>
              <c:f>Entero!$BF$98</c:f>
              <c:strCache>
                <c:ptCount val="1"/>
                <c:pt idx="0">
                  <c:v>Amikacin</c:v>
                </c:pt>
              </c:strCache>
            </c:strRef>
          </c:tx>
          <c:spPr>
            <a:solidFill>
              <a:schemeClr val="accent4">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Entero!$BF$99:$BF$114</c:f>
              <c:numCache>
                <c:formatCode>0.00</c:formatCode>
                <c:ptCount val="16"/>
                <c:pt idx="0">
                  <c:v>0</c:v>
                </c:pt>
                <c:pt idx="1">
                  <c:v>0</c:v>
                </c:pt>
                <c:pt idx="2">
                  <c:v>0</c:v>
                </c:pt>
                <c:pt idx="3">
                  <c:v>0</c:v>
                </c:pt>
                <c:pt idx="4">
                  <c:v>30.107526881720432</c:v>
                </c:pt>
                <c:pt idx="5">
                  <c:v>0</c:v>
                </c:pt>
                <c:pt idx="6">
                  <c:v>56.98924731182796</c:v>
                </c:pt>
                <c:pt idx="7">
                  <c:v>7.5268817204301079</c:v>
                </c:pt>
                <c:pt idx="8">
                  <c:v>3.225806451612903</c:v>
                </c:pt>
                <c:pt idx="9">
                  <c:v>0</c:v>
                </c:pt>
                <c:pt idx="10">
                  <c:v>0</c:v>
                </c:pt>
                <c:pt idx="11">
                  <c:v>1.075268817204301</c:v>
                </c:pt>
                <c:pt idx="12">
                  <c:v>0</c:v>
                </c:pt>
                <c:pt idx="13">
                  <c:v>1.075268817204301</c:v>
                </c:pt>
                <c:pt idx="14">
                  <c:v>0</c:v>
                </c:pt>
                <c:pt idx="15">
                  <c:v>0</c:v>
                </c:pt>
              </c:numCache>
            </c:numRef>
          </c:val>
          <c:extLst>
            <c:ext xmlns:c16="http://schemas.microsoft.com/office/drawing/2014/chart" uri="{C3380CC4-5D6E-409C-BE32-E72D297353CC}">
              <c16:uniqueId val="{0000000C-786B-4B39-89F7-E998EC3E732C}"/>
            </c:ext>
          </c:extLst>
        </c:ser>
        <c:ser>
          <c:idx val="18"/>
          <c:order val="12"/>
          <c:tx>
            <c:strRef>
              <c:f>Entero!$BG$98</c:f>
              <c:strCache>
                <c:ptCount val="1"/>
                <c:pt idx="0">
                  <c:v>Gentamicin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Entero!$BG$99:$BG$114</c:f>
              <c:numCache>
                <c:formatCode>0.00</c:formatCode>
                <c:ptCount val="16"/>
                <c:pt idx="0">
                  <c:v>0</c:v>
                </c:pt>
                <c:pt idx="1">
                  <c:v>0</c:v>
                </c:pt>
                <c:pt idx="2">
                  <c:v>9.67741935483871</c:v>
                </c:pt>
                <c:pt idx="3">
                  <c:v>0</c:v>
                </c:pt>
                <c:pt idx="4">
                  <c:v>78.494623655913983</c:v>
                </c:pt>
                <c:pt idx="5">
                  <c:v>4.301075268817204</c:v>
                </c:pt>
                <c:pt idx="6">
                  <c:v>1.075268817204301</c:v>
                </c:pt>
                <c:pt idx="7">
                  <c:v>0</c:v>
                </c:pt>
                <c:pt idx="8">
                  <c:v>0</c:v>
                </c:pt>
                <c:pt idx="9">
                  <c:v>0</c:v>
                </c:pt>
                <c:pt idx="10">
                  <c:v>6.4516129032258061</c:v>
                </c:pt>
                <c:pt idx="11">
                  <c:v>0</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3"/>
          <c:tx>
            <c:strRef>
              <c:f>Entero!$BH$98</c:f>
              <c:strCache>
                <c:ptCount val="1"/>
                <c:pt idx="0">
                  <c:v>Tobramycin</c:v>
                </c:pt>
              </c:strCache>
            </c:strRef>
          </c:tx>
          <c:spPr>
            <a:solidFill>
              <a:schemeClr val="accent4">
                <a:lumMod val="60000"/>
                <a:lumOff val="4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Entero!$BH$99:$BH$114</c:f>
              <c:numCache>
                <c:formatCode>0.00</c:formatCode>
                <c:ptCount val="16"/>
                <c:pt idx="0">
                  <c:v>0</c:v>
                </c:pt>
                <c:pt idx="1">
                  <c:v>0</c:v>
                </c:pt>
                <c:pt idx="2">
                  <c:v>2.150537634408602</c:v>
                </c:pt>
                <c:pt idx="3">
                  <c:v>0</c:v>
                </c:pt>
                <c:pt idx="4">
                  <c:v>56.98924731182796</c:v>
                </c:pt>
                <c:pt idx="5">
                  <c:v>29.032258064516128</c:v>
                </c:pt>
                <c:pt idx="6">
                  <c:v>2.150537634408602</c:v>
                </c:pt>
                <c:pt idx="7">
                  <c:v>0</c:v>
                </c:pt>
                <c:pt idx="8">
                  <c:v>3.225806451612903</c:v>
                </c:pt>
                <c:pt idx="9">
                  <c:v>1.075268817204301</c:v>
                </c:pt>
                <c:pt idx="10">
                  <c:v>3.225806451612903</c:v>
                </c:pt>
                <c:pt idx="11">
                  <c:v>2.150537634408602</c:v>
                </c:pt>
                <c:pt idx="12">
                  <c:v>0</c:v>
                </c:pt>
                <c:pt idx="13">
                  <c:v>0</c:v>
                </c:pt>
                <c:pt idx="14">
                  <c:v>0</c:v>
                </c:pt>
                <c:pt idx="15">
                  <c:v>0</c:v>
                </c:pt>
              </c:numCache>
            </c:numRef>
          </c:val>
          <c:extLst>
            <c:ext xmlns:c16="http://schemas.microsoft.com/office/drawing/2014/chart" uri="{C3380CC4-5D6E-409C-BE32-E72D297353CC}">
              <c16:uniqueId val="{0000000E-786B-4B39-89F7-E998EC3E732C}"/>
            </c:ext>
          </c:extLst>
        </c:ser>
        <c:ser>
          <c:idx val="20"/>
          <c:order val="14"/>
          <c:tx>
            <c:strRef>
              <c:f>Entero!$BI$98</c:f>
              <c:strCache>
                <c:ptCount val="1"/>
                <c:pt idx="0">
                  <c:v>Fosfomycin</c:v>
                </c:pt>
              </c:strCache>
            </c:strRef>
          </c:tx>
          <c:spPr>
            <a:solidFill>
              <a:schemeClr val="accent4">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Entero!$BI$99:$BI$114</c:f>
              <c:numCache>
                <c:formatCode>0.00</c:formatCode>
                <c:ptCount val="16"/>
                <c:pt idx="0">
                  <c:v>0</c:v>
                </c:pt>
                <c:pt idx="1">
                  <c:v>0</c:v>
                </c:pt>
                <c:pt idx="2">
                  <c:v>0</c:v>
                </c:pt>
                <c:pt idx="3">
                  <c:v>0</c:v>
                </c:pt>
                <c:pt idx="4">
                  <c:v>0</c:v>
                </c:pt>
                <c:pt idx="5">
                  <c:v>5.376344086021505</c:v>
                </c:pt>
                <c:pt idx="6">
                  <c:v>0</c:v>
                </c:pt>
                <c:pt idx="7">
                  <c:v>2.150537634408602</c:v>
                </c:pt>
                <c:pt idx="8">
                  <c:v>10.75268817204301</c:v>
                </c:pt>
                <c:pt idx="9">
                  <c:v>19.35483870967742</c:v>
                </c:pt>
                <c:pt idx="10">
                  <c:v>16.129032258064516</c:v>
                </c:pt>
                <c:pt idx="11">
                  <c:v>13.978494623655914</c:v>
                </c:pt>
                <c:pt idx="12">
                  <c:v>11.827956989247312</c:v>
                </c:pt>
                <c:pt idx="13">
                  <c:v>10.75268817204301</c:v>
                </c:pt>
                <c:pt idx="14">
                  <c:v>9.67741935483871</c:v>
                </c:pt>
                <c:pt idx="15">
                  <c:v>0</c:v>
                </c:pt>
              </c:numCache>
            </c:numRef>
          </c:val>
          <c:extLst>
            <c:ext xmlns:c16="http://schemas.microsoft.com/office/drawing/2014/chart" uri="{C3380CC4-5D6E-409C-BE32-E72D297353CC}">
              <c16:uniqueId val="{0000000F-786B-4B39-89F7-E998EC3E732C}"/>
            </c:ext>
          </c:extLst>
        </c:ser>
        <c:ser>
          <c:idx val="21"/>
          <c:order val="15"/>
          <c:tx>
            <c:strRef>
              <c:f>Entero!$BJ$98</c:f>
              <c:strCache>
                <c:ptCount val="1"/>
                <c:pt idx="0">
                  <c:v>Cotrimoxazol</c:v>
                </c:pt>
              </c:strCache>
            </c:strRef>
          </c:tx>
          <c:spPr>
            <a:solidFill>
              <a:schemeClr val="tx1">
                <a:lumMod val="50000"/>
                <a:lumOff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Entero!$BJ$99:$BJ$114</c:f>
              <c:numCache>
                <c:formatCode>0.00</c:formatCode>
                <c:ptCount val="16"/>
                <c:pt idx="0">
                  <c:v>0</c:v>
                </c:pt>
                <c:pt idx="1">
                  <c:v>0</c:v>
                </c:pt>
                <c:pt idx="2">
                  <c:v>68.817204301075265</c:v>
                </c:pt>
                <c:pt idx="3">
                  <c:v>0</c:v>
                </c:pt>
                <c:pt idx="4">
                  <c:v>5.376344086021505</c:v>
                </c:pt>
                <c:pt idx="5">
                  <c:v>2.150537634408602</c:v>
                </c:pt>
                <c:pt idx="6">
                  <c:v>0</c:v>
                </c:pt>
                <c:pt idx="7">
                  <c:v>1.075268817204301</c:v>
                </c:pt>
                <c:pt idx="8">
                  <c:v>0</c:v>
                </c:pt>
                <c:pt idx="9">
                  <c:v>1.075268817204301</c:v>
                </c:pt>
                <c:pt idx="10">
                  <c:v>1.075268817204301</c:v>
                </c:pt>
                <c:pt idx="11">
                  <c:v>20.43010752688172</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6"/>
          <c:tx>
            <c:strRef>
              <c:f>Entero!$BK$98</c:f>
              <c:strCache>
                <c:ptCount val="1"/>
                <c:pt idx="0">
                  <c:v>Ciprofloxacin</c:v>
                </c:pt>
              </c:strCache>
            </c:strRef>
          </c:tx>
          <c:spPr>
            <a:solidFill>
              <a:srgbClr val="CCFF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Entero!$BK$99:$BK$114</c:f>
              <c:numCache>
                <c:formatCode>0.00</c:formatCode>
                <c:ptCount val="16"/>
                <c:pt idx="0">
                  <c:v>0</c:v>
                </c:pt>
                <c:pt idx="1">
                  <c:v>21.50537634408602</c:v>
                </c:pt>
                <c:pt idx="2">
                  <c:v>46.236559139784944</c:v>
                </c:pt>
                <c:pt idx="3">
                  <c:v>3.225806451612903</c:v>
                </c:pt>
                <c:pt idx="4">
                  <c:v>5.376344086021505</c:v>
                </c:pt>
                <c:pt idx="5">
                  <c:v>9.67741935483871</c:v>
                </c:pt>
                <c:pt idx="6">
                  <c:v>3.225806451612903</c:v>
                </c:pt>
                <c:pt idx="7">
                  <c:v>1.075268817204301</c:v>
                </c:pt>
                <c:pt idx="8">
                  <c:v>1.075268817204301</c:v>
                </c:pt>
                <c:pt idx="9">
                  <c:v>8.6021505376344081</c:v>
                </c:pt>
                <c:pt idx="10">
                  <c:v>0</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7"/>
          <c:tx>
            <c:strRef>
              <c:f>Entero!$BL$98</c:f>
              <c:strCache>
                <c:ptCount val="1"/>
                <c:pt idx="0">
                  <c:v>Levofloxacin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Entero!$BL$99:$BL$114</c:f>
              <c:numCache>
                <c:formatCode>0.00</c:formatCode>
                <c:ptCount val="16"/>
                <c:pt idx="0">
                  <c:v>0</c:v>
                </c:pt>
                <c:pt idx="1">
                  <c:v>66.666666666666671</c:v>
                </c:pt>
                <c:pt idx="2">
                  <c:v>0</c:v>
                </c:pt>
                <c:pt idx="3">
                  <c:v>3.225806451612903</c:v>
                </c:pt>
                <c:pt idx="4">
                  <c:v>2.150537634408602</c:v>
                </c:pt>
                <c:pt idx="5">
                  <c:v>13.978494623655914</c:v>
                </c:pt>
                <c:pt idx="6">
                  <c:v>5.376344086021505</c:v>
                </c:pt>
                <c:pt idx="7">
                  <c:v>1.075268817204301</c:v>
                </c:pt>
                <c:pt idx="8">
                  <c:v>2.150537634408602</c:v>
                </c:pt>
                <c:pt idx="9">
                  <c:v>2.150537634408602</c:v>
                </c:pt>
                <c:pt idx="10">
                  <c:v>3.225806451612903</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8"/>
          <c:tx>
            <c:strRef>
              <c:f>Entero!$BM$98</c:f>
              <c:strCache>
                <c:ptCount val="1"/>
                <c:pt idx="0">
                  <c:v>Moxifloxacin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Entero!$BM$99:$BM$114</c:f>
              <c:numCache>
                <c:formatCode>0.00</c:formatCode>
                <c:ptCount val="16"/>
                <c:pt idx="0">
                  <c:v>0</c:v>
                </c:pt>
                <c:pt idx="1">
                  <c:v>1.075268817204301</c:v>
                </c:pt>
                <c:pt idx="2">
                  <c:v>4.301075268817204</c:v>
                </c:pt>
                <c:pt idx="3">
                  <c:v>52.688172043010752</c:v>
                </c:pt>
                <c:pt idx="4">
                  <c:v>10.75268817204301</c:v>
                </c:pt>
                <c:pt idx="5">
                  <c:v>4.301075268817204</c:v>
                </c:pt>
                <c:pt idx="6">
                  <c:v>15.053763440860216</c:v>
                </c:pt>
                <c:pt idx="7">
                  <c:v>3.225806451612903</c:v>
                </c:pt>
                <c:pt idx="8">
                  <c:v>3.225806451612903</c:v>
                </c:pt>
                <c:pt idx="9">
                  <c:v>5.376344086021505</c:v>
                </c:pt>
                <c:pt idx="10">
                  <c:v>0</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19"/>
          <c:tx>
            <c:strRef>
              <c:f>Entero!$BN$98</c:f>
              <c:strCache>
                <c:ptCount val="1"/>
                <c:pt idx="0">
                  <c:v>Doxycyclin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Entero!$BN$99:$BN$114</c:f>
              <c:numCache>
                <c:formatCode>0.00</c:formatCode>
                <c:ptCount val="16"/>
                <c:pt idx="0">
                  <c:v>0</c:v>
                </c:pt>
                <c:pt idx="1">
                  <c:v>0</c:v>
                </c:pt>
                <c:pt idx="2">
                  <c:v>1.075268817204301</c:v>
                </c:pt>
                <c:pt idx="3">
                  <c:v>0</c:v>
                </c:pt>
                <c:pt idx="4">
                  <c:v>1.075268817204301</c:v>
                </c:pt>
                <c:pt idx="5">
                  <c:v>8.6021505376344081</c:v>
                </c:pt>
                <c:pt idx="6">
                  <c:v>56.98924731182796</c:v>
                </c:pt>
                <c:pt idx="7">
                  <c:v>3.225806451612903</c:v>
                </c:pt>
                <c:pt idx="8">
                  <c:v>4.301075268817204</c:v>
                </c:pt>
                <c:pt idx="9">
                  <c:v>9.67741935483871</c:v>
                </c:pt>
                <c:pt idx="10">
                  <c:v>15.053763440860216</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ser>
          <c:idx val="3"/>
          <c:order val="20"/>
          <c:tx>
            <c:strRef>
              <c:f>Entero!$BO$98</c:f>
              <c:strCache>
                <c:ptCount val="1"/>
                <c:pt idx="0">
                  <c:v>Tigecyclin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Entero!$BO$99:$BO$114</c:f>
              <c:numCache>
                <c:formatCode>0.00</c:formatCode>
                <c:ptCount val="16"/>
                <c:pt idx="0">
                  <c:v>0</c:v>
                </c:pt>
                <c:pt idx="1">
                  <c:v>4.301075268817204</c:v>
                </c:pt>
                <c:pt idx="2">
                  <c:v>0</c:v>
                </c:pt>
                <c:pt idx="3">
                  <c:v>55.913978494623656</c:v>
                </c:pt>
                <c:pt idx="4">
                  <c:v>30.107526881720432</c:v>
                </c:pt>
                <c:pt idx="5">
                  <c:v>3.225806451612903</c:v>
                </c:pt>
                <c:pt idx="6">
                  <c:v>4.301075268817204</c:v>
                </c:pt>
                <c:pt idx="7">
                  <c:v>1.075268817204301</c:v>
                </c:pt>
                <c:pt idx="8">
                  <c:v>1.075268817204301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B00-4C73-9BC2-AC8C40EC7E99}"/>
            </c:ext>
          </c:extLst>
        </c:ser>
        <c:ser>
          <c:idx val="8"/>
          <c:order val="21"/>
          <c:tx>
            <c:strRef>
              <c:f>Entero!$BP$98</c:f>
              <c:strCache>
                <c:ptCount val="1"/>
                <c:pt idx="0">
                  <c:v>Ceftazidim/Avibactam</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Entero!$BP$99:$BP$114</c:f>
              <c:numCache>
                <c:formatCode>0.00</c:formatCode>
                <c:ptCount val="16"/>
                <c:pt idx="0">
                  <c:v>0</c:v>
                </c:pt>
                <c:pt idx="1">
                  <c:v>0</c:v>
                </c:pt>
                <c:pt idx="2">
                  <c:v>0</c:v>
                </c:pt>
                <c:pt idx="3">
                  <c:v>91.397849462365585</c:v>
                </c:pt>
                <c:pt idx="4">
                  <c:v>0</c:v>
                </c:pt>
                <c:pt idx="5">
                  <c:v>7.5268817204301079</c:v>
                </c:pt>
                <c:pt idx="6">
                  <c:v>0</c:v>
                </c:pt>
                <c:pt idx="7">
                  <c:v>0</c:v>
                </c:pt>
                <c:pt idx="8">
                  <c:v>0</c:v>
                </c:pt>
                <c:pt idx="9">
                  <c:v>0</c:v>
                </c:pt>
                <c:pt idx="10">
                  <c:v>0</c:v>
                </c:pt>
                <c:pt idx="11">
                  <c:v>0</c:v>
                </c:pt>
                <c:pt idx="12">
                  <c:v>1.075268817204301</c:v>
                </c:pt>
                <c:pt idx="13">
                  <c:v>0</c:v>
                </c:pt>
                <c:pt idx="14">
                  <c:v>0</c:v>
                </c:pt>
                <c:pt idx="15">
                  <c:v>0</c:v>
                </c:pt>
              </c:numCache>
            </c:numRef>
          </c:val>
          <c:extLst>
            <c:ext xmlns:c16="http://schemas.microsoft.com/office/drawing/2014/chart" uri="{C3380CC4-5D6E-409C-BE32-E72D297353CC}">
              <c16:uniqueId val="{00000001-8B00-4C73-9BC2-AC8C40EC7E99}"/>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Entero!$AU$128</c:f>
              <c:strCache>
                <c:ptCount val="1"/>
                <c:pt idx="0">
                  <c:v>Ampicillin</c:v>
                </c:pt>
              </c:strCache>
            </c:strRef>
          </c:tx>
          <c:spPr>
            <a:solidFill>
              <a:srgbClr val="FFCC99"/>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Entero!$AU$129:$AU$144</c:f>
              <c:numCache>
                <c:formatCode>0.00</c:formatCode>
                <c:ptCount val="16"/>
                <c:pt idx="0">
                  <c:v>0</c:v>
                </c:pt>
                <c:pt idx="1">
                  <c:v>0</c:v>
                </c:pt>
                <c:pt idx="2">
                  <c:v>0</c:v>
                </c:pt>
                <c:pt idx="3">
                  <c:v>0</c:v>
                </c:pt>
                <c:pt idx="4">
                  <c:v>0</c:v>
                </c:pt>
                <c:pt idx="5">
                  <c:v>16.666666666666668</c:v>
                </c:pt>
                <c:pt idx="6">
                  <c:v>66.666666666666671</c:v>
                </c:pt>
                <c:pt idx="7">
                  <c:v>4.166666666666667</c:v>
                </c:pt>
                <c:pt idx="8">
                  <c:v>0</c:v>
                </c:pt>
                <c:pt idx="9">
                  <c:v>0</c:v>
                </c:pt>
                <c:pt idx="10">
                  <c:v>0</c:v>
                </c:pt>
                <c:pt idx="11">
                  <c:v>0</c:v>
                </c:pt>
                <c:pt idx="12">
                  <c:v>12.5</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Entero!$AV$128</c:f>
              <c:strCache>
                <c:ptCount val="1"/>
                <c:pt idx="0">
                  <c:v>Ampicillin/ Sulbactam</c:v>
                </c:pt>
              </c:strCache>
            </c:strRef>
          </c:tx>
          <c:spPr>
            <a:solidFill>
              <a:srgbClr val="FFFF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Entero!$AV$129:$AV$144</c:f>
              <c:numCache>
                <c:formatCode>0.00</c:formatCode>
                <c:ptCount val="16"/>
                <c:pt idx="0">
                  <c:v>0</c:v>
                </c:pt>
                <c:pt idx="1">
                  <c:v>0</c:v>
                </c:pt>
                <c:pt idx="2">
                  <c:v>0</c:v>
                </c:pt>
                <c:pt idx="3">
                  <c:v>0</c:v>
                </c:pt>
                <c:pt idx="4">
                  <c:v>0</c:v>
                </c:pt>
                <c:pt idx="5">
                  <c:v>53.571428571428569</c:v>
                </c:pt>
                <c:pt idx="6">
                  <c:v>28.571428571428573</c:v>
                </c:pt>
                <c:pt idx="7">
                  <c:v>3.5714285714285716</c:v>
                </c:pt>
                <c:pt idx="8">
                  <c:v>0</c:v>
                </c:pt>
                <c:pt idx="9">
                  <c:v>3.5714285714285716</c:v>
                </c:pt>
                <c:pt idx="10">
                  <c:v>7.1428571428571432</c:v>
                </c:pt>
                <c:pt idx="11">
                  <c:v>0</c:v>
                </c:pt>
                <c:pt idx="12">
                  <c:v>3.5714285714285716</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Entero!$AW$128</c:f>
              <c:strCache>
                <c:ptCount val="1"/>
                <c:pt idx="0">
                  <c:v>Piperacillin</c:v>
                </c:pt>
              </c:strCache>
            </c:strRef>
          </c:tx>
          <c:spPr>
            <a:solidFill>
              <a:srgbClr val="6600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Entero!$AW$129:$AW$144</c:f>
              <c:numCache>
                <c:formatCode>0.00</c:formatCode>
                <c:ptCount val="16"/>
                <c:pt idx="0">
                  <c:v>0</c:v>
                </c:pt>
                <c:pt idx="1">
                  <c:v>0</c:v>
                </c:pt>
                <c:pt idx="2">
                  <c:v>0</c:v>
                </c:pt>
                <c:pt idx="3">
                  <c:v>0</c:v>
                </c:pt>
                <c:pt idx="4">
                  <c:v>78.571428571428569</c:v>
                </c:pt>
                <c:pt idx="5">
                  <c:v>0</c:v>
                </c:pt>
                <c:pt idx="6">
                  <c:v>7.1428571428571432</c:v>
                </c:pt>
                <c:pt idx="7">
                  <c:v>0</c:v>
                </c:pt>
                <c:pt idx="8">
                  <c:v>0</c:v>
                </c:pt>
                <c:pt idx="9">
                  <c:v>0</c:v>
                </c:pt>
                <c:pt idx="10">
                  <c:v>3.5714285714285716</c:v>
                </c:pt>
                <c:pt idx="11">
                  <c:v>0</c:v>
                </c:pt>
                <c:pt idx="12">
                  <c:v>0</c:v>
                </c:pt>
                <c:pt idx="13">
                  <c:v>10.714285714285714</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Entero!$AX$128</c:f>
              <c:strCache>
                <c:ptCount val="1"/>
                <c:pt idx="0">
                  <c:v>Piperacillin/ Tazobactam</c:v>
                </c:pt>
              </c:strCache>
            </c:strRef>
          </c:tx>
          <c:spPr>
            <a:solidFill>
              <a:srgbClr val="CC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Entero!$AX$129:$AX$144</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Entero!$AY$128</c:f>
              <c:strCache>
                <c:ptCount val="1"/>
                <c:pt idx="0">
                  <c:v>Aztreonam</c:v>
                </c:pt>
              </c:strCache>
            </c:strRef>
          </c:tx>
          <c:spPr>
            <a:solidFill>
              <a:srgbClr val="FF66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Entero!$AY$129:$AY$144</c:f>
              <c:numCache>
                <c:formatCode>0.00</c:formatCode>
                <c:ptCount val="16"/>
                <c:pt idx="0">
                  <c:v>0</c:v>
                </c:pt>
                <c:pt idx="1">
                  <c:v>3.7037037037037037</c:v>
                </c:pt>
                <c:pt idx="2">
                  <c:v>0</c:v>
                </c:pt>
                <c:pt idx="3">
                  <c:v>92.592592592592595</c:v>
                </c:pt>
                <c:pt idx="4">
                  <c:v>0</c:v>
                </c:pt>
                <c:pt idx="5">
                  <c:v>0</c:v>
                </c:pt>
                <c:pt idx="6">
                  <c:v>0</c:v>
                </c:pt>
                <c:pt idx="7">
                  <c:v>0</c:v>
                </c:pt>
                <c:pt idx="8">
                  <c:v>0</c:v>
                </c:pt>
                <c:pt idx="9">
                  <c:v>0</c:v>
                </c:pt>
                <c:pt idx="10">
                  <c:v>3.7037037037037037</c:v>
                </c:pt>
                <c:pt idx="11">
                  <c:v>0</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Entero!$AZ$128</c:f>
              <c:strCache>
                <c:ptCount val="1"/>
                <c:pt idx="0">
                  <c:v>Cefotaxim</c:v>
                </c:pt>
              </c:strCache>
            </c:strRef>
          </c:tx>
          <c:spPr>
            <a:solidFill>
              <a:srgbClr val="00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Entero!$AZ$129:$AZ$144</c:f>
              <c:numCache>
                <c:formatCode>0.00</c:formatCode>
                <c:ptCount val="16"/>
                <c:pt idx="0">
                  <c:v>0</c:v>
                </c:pt>
                <c:pt idx="1">
                  <c:v>92.857142857142861</c:v>
                </c:pt>
                <c:pt idx="2">
                  <c:v>0</c:v>
                </c:pt>
                <c:pt idx="3">
                  <c:v>3.5714285714285716</c:v>
                </c:pt>
                <c:pt idx="4">
                  <c:v>3.5714285714285716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Entero!$BA$128</c:f>
              <c:strCache>
                <c:ptCount val="1"/>
                <c:pt idx="0">
                  <c:v>Ceftazidim</c:v>
                </c:pt>
              </c:strCache>
            </c:strRef>
          </c:tx>
          <c:spPr>
            <a:solidFill>
              <a:srgbClr val="0066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Entero!$BA$129:$BA$144</c:f>
              <c:numCache>
                <c:formatCode>0.00</c:formatCode>
                <c:ptCount val="16"/>
                <c:pt idx="0">
                  <c:v>0</c:v>
                </c:pt>
                <c:pt idx="1">
                  <c:v>0</c:v>
                </c:pt>
                <c:pt idx="2">
                  <c:v>0</c:v>
                </c:pt>
                <c:pt idx="3">
                  <c:v>96.428571428571431</c:v>
                </c:pt>
                <c:pt idx="4">
                  <c:v>0</c:v>
                </c:pt>
                <c:pt idx="5">
                  <c:v>0</c:v>
                </c:pt>
                <c:pt idx="6">
                  <c:v>0</c:v>
                </c:pt>
                <c:pt idx="7">
                  <c:v>0</c:v>
                </c:pt>
                <c:pt idx="8">
                  <c:v>3.5714285714285716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Entero!$BB$128</c:f>
              <c:strCache>
                <c:ptCount val="1"/>
                <c:pt idx="0">
                  <c:v>Cefuroxim</c:v>
                </c:pt>
              </c:strCache>
            </c:strRef>
          </c:tx>
          <c:spPr>
            <a:solidFill>
              <a:srgbClr val="33CC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Entero!$BB$129:$BB$144</c:f>
              <c:numCache>
                <c:formatCode>0.00</c:formatCode>
                <c:ptCount val="16"/>
                <c:pt idx="0">
                  <c:v>0</c:v>
                </c:pt>
                <c:pt idx="1">
                  <c:v>0</c:v>
                </c:pt>
                <c:pt idx="2">
                  <c:v>0</c:v>
                </c:pt>
                <c:pt idx="3">
                  <c:v>0</c:v>
                </c:pt>
                <c:pt idx="4">
                  <c:v>0</c:v>
                </c:pt>
                <c:pt idx="5">
                  <c:v>21.428571428571427</c:v>
                </c:pt>
                <c:pt idx="6">
                  <c:v>75</c:v>
                </c:pt>
                <c:pt idx="7">
                  <c:v>0</c:v>
                </c:pt>
                <c:pt idx="8">
                  <c:v>3.5714285714285716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Entero!$BC$128</c:f>
              <c:strCache>
                <c:ptCount val="1"/>
                <c:pt idx="0">
                  <c:v>Imipenem</c:v>
                </c:pt>
              </c:strCache>
            </c:strRef>
          </c:tx>
          <c:spPr>
            <a:solidFill>
              <a:srgbClr val="00CC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Entero!$BC$129:$BC$144</c:f>
              <c:numCache>
                <c:formatCode>0.00</c:formatCode>
                <c:ptCount val="16"/>
                <c:pt idx="0">
                  <c:v>0</c:v>
                </c:pt>
                <c:pt idx="1">
                  <c:v>0</c:v>
                </c:pt>
                <c:pt idx="2">
                  <c:v>7.1428571428571432</c:v>
                </c:pt>
                <c:pt idx="3">
                  <c:v>0</c:v>
                </c:pt>
                <c:pt idx="4">
                  <c:v>0</c:v>
                </c:pt>
                <c:pt idx="5">
                  <c:v>7.1428571428571432</c:v>
                </c:pt>
                <c:pt idx="6">
                  <c:v>7.1428571428571432</c:v>
                </c:pt>
                <c:pt idx="7">
                  <c:v>57.142857142857146</c:v>
                </c:pt>
                <c:pt idx="8">
                  <c:v>17.857142857142858</c:v>
                </c:pt>
                <c:pt idx="9">
                  <c:v>3.5714285714285716</c:v>
                </c:pt>
                <c:pt idx="10">
                  <c:v>0</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Entero!$BD$128</c:f>
              <c:strCache>
                <c:ptCount val="1"/>
                <c:pt idx="0">
                  <c:v>Meropenem</c:v>
                </c:pt>
              </c:strCache>
            </c:strRef>
          </c:tx>
          <c:spPr>
            <a:solidFill>
              <a:schemeClr val="accent6">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Entero!$BD$129:$BD$144</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Entero!$BE$128</c:f>
              <c:strCache>
                <c:ptCount val="1"/>
                <c:pt idx="0">
                  <c:v>Colistin</c:v>
                </c:pt>
              </c:strCache>
            </c:strRef>
          </c:tx>
          <c:spPr>
            <a:solidFill>
              <a:schemeClr val="accent6">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Entero!$BE$129:$BE$144</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Entero!$BF$128</c:f>
              <c:strCache>
                <c:ptCount val="1"/>
                <c:pt idx="0">
                  <c:v>Amikacin</c:v>
                </c:pt>
              </c:strCache>
            </c:strRef>
          </c:tx>
          <c:spPr>
            <a:solidFill>
              <a:schemeClr val="accent6">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Entero!$BF$129:$BF$144</c:f>
              <c:numCache>
                <c:formatCode>0.00</c:formatCode>
                <c:ptCount val="16"/>
                <c:pt idx="0">
                  <c:v>0</c:v>
                </c:pt>
                <c:pt idx="1">
                  <c:v>0</c:v>
                </c:pt>
                <c:pt idx="2">
                  <c:v>0</c:v>
                </c:pt>
                <c:pt idx="3">
                  <c:v>0</c:v>
                </c:pt>
                <c:pt idx="4">
                  <c:v>7.1428571428571432</c:v>
                </c:pt>
                <c:pt idx="5">
                  <c:v>0</c:v>
                </c:pt>
                <c:pt idx="6">
                  <c:v>10.714285714285714</c:v>
                </c:pt>
                <c:pt idx="7">
                  <c:v>50</c:v>
                </c:pt>
                <c:pt idx="8">
                  <c:v>28.571428571428573</c:v>
                </c:pt>
                <c:pt idx="9">
                  <c:v>3.5714285714285716</c:v>
                </c:pt>
                <c:pt idx="10">
                  <c:v>0</c:v>
                </c:pt>
                <c:pt idx="11">
                  <c:v>0</c:v>
                </c:pt>
                <c:pt idx="12">
                  <c:v>0</c:v>
                </c:pt>
                <c:pt idx="13">
                  <c:v>0</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Entero!$BG$128</c:f>
              <c:strCache>
                <c:ptCount val="1"/>
                <c:pt idx="0">
                  <c:v>Gentamicin</c:v>
                </c:pt>
              </c:strCache>
            </c:strRef>
          </c:tx>
          <c:spPr>
            <a:solidFill>
              <a:schemeClr val="bg2">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Entero!$BG$129:$BG$144</c:f>
              <c:numCache>
                <c:formatCode>0.00</c:formatCode>
                <c:ptCount val="16"/>
                <c:pt idx="0">
                  <c:v>0</c:v>
                </c:pt>
                <c:pt idx="1">
                  <c:v>0</c:v>
                </c:pt>
                <c:pt idx="2">
                  <c:v>0</c:v>
                </c:pt>
                <c:pt idx="3">
                  <c:v>0</c:v>
                </c:pt>
                <c:pt idx="4">
                  <c:v>28.571428571428573</c:v>
                </c:pt>
                <c:pt idx="5">
                  <c:v>46.428571428571431</c:v>
                </c:pt>
                <c:pt idx="6">
                  <c:v>21.428571428571427</c:v>
                </c:pt>
                <c:pt idx="7">
                  <c:v>0</c:v>
                </c:pt>
                <c:pt idx="8">
                  <c:v>0</c:v>
                </c:pt>
                <c:pt idx="9">
                  <c:v>3.5714285714285716</c:v>
                </c:pt>
                <c:pt idx="10">
                  <c:v>0</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Entero!$BH$128</c:f>
              <c:strCache>
                <c:ptCount val="1"/>
                <c:pt idx="0">
                  <c:v>Tobramycin</c:v>
                </c:pt>
              </c:strCache>
            </c:strRef>
          </c:tx>
          <c:spPr>
            <a:solidFill>
              <a:schemeClr val="accent4">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Entero!$BH$129:$BH$144</c:f>
              <c:numCache>
                <c:formatCode>0.00</c:formatCode>
                <c:ptCount val="16"/>
                <c:pt idx="0">
                  <c:v>0</c:v>
                </c:pt>
                <c:pt idx="1">
                  <c:v>0</c:v>
                </c:pt>
                <c:pt idx="2">
                  <c:v>3.5714285714285716</c:v>
                </c:pt>
                <c:pt idx="3">
                  <c:v>0</c:v>
                </c:pt>
                <c:pt idx="4">
                  <c:v>10.714285714285714</c:v>
                </c:pt>
                <c:pt idx="5">
                  <c:v>42.857142857142854</c:v>
                </c:pt>
                <c:pt idx="6">
                  <c:v>35.714285714285715</c:v>
                </c:pt>
                <c:pt idx="7">
                  <c:v>3.5714285714285716</c:v>
                </c:pt>
                <c:pt idx="8">
                  <c:v>0</c:v>
                </c:pt>
                <c:pt idx="9">
                  <c:v>3.5714285714285716</c:v>
                </c:pt>
                <c:pt idx="10">
                  <c:v>0</c:v>
                </c:pt>
                <c:pt idx="11">
                  <c:v>0</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Entero!$BI$128</c:f>
              <c:strCache>
                <c:ptCount val="1"/>
                <c:pt idx="0">
                  <c:v>Fosfomycin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Entero!$BI$129:$BI$144</c:f>
              <c:numCache>
                <c:formatCode>0.00</c:formatCode>
                <c:ptCount val="16"/>
                <c:pt idx="0">
                  <c:v>0</c:v>
                </c:pt>
                <c:pt idx="1">
                  <c:v>0</c:v>
                </c:pt>
                <c:pt idx="2">
                  <c:v>0</c:v>
                </c:pt>
                <c:pt idx="3">
                  <c:v>0</c:v>
                </c:pt>
                <c:pt idx="4">
                  <c:v>0</c:v>
                </c:pt>
                <c:pt idx="5">
                  <c:v>10.714285714285714</c:v>
                </c:pt>
                <c:pt idx="6">
                  <c:v>0</c:v>
                </c:pt>
                <c:pt idx="7">
                  <c:v>10.714285714285714</c:v>
                </c:pt>
                <c:pt idx="8">
                  <c:v>17.857142857142858</c:v>
                </c:pt>
                <c:pt idx="9">
                  <c:v>25</c:v>
                </c:pt>
                <c:pt idx="10">
                  <c:v>7.1428571428571432</c:v>
                </c:pt>
                <c:pt idx="11">
                  <c:v>3.5714285714285716</c:v>
                </c:pt>
                <c:pt idx="12">
                  <c:v>10.714285714285714</c:v>
                </c:pt>
                <c:pt idx="13">
                  <c:v>10.714285714285714</c:v>
                </c:pt>
                <c:pt idx="14">
                  <c:v>3.5714285714285716</c:v>
                </c:pt>
                <c:pt idx="15">
                  <c:v>0</c:v>
                </c:pt>
              </c:numCache>
            </c:numRef>
          </c:val>
          <c:extLst>
            <c:ext xmlns:c16="http://schemas.microsoft.com/office/drawing/2014/chart" uri="{C3380CC4-5D6E-409C-BE32-E72D297353CC}">
              <c16:uniqueId val="{0000000E-A86D-4D40-BFF8-ACC6FB64BA05}"/>
            </c:ext>
          </c:extLst>
        </c:ser>
        <c:ser>
          <c:idx val="19"/>
          <c:order val="15"/>
          <c:tx>
            <c:strRef>
              <c:f>Entero!$BJ$128</c:f>
              <c:strCache>
                <c:ptCount val="1"/>
                <c:pt idx="0">
                  <c:v>Cotrimoxazol</c:v>
                </c:pt>
              </c:strCache>
            </c:strRef>
          </c:tx>
          <c:spPr>
            <a:solidFill>
              <a:schemeClr val="accent4">
                <a:lumMod val="60000"/>
                <a:lumOff val="4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Entero!$BJ$129:$BJ$144</c:f>
              <c:numCache>
                <c:formatCode>0.00</c:formatCode>
                <c:ptCount val="16"/>
                <c:pt idx="0">
                  <c:v>0</c:v>
                </c:pt>
                <c:pt idx="1">
                  <c:v>0</c:v>
                </c:pt>
                <c:pt idx="2">
                  <c:v>50</c:v>
                </c:pt>
                <c:pt idx="3">
                  <c:v>0</c:v>
                </c:pt>
                <c:pt idx="4">
                  <c:v>7.1428571428571432</c:v>
                </c:pt>
                <c:pt idx="5">
                  <c:v>3.5714285714285716</c:v>
                </c:pt>
                <c:pt idx="6">
                  <c:v>0</c:v>
                </c:pt>
                <c:pt idx="7">
                  <c:v>0</c:v>
                </c:pt>
                <c:pt idx="8">
                  <c:v>0</c:v>
                </c:pt>
                <c:pt idx="9">
                  <c:v>0</c:v>
                </c:pt>
                <c:pt idx="10">
                  <c:v>0</c:v>
                </c:pt>
                <c:pt idx="11">
                  <c:v>39.285714285714285</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Entero!$BK$128</c:f>
              <c:strCache>
                <c:ptCount val="1"/>
                <c:pt idx="0">
                  <c:v>Ciprofloxacin</c:v>
                </c:pt>
              </c:strCache>
            </c:strRef>
          </c:tx>
          <c:spPr>
            <a:solidFill>
              <a:schemeClr val="accent4">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Entero!$BK$129:$BK$144</c:f>
              <c:numCache>
                <c:formatCode>0.00</c:formatCode>
                <c:ptCount val="16"/>
                <c:pt idx="0">
                  <c:v>0</c:v>
                </c:pt>
                <c:pt idx="1">
                  <c:v>39.285714285714285</c:v>
                </c:pt>
                <c:pt idx="2">
                  <c:v>32.142857142857146</c:v>
                </c:pt>
                <c:pt idx="3">
                  <c:v>14.285714285714286</c:v>
                </c:pt>
                <c:pt idx="4">
                  <c:v>3.5714285714285716</c:v>
                </c:pt>
                <c:pt idx="5">
                  <c:v>0</c:v>
                </c:pt>
                <c:pt idx="6">
                  <c:v>0</c:v>
                </c:pt>
                <c:pt idx="7">
                  <c:v>7.1428571428571432</c:v>
                </c:pt>
                <c:pt idx="8">
                  <c:v>3.5714285714285716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Entero!$BL$128</c:f>
              <c:strCache>
                <c:ptCount val="1"/>
                <c:pt idx="0">
                  <c:v>Levofloxacin</c:v>
                </c:pt>
              </c:strCache>
            </c:strRef>
          </c:tx>
          <c:spPr>
            <a:solidFill>
              <a:schemeClr val="tx1">
                <a:lumMod val="50000"/>
                <a:lumOff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Entero!$BL$129:$BL$144</c:f>
              <c:numCache>
                <c:formatCode>0.00</c:formatCode>
                <c:ptCount val="16"/>
                <c:pt idx="0">
                  <c:v>0</c:v>
                </c:pt>
                <c:pt idx="1">
                  <c:v>85.714285714285708</c:v>
                </c:pt>
                <c:pt idx="2">
                  <c:v>0</c:v>
                </c:pt>
                <c:pt idx="3">
                  <c:v>3.5714285714285716</c:v>
                </c:pt>
                <c:pt idx="4">
                  <c:v>0</c:v>
                </c:pt>
                <c:pt idx="5">
                  <c:v>3.5714285714285716</c:v>
                </c:pt>
                <c:pt idx="6">
                  <c:v>3.5714285714285716</c:v>
                </c:pt>
                <c:pt idx="7">
                  <c:v>0</c:v>
                </c:pt>
                <c:pt idx="8">
                  <c:v>3.5714285714285716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Entero!$BM$128</c:f>
              <c:strCache>
                <c:ptCount val="1"/>
                <c:pt idx="0">
                  <c:v>Moxifloxacin</c:v>
                </c:pt>
              </c:strCache>
            </c:strRef>
          </c:tx>
          <c:spPr>
            <a:solidFill>
              <a:srgbClr val="CCFF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Entero!$BM$129:$BM$144</c:f>
              <c:numCache>
                <c:formatCode>0.00</c:formatCode>
                <c:ptCount val="16"/>
                <c:pt idx="0">
                  <c:v>0</c:v>
                </c:pt>
                <c:pt idx="1">
                  <c:v>0</c:v>
                </c:pt>
                <c:pt idx="2">
                  <c:v>0</c:v>
                </c:pt>
                <c:pt idx="3">
                  <c:v>3.5714285714285716</c:v>
                </c:pt>
                <c:pt idx="4">
                  <c:v>42.857142857142854</c:v>
                </c:pt>
                <c:pt idx="5">
                  <c:v>39.285714285714285</c:v>
                </c:pt>
                <c:pt idx="6">
                  <c:v>3.5714285714285716</c:v>
                </c:pt>
                <c:pt idx="7">
                  <c:v>0</c:v>
                </c:pt>
                <c:pt idx="8">
                  <c:v>7.1428571428571432</c:v>
                </c:pt>
                <c:pt idx="9">
                  <c:v>3.5714285714285716</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Entero!$BN$128</c:f>
              <c:strCache>
                <c:ptCount val="1"/>
                <c:pt idx="0">
                  <c:v>Doxycyclin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Entero!$BN$129:$BN$144</c:f>
              <c:numCache>
                <c:formatCode>0.00</c:formatCode>
                <c:ptCount val="16"/>
                <c:pt idx="0">
                  <c:v>0</c:v>
                </c:pt>
                <c:pt idx="1">
                  <c:v>0</c:v>
                </c:pt>
                <c:pt idx="2">
                  <c:v>0</c:v>
                </c:pt>
                <c:pt idx="3">
                  <c:v>0</c:v>
                </c:pt>
                <c:pt idx="4">
                  <c:v>0</c:v>
                </c:pt>
                <c:pt idx="5">
                  <c:v>0</c:v>
                </c:pt>
                <c:pt idx="6">
                  <c:v>0</c:v>
                </c:pt>
                <c:pt idx="7">
                  <c:v>0</c:v>
                </c:pt>
                <c:pt idx="8">
                  <c:v>0</c:v>
                </c:pt>
                <c:pt idx="9">
                  <c:v>3.5714285714285716</c:v>
                </c:pt>
                <c:pt idx="10">
                  <c:v>96.428571428571431</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Entero!$BO$128</c:f>
              <c:strCache>
                <c:ptCount val="1"/>
                <c:pt idx="0">
                  <c:v>Tigecyclin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Entero!$BO$129:$BO$144</c:f>
              <c:numCache>
                <c:formatCode>0.00</c:formatCode>
                <c:ptCount val="16"/>
                <c:pt idx="0">
                  <c:v>0</c:v>
                </c:pt>
                <c:pt idx="1">
                  <c:v>0</c:v>
                </c:pt>
                <c:pt idx="2">
                  <c:v>0</c:v>
                </c:pt>
                <c:pt idx="3">
                  <c:v>7.1428571428571432</c:v>
                </c:pt>
                <c:pt idx="4">
                  <c:v>3.5714285714285716</c:v>
                </c:pt>
                <c:pt idx="5">
                  <c:v>17.857142857142858</c:v>
                </c:pt>
                <c:pt idx="6">
                  <c:v>64.285714285714292</c:v>
                </c:pt>
                <c:pt idx="7">
                  <c:v>3.5714285714285716</c:v>
                </c:pt>
                <c:pt idx="8">
                  <c:v>3.5714285714285716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ser>
          <c:idx val="2"/>
          <c:order val="21"/>
          <c:tx>
            <c:strRef>
              <c:f>Entero!$BP$128</c:f>
              <c:strCache>
                <c:ptCount val="1"/>
                <c:pt idx="0">
                  <c:v>Ceftazidim/Avibactam</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Entero!$BP$129:$BP$144</c:f>
              <c:numCache>
                <c:formatCode>0.00</c:formatCode>
                <c:ptCount val="16"/>
                <c:pt idx="0">
                  <c:v>0</c:v>
                </c:pt>
                <c:pt idx="1">
                  <c:v>0</c:v>
                </c:pt>
                <c:pt idx="2">
                  <c:v>0</c:v>
                </c:pt>
                <c:pt idx="3">
                  <c:v>89.285714285714292</c:v>
                </c:pt>
                <c:pt idx="4">
                  <c:v>0</c:v>
                </c:pt>
                <c:pt idx="5">
                  <c:v>3.5714285714285716</c:v>
                </c:pt>
                <c:pt idx="6">
                  <c:v>0</c:v>
                </c:pt>
                <c:pt idx="7">
                  <c:v>3.5714285714285716</c:v>
                </c:pt>
                <c:pt idx="8">
                  <c:v>3.5714285714285716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A454-4F52-95F4-4DC2969063C0}"/>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0</c:v>
                </c:pt>
                <c:pt idx="7">
                  <c:v>0</c:v>
                </c:pt>
                <c:pt idx="8">
                  <c:v>10.869565217391305</c:v>
                </c:pt>
                <c:pt idx="9">
                  <c:v>4.3478260869565215</c:v>
                </c:pt>
                <c:pt idx="10">
                  <c:v>6.5217391304347823</c:v>
                </c:pt>
                <c:pt idx="11">
                  <c:v>8.695652173913043</c:v>
                </c:pt>
                <c:pt idx="12">
                  <c:v>69.565217391304344</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c:v>
                </c:pt>
                <c:pt idx="5">
                  <c:v>0</c:v>
                </c:pt>
                <c:pt idx="6">
                  <c:v>2</c:v>
                </c:pt>
                <c:pt idx="7">
                  <c:v>12</c:v>
                </c:pt>
                <c:pt idx="8">
                  <c:v>4</c:v>
                </c:pt>
                <c:pt idx="9">
                  <c:v>6</c:v>
                </c:pt>
                <c:pt idx="10">
                  <c:v>14</c:v>
                </c:pt>
                <c:pt idx="11">
                  <c:v>14</c:v>
                </c:pt>
                <c:pt idx="12">
                  <c:v>48</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2</c:v>
                </c:pt>
                <c:pt idx="5">
                  <c:v>0</c:v>
                </c:pt>
                <c:pt idx="6">
                  <c:v>10</c:v>
                </c:pt>
                <c:pt idx="7">
                  <c:v>38</c:v>
                </c:pt>
                <c:pt idx="8">
                  <c:v>10</c:v>
                </c:pt>
                <c:pt idx="9">
                  <c:v>0</c:v>
                </c:pt>
                <c:pt idx="10">
                  <c:v>0</c:v>
                </c:pt>
                <c:pt idx="11">
                  <c:v>8</c:v>
                </c:pt>
                <c:pt idx="12">
                  <c:v>2</c:v>
                </c:pt>
                <c:pt idx="13">
                  <c:v>30</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4</c:v>
                </c:pt>
                <c:pt idx="5">
                  <c:v>0</c:v>
                </c:pt>
                <c:pt idx="6">
                  <c:v>28</c:v>
                </c:pt>
                <c:pt idx="7">
                  <c:v>28</c:v>
                </c:pt>
                <c:pt idx="8">
                  <c:v>4</c:v>
                </c:pt>
                <c:pt idx="9">
                  <c:v>4</c:v>
                </c:pt>
                <c:pt idx="10">
                  <c:v>8</c:v>
                </c:pt>
                <c:pt idx="11">
                  <c:v>2</c:v>
                </c:pt>
                <c:pt idx="12">
                  <c:v>18</c:v>
                </c:pt>
                <c:pt idx="13">
                  <c:v>4</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60</c:v>
                </c:pt>
                <c:pt idx="4">
                  <c:v>0</c:v>
                </c:pt>
                <c:pt idx="5">
                  <c:v>4</c:v>
                </c:pt>
                <c:pt idx="6">
                  <c:v>0</c:v>
                </c:pt>
                <c:pt idx="7">
                  <c:v>0</c:v>
                </c:pt>
                <c:pt idx="8">
                  <c:v>0</c:v>
                </c:pt>
                <c:pt idx="9">
                  <c:v>0</c:v>
                </c:pt>
                <c:pt idx="10">
                  <c:v>6</c:v>
                </c:pt>
                <c:pt idx="11">
                  <c:v>30</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2</c:v>
                </c:pt>
                <c:pt idx="2">
                  <c:v>0</c:v>
                </c:pt>
                <c:pt idx="3">
                  <c:v>28</c:v>
                </c:pt>
                <c:pt idx="4">
                  <c:v>24</c:v>
                </c:pt>
                <c:pt idx="5">
                  <c:v>6</c:v>
                </c:pt>
                <c:pt idx="6">
                  <c:v>2</c:v>
                </c:pt>
                <c:pt idx="7">
                  <c:v>2</c:v>
                </c:pt>
                <c:pt idx="8">
                  <c:v>0</c:v>
                </c:pt>
                <c:pt idx="9">
                  <c:v>2</c:v>
                </c:pt>
                <c:pt idx="10">
                  <c:v>34</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48</c:v>
                </c:pt>
                <c:pt idx="4">
                  <c:v>0</c:v>
                </c:pt>
                <c:pt idx="5">
                  <c:v>16</c:v>
                </c:pt>
                <c:pt idx="6">
                  <c:v>0</c:v>
                </c:pt>
                <c:pt idx="7">
                  <c:v>0</c:v>
                </c:pt>
                <c:pt idx="8">
                  <c:v>0</c:v>
                </c:pt>
                <c:pt idx="9">
                  <c:v>0</c:v>
                </c:pt>
                <c:pt idx="10">
                  <c:v>4</c:v>
                </c:pt>
                <c:pt idx="11">
                  <c:v>10</c:v>
                </c:pt>
                <c:pt idx="12">
                  <c:v>22</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0</c:v>
                </c:pt>
                <c:pt idx="7">
                  <c:v>0</c:v>
                </c:pt>
                <c:pt idx="8">
                  <c:v>20</c:v>
                </c:pt>
                <c:pt idx="9">
                  <c:v>24</c:v>
                </c:pt>
                <c:pt idx="10">
                  <c:v>6</c:v>
                </c:pt>
                <c:pt idx="11">
                  <c:v>6</c:v>
                </c:pt>
                <c:pt idx="12">
                  <c:v>44</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12</c:v>
                </c:pt>
                <c:pt idx="3">
                  <c:v>0</c:v>
                </c:pt>
                <c:pt idx="4">
                  <c:v>42</c:v>
                </c:pt>
                <c:pt idx="5">
                  <c:v>28</c:v>
                </c:pt>
                <c:pt idx="6">
                  <c:v>18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98</c:v>
                </c:pt>
                <c:pt idx="3">
                  <c:v>0</c:v>
                </c:pt>
                <c:pt idx="4">
                  <c:v>2</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2.0408163265306123</c:v>
                </c:pt>
                <c:pt idx="2">
                  <c:v>0</c:v>
                </c:pt>
                <c:pt idx="3">
                  <c:v>4.0816326530612246</c:v>
                </c:pt>
                <c:pt idx="4">
                  <c:v>44.897959183673471</c:v>
                </c:pt>
                <c:pt idx="5">
                  <c:v>28.571428571428573</c:v>
                </c:pt>
                <c:pt idx="6">
                  <c:v>14.285714285714286</c:v>
                </c:pt>
                <c:pt idx="7">
                  <c:v>2.0408163265306123</c:v>
                </c:pt>
                <c:pt idx="8">
                  <c:v>0</c:v>
                </c:pt>
                <c:pt idx="9">
                  <c:v>0</c:v>
                </c:pt>
                <c:pt idx="10">
                  <c:v>4.0816326530612246</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14</c:v>
                </c:pt>
                <c:pt idx="5">
                  <c:v>0</c:v>
                </c:pt>
                <c:pt idx="6">
                  <c:v>74</c:v>
                </c:pt>
                <c:pt idx="7">
                  <c:v>10</c:v>
                </c:pt>
                <c:pt idx="8">
                  <c:v>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4</c:v>
                </c:pt>
                <c:pt idx="3">
                  <c:v>0</c:v>
                </c:pt>
                <c:pt idx="4">
                  <c:v>78</c:v>
                </c:pt>
                <c:pt idx="5">
                  <c:v>16</c:v>
                </c:pt>
                <c:pt idx="6">
                  <c:v>0</c:v>
                </c:pt>
                <c:pt idx="7">
                  <c:v>0</c:v>
                </c:pt>
                <c:pt idx="8">
                  <c:v>0</c:v>
                </c:pt>
                <c:pt idx="9">
                  <c:v>0</c:v>
                </c:pt>
                <c:pt idx="10">
                  <c:v>2</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0</c:v>
                </c:pt>
                <c:pt idx="3">
                  <c:v>0</c:v>
                </c:pt>
                <c:pt idx="4">
                  <c:v>58</c:v>
                </c:pt>
                <c:pt idx="5">
                  <c:v>32</c:v>
                </c:pt>
                <c:pt idx="6">
                  <c:v>8</c:v>
                </c:pt>
                <c:pt idx="7">
                  <c:v>0</c:v>
                </c:pt>
                <c:pt idx="8">
                  <c:v>0</c:v>
                </c:pt>
                <c:pt idx="9">
                  <c:v>0</c:v>
                </c:pt>
                <c:pt idx="10">
                  <c:v>2</c:v>
                </c:pt>
                <c:pt idx="11">
                  <c:v>0</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18</c:v>
                </c:pt>
                <c:pt idx="6">
                  <c:v>0</c:v>
                </c:pt>
                <c:pt idx="7">
                  <c:v>6</c:v>
                </c:pt>
                <c:pt idx="8">
                  <c:v>4</c:v>
                </c:pt>
                <c:pt idx="9">
                  <c:v>6</c:v>
                </c:pt>
                <c:pt idx="10">
                  <c:v>24</c:v>
                </c:pt>
                <c:pt idx="11">
                  <c:v>10</c:v>
                </c:pt>
                <c:pt idx="12">
                  <c:v>16</c:v>
                </c:pt>
                <c:pt idx="13">
                  <c:v>6</c:v>
                </c:pt>
                <c:pt idx="14">
                  <c:v>10</c:v>
                </c:pt>
                <c:pt idx="15">
                  <c:v>0</c:v>
                </c:pt>
              </c:numCache>
            </c:numRef>
          </c:val>
          <c:extLst>
            <c:ext xmlns:c16="http://schemas.microsoft.com/office/drawing/2014/chart" uri="{C3380CC4-5D6E-409C-BE32-E72D297353CC}">
              <c16:uniqueId val="{0000000E-576C-449D-92FC-AF3BD498886F}"/>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74</c:v>
                </c:pt>
                <c:pt idx="3">
                  <c:v>0</c:v>
                </c:pt>
                <c:pt idx="4">
                  <c:v>16</c:v>
                </c:pt>
                <c:pt idx="5">
                  <c:v>0</c:v>
                </c:pt>
                <c:pt idx="6">
                  <c:v>4</c:v>
                </c:pt>
                <c:pt idx="7">
                  <c:v>0</c:v>
                </c:pt>
                <c:pt idx="8">
                  <c:v>0</c:v>
                </c:pt>
                <c:pt idx="9">
                  <c:v>0</c:v>
                </c:pt>
                <c:pt idx="10">
                  <c:v>0</c:v>
                </c:pt>
                <c:pt idx="11">
                  <c:v>6</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56</c:v>
                </c:pt>
                <c:pt idx="2">
                  <c:v>30</c:v>
                </c:pt>
                <c:pt idx="3">
                  <c:v>6</c:v>
                </c:pt>
                <c:pt idx="4">
                  <c:v>2</c:v>
                </c:pt>
                <c:pt idx="5">
                  <c:v>2</c:v>
                </c:pt>
                <c:pt idx="6">
                  <c:v>2</c:v>
                </c:pt>
                <c:pt idx="7">
                  <c:v>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86</c:v>
                </c:pt>
                <c:pt idx="2">
                  <c:v>0</c:v>
                </c:pt>
                <c:pt idx="3">
                  <c:v>6</c:v>
                </c:pt>
                <c:pt idx="4">
                  <c:v>2</c:v>
                </c:pt>
                <c:pt idx="5">
                  <c:v>4</c:v>
                </c:pt>
                <c:pt idx="6">
                  <c:v>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0</c:v>
                </c:pt>
                <c:pt idx="2">
                  <c:v>14</c:v>
                </c:pt>
                <c:pt idx="3">
                  <c:v>70</c:v>
                </c:pt>
                <c:pt idx="4">
                  <c:v>8</c:v>
                </c:pt>
                <c:pt idx="5">
                  <c:v>2</c:v>
                </c:pt>
                <c:pt idx="6">
                  <c:v>4</c:v>
                </c:pt>
                <c:pt idx="7">
                  <c:v>0</c:v>
                </c:pt>
                <c:pt idx="8">
                  <c:v>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0</c:v>
                </c:pt>
                <c:pt idx="5">
                  <c:v>0</c:v>
                </c:pt>
                <c:pt idx="6">
                  <c:v>38</c:v>
                </c:pt>
                <c:pt idx="7">
                  <c:v>50</c:v>
                </c:pt>
                <c:pt idx="8">
                  <c:v>6</c:v>
                </c:pt>
                <c:pt idx="9">
                  <c:v>2</c:v>
                </c:pt>
                <c:pt idx="10">
                  <c:v>4</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0</c:v>
                </c:pt>
                <c:pt idx="2">
                  <c:v>0</c:v>
                </c:pt>
                <c:pt idx="3">
                  <c:v>48</c:v>
                </c:pt>
                <c:pt idx="4">
                  <c:v>40</c:v>
                </c:pt>
                <c:pt idx="5">
                  <c:v>6</c:v>
                </c:pt>
                <c:pt idx="6">
                  <c:v>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ser>
          <c:idx val="2"/>
          <c:order val="21"/>
          <c:tx>
            <c:strRef>
              <c:f>Entero!$BP$3</c:f>
              <c:strCache>
                <c:ptCount val="1"/>
                <c:pt idx="0">
                  <c:v>Ceftazidim/Avibactam</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Entero!$BP$4:$BP$19</c:f>
              <c:numCache>
                <c:formatCode>0.00</c:formatCode>
                <c:ptCount val="16"/>
                <c:pt idx="0">
                  <c:v>0</c:v>
                </c:pt>
                <c:pt idx="1">
                  <c:v>0</c:v>
                </c:pt>
                <c:pt idx="2">
                  <c:v>0</c:v>
                </c:pt>
                <c:pt idx="3">
                  <c:v>62</c:v>
                </c:pt>
                <c:pt idx="4">
                  <c:v>0</c:v>
                </c:pt>
                <c:pt idx="5">
                  <c:v>24</c:v>
                </c:pt>
                <c:pt idx="6">
                  <c:v>14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A685-4221-BE33-993C74503A8A}"/>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6"/>
          <c:order val="0"/>
          <c:tx>
            <c:strRef>
              <c:f>Entero!$AU$66</c:f>
              <c:strCache>
                <c:ptCount val="1"/>
                <c:pt idx="0">
                  <c:v>Ampicillin</c:v>
                </c:pt>
              </c:strCache>
            </c:strRef>
          </c:tx>
          <c:spPr>
            <a:solidFill>
              <a:srgbClr val="CC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Entero!$AU$67:$AU$82</c:f>
              <c:numCache>
                <c:formatCode>0.00</c:formatCode>
                <c:ptCount val="16"/>
                <c:pt idx="0">
                  <c:v>0</c:v>
                </c:pt>
                <c:pt idx="1">
                  <c:v>0</c:v>
                </c:pt>
                <c:pt idx="2">
                  <c:v>0</c:v>
                </c:pt>
                <c:pt idx="3">
                  <c:v>0</c:v>
                </c:pt>
                <c:pt idx="4">
                  <c:v>0</c:v>
                </c:pt>
                <c:pt idx="5">
                  <c:v>0</c:v>
                </c:pt>
                <c:pt idx="6">
                  <c:v>0</c:v>
                </c:pt>
                <c:pt idx="7">
                  <c:v>0</c:v>
                </c:pt>
                <c:pt idx="8">
                  <c:v>0</c:v>
                </c:pt>
                <c:pt idx="9">
                  <c:v>0</c:v>
                </c:pt>
                <c:pt idx="10">
                  <c:v>9.5238095238095237</c:v>
                </c:pt>
                <c:pt idx="11">
                  <c:v>66.666666666666671</c:v>
                </c:pt>
                <c:pt idx="12">
                  <c:v>23.80952380952381</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1"/>
          <c:tx>
            <c:strRef>
              <c:f>Entero!$AV$66</c:f>
              <c:strCache>
                <c:ptCount val="1"/>
                <c:pt idx="0">
                  <c:v>Ampicillin/ Sulbactam</c:v>
                </c:pt>
              </c:strCache>
            </c:strRef>
          </c:tx>
          <c:spPr>
            <a:solidFill>
              <a:srgbClr val="FF66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Entero!$AV$67:$AV$82</c:f>
              <c:numCache>
                <c:formatCode>0.00</c:formatCode>
                <c:ptCount val="16"/>
                <c:pt idx="0">
                  <c:v>0</c:v>
                </c:pt>
                <c:pt idx="1">
                  <c:v>0</c:v>
                </c:pt>
                <c:pt idx="2">
                  <c:v>0</c:v>
                </c:pt>
                <c:pt idx="3">
                  <c:v>0</c:v>
                </c:pt>
                <c:pt idx="4">
                  <c:v>0</c:v>
                </c:pt>
                <c:pt idx="5">
                  <c:v>12</c:v>
                </c:pt>
                <c:pt idx="6">
                  <c:v>4</c:v>
                </c:pt>
                <c:pt idx="7">
                  <c:v>8</c:v>
                </c:pt>
                <c:pt idx="8">
                  <c:v>44</c:v>
                </c:pt>
                <c:pt idx="9">
                  <c:v>16</c:v>
                </c:pt>
                <c:pt idx="10">
                  <c:v>4</c:v>
                </c:pt>
                <c:pt idx="11">
                  <c:v>0</c:v>
                </c:pt>
                <c:pt idx="12">
                  <c:v>12</c:v>
                </c:pt>
                <c:pt idx="13">
                  <c:v>0</c:v>
                </c:pt>
                <c:pt idx="14">
                  <c:v>0</c:v>
                </c:pt>
                <c:pt idx="15">
                  <c:v>0</c:v>
                </c:pt>
              </c:numCache>
            </c:numRef>
          </c:val>
          <c:extLst>
            <c:ext xmlns:c16="http://schemas.microsoft.com/office/drawing/2014/chart" uri="{C3380CC4-5D6E-409C-BE32-E72D297353CC}">
              <c16:uniqueId val="{00000002-2D57-4A2C-839B-2C3F2E900427}"/>
            </c:ext>
          </c:extLst>
        </c:ser>
        <c:ser>
          <c:idx val="9"/>
          <c:order val="2"/>
          <c:tx>
            <c:strRef>
              <c:f>Entero!$AW$66</c:f>
              <c:strCache>
                <c:ptCount val="1"/>
                <c:pt idx="0">
                  <c:v>Piperacillin</c:v>
                </c:pt>
              </c:strCache>
            </c:strRef>
          </c:tx>
          <c:spPr>
            <a:solidFill>
              <a:srgbClr val="00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Entero!$AW$67:$AW$82</c:f>
              <c:numCache>
                <c:formatCode>0.00</c:formatCode>
                <c:ptCount val="16"/>
                <c:pt idx="0">
                  <c:v>0</c:v>
                </c:pt>
                <c:pt idx="1">
                  <c:v>0</c:v>
                </c:pt>
                <c:pt idx="2">
                  <c:v>0</c:v>
                </c:pt>
                <c:pt idx="3">
                  <c:v>0</c:v>
                </c:pt>
                <c:pt idx="4">
                  <c:v>0</c:v>
                </c:pt>
                <c:pt idx="5">
                  <c:v>0</c:v>
                </c:pt>
                <c:pt idx="6">
                  <c:v>0</c:v>
                </c:pt>
                <c:pt idx="7">
                  <c:v>4</c:v>
                </c:pt>
                <c:pt idx="8">
                  <c:v>24</c:v>
                </c:pt>
                <c:pt idx="9">
                  <c:v>48</c:v>
                </c:pt>
                <c:pt idx="10">
                  <c:v>12</c:v>
                </c:pt>
                <c:pt idx="11">
                  <c:v>4</c:v>
                </c:pt>
                <c:pt idx="12">
                  <c:v>0</c:v>
                </c:pt>
                <c:pt idx="13">
                  <c:v>8</c:v>
                </c:pt>
                <c:pt idx="14">
                  <c:v>0</c:v>
                </c:pt>
                <c:pt idx="15">
                  <c:v>0</c:v>
                </c:pt>
              </c:numCache>
            </c:numRef>
          </c:val>
          <c:extLst>
            <c:ext xmlns:c16="http://schemas.microsoft.com/office/drawing/2014/chart" uri="{C3380CC4-5D6E-409C-BE32-E72D297353CC}">
              <c16:uniqueId val="{00000003-2D57-4A2C-839B-2C3F2E900427}"/>
            </c:ext>
          </c:extLst>
        </c:ser>
        <c:ser>
          <c:idx val="10"/>
          <c:order val="3"/>
          <c:tx>
            <c:strRef>
              <c:f>Entero!$AX$66</c:f>
              <c:strCache>
                <c:ptCount val="1"/>
                <c:pt idx="0">
                  <c:v>Piperacillin/ Tazobactam</c:v>
                </c:pt>
              </c:strCache>
            </c:strRef>
          </c:tx>
          <c:spPr>
            <a:solidFill>
              <a:srgbClr val="0066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Entero!$AX$67:$AX$82</c:f>
              <c:numCache>
                <c:formatCode>0.00</c:formatCode>
                <c:ptCount val="16"/>
                <c:pt idx="0">
                  <c:v>0</c:v>
                </c:pt>
                <c:pt idx="1">
                  <c:v>0</c:v>
                </c:pt>
                <c:pt idx="2">
                  <c:v>0</c:v>
                </c:pt>
                <c:pt idx="3">
                  <c:v>0</c:v>
                </c:pt>
                <c:pt idx="4">
                  <c:v>20</c:v>
                </c:pt>
                <c:pt idx="5">
                  <c:v>0</c:v>
                </c:pt>
                <c:pt idx="6">
                  <c:v>40</c:v>
                </c:pt>
                <c:pt idx="7">
                  <c:v>28</c:v>
                </c:pt>
                <c:pt idx="8">
                  <c:v>4</c:v>
                </c:pt>
                <c:pt idx="9">
                  <c:v>0</c:v>
                </c:pt>
                <c:pt idx="10">
                  <c:v>0</c:v>
                </c:pt>
                <c:pt idx="11">
                  <c:v>0</c:v>
                </c:pt>
                <c:pt idx="12">
                  <c:v>0</c:v>
                </c:pt>
                <c:pt idx="13">
                  <c:v>8</c:v>
                </c:pt>
                <c:pt idx="14">
                  <c:v>0</c:v>
                </c:pt>
                <c:pt idx="15">
                  <c:v>0</c:v>
                </c:pt>
              </c:numCache>
            </c:numRef>
          </c:val>
          <c:extLst>
            <c:ext xmlns:c16="http://schemas.microsoft.com/office/drawing/2014/chart" uri="{C3380CC4-5D6E-409C-BE32-E72D297353CC}">
              <c16:uniqueId val="{00000004-2D57-4A2C-839B-2C3F2E900427}"/>
            </c:ext>
          </c:extLst>
        </c:ser>
        <c:ser>
          <c:idx val="11"/>
          <c:order val="4"/>
          <c:tx>
            <c:strRef>
              <c:f>Entero!$AY$66</c:f>
              <c:strCache>
                <c:ptCount val="1"/>
                <c:pt idx="0">
                  <c:v>Aztreonam</c:v>
                </c:pt>
              </c:strCache>
            </c:strRef>
          </c:tx>
          <c:spPr>
            <a:solidFill>
              <a:srgbClr val="33CC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Entero!$AY$67:$AY$82</c:f>
              <c:numCache>
                <c:formatCode>0.00</c:formatCode>
                <c:ptCount val="16"/>
                <c:pt idx="0">
                  <c:v>0</c:v>
                </c:pt>
                <c:pt idx="1">
                  <c:v>0</c:v>
                </c:pt>
                <c:pt idx="2">
                  <c:v>0</c:v>
                </c:pt>
                <c:pt idx="3">
                  <c:v>88</c:v>
                </c:pt>
                <c:pt idx="4">
                  <c:v>0</c:v>
                </c:pt>
                <c:pt idx="5">
                  <c:v>4</c:v>
                </c:pt>
                <c:pt idx="6">
                  <c:v>0</c:v>
                </c:pt>
                <c:pt idx="7">
                  <c:v>0</c:v>
                </c:pt>
                <c:pt idx="8">
                  <c:v>0</c:v>
                </c:pt>
                <c:pt idx="9">
                  <c:v>4</c:v>
                </c:pt>
                <c:pt idx="10">
                  <c:v>0</c:v>
                </c:pt>
                <c:pt idx="11">
                  <c:v>4</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5"/>
          <c:tx>
            <c:strRef>
              <c:f>Entero!$AZ$66</c:f>
              <c:strCache>
                <c:ptCount val="1"/>
                <c:pt idx="0">
                  <c:v>Cefotaxim</c:v>
                </c:pt>
              </c:strCache>
            </c:strRef>
          </c:tx>
          <c:spPr>
            <a:solidFill>
              <a:srgbClr val="00CC00"/>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Entero!$AZ$67:$AZ$82</c:f>
              <c:numCache>
                <c:formatCode>0.00</c:formatCode>
                <c:ptCount val="16"/>
                <c:pt idx="0">
                  <c:v>0</c:v>
                </c:pt>
                <c:pt idx="1">
                  <c:v>84</c:v>
                </c:pt>
                <c:pt idx="2">
                  <c:v>0</c:v>
                </c:pt>
                <c:pt idx="3">
                  <c:v>8</c:v>
                </c:pt>
                <c:pt idx="4">
                  <c:v>4</c:v>
                </c:pt>
                <c:pt idx="5">
                  <c:v>0</c:v>
                </c:pt>
                <c:pt idx="6">
                  <c:v>0</c:v>
                </c:pt>
                <c:pt idx="7">
                  <c:v>0</c:v>
                </c:pt>
                <c:pt idx="8">
                  <c:v>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6"/>
          <c:tx>
            <c:strRef>
              <c:f>Entero!$BA$66</c:f>
              <c:strCache>
                <c:ptCount val="1"/>
                <c:pt idx="0">
                  <c:v>Ceftazidim</c:v>
                </c:pt>
              </c:strCache>
            </c:strRef>
          </c:tx>
          <c:spPr>
            <a:solidFill>
              <a:schemeClr val="accent6">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Entero!$BA$67:$BA$82</c:f>
              <c:numCache>
                <c:formatCode>0.00</c:formatCode>
                <c:ptCount val="16"/>
                <c:pt idx="0">
                  <c:v>0</c:v>
                </c:pt>
                <c:pt idx="1">
                  <c:v>0</c:v>
                </c:pt>
                <c:pt idx="2">
                  <c:v>0</c:v>
                </c:pt>
                <c:pt idx="3">
                  <c:v>96</c:v>
                </c:pt>
                <c:pt idx="4">
                  <c:v>0</c:v>
                </c:pt>
                <c:pt idx="5">
                  <c:v>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7"/>
          <c:tx>
            <c:strRef>
              <c:f>Entero!$BB$66</c:f>
              <c:strCache>
                <c:ptCount val="1"/>
                <c:pt idx="0">
                  <c:v>Cefuroxim</c:v>
                </c:pt>
              </c:strCache>
            </c:strRef>
          </c:tx>
          <c:spPr>
            <a:solidFill>
              <a:schemeClr val="accent6">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Entero!$BB$67:$BB$82</c:f>
              <c:numCache>
                <c:formatCode>0.00</c:formatCode>
                <c:ptCount val="16"/>
                <c:pt idx="0">
                  <c:v>0</c:v>
                </c:pt>
                <c:pt idx="1">
                  <c:v>0</c:v>
                </c:pt>
                <c:pt idx="2">
                  <c:v>0</c:v>
                </c:pt>
                <c:pt idx="3">
                  <c:v>0</c:v>
                </c:pt>
                <c:pt idx="4">
                  <c:v>0</c:v>
                </c:pt>
                <c:pt idx="5">
                  <c:v>0</c:v>
                </c:pt>
                <c:pt idx="6">
                  <c:v>40</c:v>
                </c:pt>
                <c:pt idx="7">
                  <c:v>24</c:v>
                </c:pt>
                <c:pt idx="8">
                  <c:v>24</c:v>
                </c:pt>
                <c:pt idx="9">
                  <c:v>4</c:v>
                </c:pt>
                <c:pt idx="10">
                  <c:v>0</c:v>
                </c:pt>
                <c:pt idx="11">
                  <c:v>0</c:v>
                </c:pt>
                <c:pt idx="12">
                  <c:v>8</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8"/>
          <c:tx>
            <c:strRef>
              <c:f>Entero!$BC$66</c:f>
              <c:strCache>
                <c:ptCount val="1"/>
                <c:pt idx="0">
                  <c:v>Imipenem</c:v>
                </c:pt>
              </c:strCache>
            </c:strRef>
          </c:tx>
          <c:spPr>
            <a:solidFill>
              <a:schemeClr val="accent6">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Entero!$BC$67:$BC$82</c:f>
              <c:numCache>
                <c:formatCode>0.00</c:formatCode>
                <c:ptCount val="16"/>
                <c:pt idx="0">
                  <c:v>0</c:v>
                </c:pt>
                <c:pt idx="1">
                  <c:v>0</c:v>
                </c:pt>
                <c:pt idx="2">
                  <c:v>60</c:v>
                </c:pt>
                <c:pt idx="3">
                  <c:v>0</c:v>
                </c:pt>
                <c:pt idx="4">
                  <c:v>40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9"/>
          <c:tx>
            <c:strRef>
              <c:f>Entero!$BD$66</c:f>
              <c:strCache>
                <c:ptCount val="1"/>
                <c:pt idx="0">
                  <c:v>Meropenem</c:v>
                </c:pt>
              </c:strCache>
            </c:strRef>
          </c:tx>
          <c:spPr>
            <a:solidFill>
              <a:schemeClr val="bg2">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Entero!$BD$67:$BD$82</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0"/>
          <c:tx>
            <c:strRef>
              <c:f>Entero!$BE$66</c:f>
              <c:strCache>
                <c:ptCount val="1"/>
                <c:pt idx="0">
                  <c:v>Colistin</c:v>
                </c:pt>
              </c:strCache>
            </c:strRef>
          </c:tx>
          <c:spPr>
            <a:solidFill>
              <a:schemeClr val="accent4">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Entero!$BE$67:$BE$82</c:f>
              <c:numCache>
                <c:formatCode>0.00</c:formatCode>
                <c:ptCount val="16"/>
                <c:pt idx="0">
                  <c:v>0</c:v>
                </c:pt>
                <c:pt idx="1">
                  <c:v>0</c:v>
                </c:pt>
                <c:pt idx="2">
                  <c:v>0</c:v>
                </c:pt>
                <c:pt idx="3">
                  <c:v>0</c:v>
                </c:pt>
                <c:pt idx="4">
                  <c:v>76</c:v>
                </c:pt>
                <c:pt idx="5">
                  <c:v>12</c:v>
                </c:pt>
                <c:pt idx="6">
                  <c:v>8</c:v>
                </c:pt>
                <c:pt idx="7">
                  <c:v>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1"/>
          <c:tx>
            <c:strRef>
              <c:f>Entero!$BF$66</c:f>
              <c:strCache>
                <c:ptCount val="1"/>
                <c:pt idx="0">
                  <c:v>Amikacin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Entero!$BF$67:$BF$82</c:f>
              <c:numCache>
                <c:formatCode>0.00</c:formatCode>
                <c:ptCount val="16"/>
                <c:pt idx="0">
                  <c:v>0</c:v>
                </c:pt>
                <c:pt idx="1">
                  <c:v>0</c:v>
                </c:pt>
                <c:pt idx="2">
                  <c:v>0</c:v>
                </c:pt>
                <c:pt idx="3">
                  <c:v>0</c:v>
                </c:pt>
                <c:pt idx="4">
                  <c:v>24</c:v>
                </c:pt>
                <c:pt idx="5">
                  <c:v>0</c:v>
                </c:pt>
                <c:pt idx="6">
                  <c:v>48</c:v>
                </c:pt>
                <c:pt idx="7">
                  <c:v>20</c:v>
                </c:pt>
                <c:pt idx="8">
                  <c:v>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2"/>
          <c:tx>
            <c:strRef>
              <c:f>Entero!$BG$66</c:f>
              <c:strCache>
                <c:ptCount val="1"/>
                <c:pt idx="0">
                  <c:v>Gentamicin</c:v>
                </c:pt>
              </c:strCache>
            </c:strRef>
          </c:tx>
          <c:spPr>
            <a:solidFill>
              <a:schemeClr val="accent4">
                <a:lumMod val="60000"/>
                <a:lumOff val="4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Entero!$BG$67:$BG$82</c:f>
              <c:numCache>
                <c:formatCode>0.00</c:formatCode>
                <c:ptCount val="16"/>
                <c:pt idx="0">
                  <c:v>0</c:v>
                </c:pt>
                <c:pt idx="1">
                  <c:v>0</c:v>
                </c:pt>
                <c:pt idx="2">
                  <c:v>8</c:v>
                </c:pt>
                <c:pt idx="3">
                  <c:v>0</c:v>
                </c:pt>
                <c:pt idx="4">
                  <c:v>72</c:v>
                </c:pt>
                <c:pt idx="5">
                  <c:v>16</c:v>
                </c:pt>
                <c:pt idx="6">
                  <c:v>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3"/>
          <c:tx>
            <c:strRef>
              <c:f>Entero!$BH$66</c:f>
              <c:strCache>
                <c:ptCount val="1"/>
                <c:pt idx="0">
                  <c:v>Tobramycin</c:v>
                </c:pt>
              </c:strCache>
            </c:strRef>
          </c:tx>
          <c:spPr>
            <a:solidFill>
              <a:schemeClr val="accent4">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Entero!$BH$67:$BH$82</c:f>
              <c:numCache>
                <c:formatCode>0.00</c:formatCode>
                <c:ptCount val="16"/>
                <c:pt idx="0">
                  <c:v>0</c:v>
                </c:pt>
                <c:pt idx="1">
                  <c:v>0</c:v>
                </c:pt>
                <c:pt idx="2">
                  <c:v>4</c:v>
                </c:pt>
                <c:pt idx="3">
                  <c:v>0</c:v>
                </c:pt>
                <c:pt idx="4">
                  <c:v>72</c:v>
                </c:pt>
                <c:pt idx="5">
                  <c:v>24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2D57-4A2C-839B-2C3F2E900427}"/>
            </c:ext>
          </c:extLst>
        </c:ser>
        <c:ser>
          <c:idx val="21"/>
          <c:order val="14"/>
          <c:tx>
            <c:strRef>
              <c:f>Entero!$BI$66</c:f>
              <c:strCache>
                <c:ptCount val="1"/>
                <c:pt idx="0">
                  <c:v>Fosfomycin</c:v>
                </c:pt>
              </c:strCache>
            </c:strRef>
          </c:tx>
          <c:spPr>
            <a:solidFill>
              <a:schemeClr val="tx1">
                <a:lumMod val="50000"/>
                <a:lumOff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Entero!$BI$67:$BI$82</c:f>
              <c:numCache>
                <c:formatCode>0.00</c:formatCode>
                <c:ptCount val="16"/>
                <c:pt idx="0">
                  <c:v>0</c:v>
                </c:pt>
                <c:pt idx="1">
                  <c:v>0</c:v>
                </c:pt>
                <c:pt idx="2">
                  <c:v>0</c:v>
                </c:pt>
                <c:pt idx="3">
                  <c:v>0</c:v>
                </c:pt>
                <c:pt idx="4">
                  <c:v>0</c:v>
                </c:pt>
                <c:pt idx="5">
                  <c:v>8.3333333333333339</c:v>
                </c:pt>
                <c:pt idx="6">
                  <c:v>0</c:v>
                </c:pt>
                <c:pt idx="7">
                  <c:v>4.166666666666667</c:v>
                </c:pt>
                <c:pt idx="8">
                  <c:v>20.833333333333332</c:v>
                </c:pt>
                <c:pt idx="9">
                  <c:v>16.666666666666668</c:v>
                </c:pt>
                <c:pt idx="10">
                  <c:v>25</c:v>
                </c:pt>
                <c:pt idx="11">
                  <c:v>4.166666666666667</c:v>
                </c:pt>
                <c:pt idx="12">
                  <c:v>12.5</c:v>
                </c:pt>
                <c:pt idx="13">
                  <c:v>8.3333333333333339</c:v>
                </c:pt>
                <c:pt idx="14">
                  <c:v>0</c:v>
                </c:pt>
                <c:pt idx="15">
                  <c:v>0</c:v>
                </c:pt>
              </c:numCache>
            </c:numRef>
          </c:val>
          <c:extLst>
            <c:ext xmlns:c16="http://schemas.microsoft.com/office/drawing/2014/chart" uri="{C3380CC4-5D6E-409C-BE32-E72D297353CC}">
              <c16:uniqueId val="{0000000F-2D57-4A2C-839B-2C3F2E900427}"/>
            </c:ext>
          </c:extLst>
        </c:ser>
        <c:ser>
          <c:idx val="22"/>
          <c:order val="15"/>
          <c:tx>
            <c:strRef>
              <c:f>Entero!$BJ$66</c:f>
              <c:strCache>
                <c:ptCount val="1"/>
                <c:pt idx="0">
                  <c:v>Cotrimoxazol</c:v>
                </c:pt>
              </c:strCache>
            </c:strRef>
          </c:tx>
          <c:spPr>
            <a:solidFill>
              <a:srgbClr val="CCFF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Entero!$BJ$67:$BJ$82</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6"/>
          <c:tx>
            <c:strRef>
              <c:f>Entero!$BK$66</c:f>
              <c:strCache>
                <c:ptCount val="1"/>
                <c:pt idx="0">
                  <c:v>Ciprofloxacin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Entero!$BK$67:$BK$82</c:f>
              <c:numCache>
                <c:formatCode>0.00</c:formatCode>
                <c:ptCount val="16"/>
                <c:pt idx="0">
                  <c:v>0</c:v>
                </c:pt>
                <c:pt idx="1">
                  <c:v>88</c:v>
                </c:pt>
                <c:pt idx="2">
                  <c:v>12</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7"/>
          <c:tx>
            <c:strRef>
              <c:f>Entero!$BL$66</c:f>
              <c:strCache>
                <c:ptCount val="1"/>
                <c:pt idx="0">
                  <c:v>Levofloxacin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Entero!$BL$67:$BL$82</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8"/>
          <c:tx>
            <c:strRef>
              <c:f>Entero!$BM$66</c:f>
              <c:strCache>
                <c:ptCount val="1"/>
                <c:pt idx="0">
                  <c:v>Moxifloxacin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Entero!$BM$67:$BM$82</c:f>
              <c:numCache>
                <c:formatCode>0.00</c:formatCode>
                <c:ptCount val="16"/>
                <c:pt idx="0">
                  <c:v>0</c:v>
                </c:pt>
                <c:pt idx="1">
                  <c:v>0</c:v>
                </c:pt>
                <c:pt idx="2">
                  <c:v>12</c:v>
                </c:pt>
                <c:pt idx="3">
                  <c:v>76</c:v>
                </c:pt>
                <c:pt idx="4">
                  <c:v>12</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19"/>
          <c:tx>
            <c:strRef>
              <c:f>Entero!$BN$66</c:f>
              <c:strCache>
                <c:ptCount val="1"/>
                <c:pt idx="0">
                  <c:v>Doxycyclin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Entero!$BN$67:$BN$82</c:f>
              <c:numCache>
                <c:formatCode>0.00</c:formatCode>
                <c:ptCount val="16"/>
                <c:pt idx="0">
                  <c:v>0</c:v>
                </c:pt>
                <c:pt idx="1">
                  <c:v>0</c:v>
                </c:pt>
                <c:pt idx="2">
                  <c:v>0</c:v>
                </c:pt>
                <c:pt idx="3">
                  <c:v>0</c:v>
                </c:pt>
                <c:pt idx="4">
                  <c:v>0</c:v>
                </c:pt>
                <c:pt idx="5">
                  <c:v>60</c:v>
                </c:pt>
                <c:pt idx="6">
                  <c:v>36</c:v>
                </c:pt>
                <c:pt idx="7">
                  <c:v>0</c:v>
                </c:pt>
                <c:pt idx="8">
                  <c:v>0</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ser>
          <c:idx val="4"/>
          <c:order val="20"/>
          <c:tx>
            <c:strRef>
              <c:f>Entero!$BO$66</c:f>
              <c:strCache>
                <c:ptCount val="1"/>
                <c:pt idx="0">
                  <c:v>Tigecyclin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Entero!$BO$67:$BO$82</c:f>
              <c:numCache>
                <c:formatCode>0.00</c:formatCode>
                <c:ptCount val="16"/>
                <c:pt idx="0">
                  <c:v>0</c:v>
                </c:pt>
                <c:pt idx="1">
                  <c:v>12</c:v>
                </c:pt>
                <c:pt idx="2">
                  <c:v>0</c:v>
                </c:pt>
                <c:pt idx="3">
                  <c:v>80</c:v>
                </c:pt>
                <c:pt idx="4">
                  <c:v>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ED7A-4BDB-B2CB-C3C6F3A05A90}"/>
            </c:ext>
          </c:extLst>
        </c:ser>
        <c:ser>
          <c:idx val="8"/>
          <c:order val="21"/>
          <c:tx>
            <c:strRef>
              <c:f>Entero!$BP$66</c:f>
              <c:strCache>
                <c:ptCount val="1"/>
                <c:pt idx="0">
                  <c:v>Ceftazidim/Avibactam</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Entero!$BP$67:$BP$82</c:f>
              <c:numCache>
                <c:formatCode>0.00</c:formatCode>
                <c:ptCount val="16"/>
                <c:pt idx="0">
                  <c:v>0</c:v>
                </c:pt>
                <c:pt idx="1">
                  <c:v>0</c:v>
                </c:pt>
                <c:pt idx="2">
                  <c:v>0</c:v>
                </c:pt>
                <c:pt idx="3">
                  <c:v>96</c:v>
                </c:pt>
                <c:pt idx="4">
                  <c:v>0</c:v>
                </c:pt>
                <c:pt idx="5">
                  <c:v>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D7A-4BDB-B2CB-C3C6F3A05A90}"/>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Entero!$AU$160</c:f>
              <c:strCache>
                <c:ptCount val="1"/>
                <c:pt idx="0">
                  <c:v>Ampicillin</c:v>
                </c:pt>
              </c:strCache>
            </c:strRef>
          </c:tx>
          <c:spPr>
            <a:solidFill>
              <a:srgbClr val="6600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Entero!$AU$161:$AU$176</c:f>
              <c:numCache>
                <c:formatCode>0.00</c:formatCode>
                <c:ptCount val="16"/>
                <c:pt idx="0">
                  <c:v>0</c:v>
                </c:pt>
                <c:pt idx="1">
                  <c:v>0</c:v>
                </c:pt>
                <c:pt idx="2">
                  <c:v>0</c:v>
                </c:pt>
                <c:pt idx="3">
                  <c:v>0</c:v>
                </c:pt>
                <c:pt idx="4">
                  <c:v>0</c:v>
                </c:pt>
                <c:pt idx="5">
                  <c:v>0</c:v>
                </c:pt>
                <c:pt idx="6">
                  <c:v>0</c:v>
                </c:pt>
                <c:pt idx="7">
                  <c:v>0</c:v>
                </c:pt>
                <c:pt idx="8">
                  <c:v>11.111111111111111</c:v>
                </c:pt>
                <c:pt idx="9">
                  <c:v>11.111111111111111</c:v>
                </c:pt>
                <c:pt idx="10">
                  <c:v>11.111111111111111</c:v>
                </c:pt>
                <c:pt idx="11">
                  <c:v>22.222222222222221</c:v>
                </c:pt>
                <c:pt idx="12">
                  <c:v>44.444444444444443</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1"/>
          <c:tx>
            <c:strRef>
              <c:f>Entero!$AV$160</c:f>
              <c:strCache>
                <c:ptCount val="1"/>
                <c:pt idx="0">
                  <c:v>Ampicillin/ Sulbactam</c:v>
                </c:pt>
              </c:strCache>
            </c:strRef>
          </c:tx>
          <c:spPr>
            <a:solidFill>
              <a:srgbClr val="CC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Entero!$AV$161:$AV$176</c:f>
              <c:numCache>
                <c:formatCode>0.00</c:formatCode>
                <c:ptCount val="16"/>
                <c:pt idx="0">
                  <c:v>0</c:v>
                </c:pt>
                <c:pt idx="1">
                  <c:v>0</c:v>
                </c:pt>
                <c:pt idx="2">
                  <c:v>0</c:v>
                </c:pt>
                <c:pt idx="3">
                  <c:v>0</c:v>
                </c:pt>
                <c:pt idx="4">
                  <c:v>0</c:v>
                </c:pt>
                <c:pt idx="5">
                  <c:v>0</c:v>
                </c:pt>
                <c:pt idx="6">
                  <c:v>0</c:v>
                </c:pt>
                <c:pt idx="7">
                  <c:v>0</c:v>
                </c:pt>
                <c:pt idx="8">
                  <c:v>10</c:v>
                </c:pt>
                <c:pt idx="9">
                  <c:v>20</c:v>
                </c:pt>
                <c:pt idx="10">
                  <c:v>20</c:v>
                </c:pt>
                <c:pt idx="11">
                  <c:v>20</c:v>
                </c:pt>
                <c:pt idx="12">
                  <c:v>30</c:v>
                </c:pt>
                <c:pt idx="13">
                  <c:v>0</c:v>
                </c:pt>
                <c:pt idx="14">
                  <c:v>0</c:v>
                </c:pt>
                <c:pt idx="15">
                  <c:v>0</c:v>
                </c:pt>
              </c:numCache>
            </c:numRef>
          </c:val>
          <c:extLst>
            <c:ext xmlns:c16="http://schemas.microsoft.com/office/drawing/2014/chart" uri="{C3380CC4-5D6E-409C-BE32-E72D297353CC}">
              <c16:uniqueId val="{00000002-6DB6-461B-8DE1-413016A476E7}"/>
            </c:ext>
          </c:extLst>
        </c:ser>
        <c:ser>
          <c:idx val="7"/>
          <c:order val="2"/>
          <c:tx>
            <c:strRef>
              <c:f>Entero!$AW$160</c:f>
              <c:strCache>
                <c:ptCount val="1"/>
                <c:pt idx="0">
                  <c:v>Piperacillin</c:v>
                </c:pt>
              </c:strCache>
            </c:strRef>
          </c:tx>
          <c:spPr>
            <a:solidFill>
              <a:srgbClr val="FF66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Entero!$AW$161:$AW$176</c:f>
              <c:numCache>
                <c:formatCode>0.00</c:formatCode>
                <c:ptCount val="16"/>
                <c:pt idx="0">
                  <c:v>0</c:v>
                </c:pt>
                <c:pt idx="1">
                  <c:v>0</c:v>
                </c:pt>
                <c:pt idx="2">
                  <c:v>0</c:v>
                </c:pt>
                <c:pt idx="3">
                  <c:v>0</c:v>
                </c:pt>
                <c:pt idx="4">
                  <c:v>30</c:v>
                </c:pt>
                <c:pt idx="5">
                  <c:v>0</c:v>
                </c:pt>
                <c:pt idx="6">
                  <c:v>30</c:v>
                </c:pt>
                <c:pt idx="7">
                  <c:v>0</c:v>
                </c:pt>
                <c:pt idx="8">
                  <c:v>10</c:v>
                </c:pt>
                <c:pt idx="9">
                  <c:v>0</c:v>
                </c:pt>
                <c:pt idx="10">
                  <c:v>10</c:v>
                </c:pt>
                <c:pt idx="11">
                  <c:v>10</c:v>
                </c:pt>
                <c:pt idx="12">
                  <c:v>10</c:v>
                </c:pt>
                <c:pt idx="13">
                  <c:v>0</c:v>
                </c:pt>
                <c:pt idx="14">
                  <c:v>0</c:v>
                </c:pt>
                <c:pt idx="15">
                  <c:v>0</c:v>
                </c:pt>
              </c:numCache>
            </c:numRef>
          </c:val>
          <c:extLst>
            <c:ext xmlns:c16="http://schemas.microsoft.com/office/drawing/2014/chart" uri="{C3380CC4-5D6E-409C-BE32-E72D297353CC}">
              <c16:uniqueId val="{00000003-6DB6-461B-8DE1-413016A476E7}"/>
            </c:ext>
          </c:extLst>
        </c:ser>
        <c:ser>
          <c:idx val="9"/>
          <c:order val="3"/>
          <c:tx>
            <c:strRef>
              <c:f>Entero!$AX$160</c:f>
              <c:strCache>
                <c:ptCount val="1"/>
                <c:pt idx="0">
                  <c:v>Piperacillin/ Tazobactam</c:v>
                </c:pt>
              </c:strCache>
            </c:strRef>
          </c:tx>
          <c:spPr>
            <a:solidFill>
              <a:srgbClr val="00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Entero!$AX$161:$AX$176</c:f>
              <c:numCache>
                <c:formatCode>0.00</c:formatCode>
                <c:ptCount val="16"/>
                <c:pt idx="0">
                  <c:v>0</c:v>
                </c:pt>
                <c:pt idx="1">
                  <c:v>0</c:v>
                </c:pt>
                <c:pt idx="2">
                  <c:v>0</c:v>
                </c:pt>
                <c:pt idx="3">
                  <c:v>0</c:v>
                </c:pt>
                <c:pt idx="4">
                  <c:v>50</c:v>
                </c:pt>
                <c:pt idx="5">
                  <c:v>0</c:v>
                </c:pt>
                <c:pt idx="6">
                  <c:v>20</c:v>
                </c:pt>
                <c:pt idx="7">
                  <c:v>0</c:v>
                </c:pt>
                <c:pt idx="8">
                  <c:v>0</c:v>
                </c:pt>
                <c:pt idx="9">
                  <c:v>10</c:v>
                </c:pt>
                <c:pt idx="10">
                  <c:v>10</c:v>
                </c:pt>
                <c:pt idx="11">
                  <c:v>0</c:v>
                </c:pt>
                <c:pt idx="12">
                  <c:v>10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4"/>
          <c:tx>
            <c:strRef>
              <c:f>Entero!$AY$160</c:f>
              <c:strCache>
                <c:ptCount val="1"/>
                <c:pt idx="0">
                  <c:v>Aztreonam</c:v>
                </c:pt>
              </c:strCache>
            </c:strRef>
          </c:tx>
          <c:spPr>
            <a:solidFill>
              <a:srgbClr val="0066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Entero!$AY$161:$AY$176</c:f>
              <c:numCache>
                <c:formatCode>0.00</c:formatCode>
                <c:ptCount val="16"/>
                <c:pt idx="0">
                  <c:v>0</c:v>
                </c:pt>
                <c:pt idx="1">
                  <c:v>0</c:v>
                </c:pt>
                <c:pt idx="2">
                  <c:v>0</c:v>
                </c:pt>
                <c:pt idx="3">
                  <c:v>70</c:v>
                </c:pt>
                <c:pt idx="4">
                  <c:v>0</c:v>
                </c:pt>
                <c:pt idx="5">
                  <c:v>10</c:v>
                </c:pt>
                <c:pt idx="6">
                  <c:v>10</c:v>
                </c:pt>
                <c:pt idx="7">
                  <c:v>10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5"/>
          <c:tx>
            <c:strRef>
              <c:f>Entero!$AZ$160</c:f>
              <c:strCache>
                <c:ptCount val="1"/>
                <c:pt idx="0">
                  <c:v>Cefotaxim</c:v>
                </c:pt>
              </c:strCache>
            </c:strRef>
          </c:tx>
          <c:spPr>
            <a:solidFill>
              <a:srgbClr val="33CC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Entero!$AZ$161:$AZ$176</c:f>
              <c:numCache>
                <c:formatCode>0.00</c:formatCode>
                <c:ptCount val="16"/>
                <c:pt idx="0">
                  <c:v>0</c:v>
                </c:pt>
                <c:pt idx="1">
                  <c:v>20</c:v>
                </c:pt>
                <c:pt idx="2">
                  <c:v>0</c:v>
                </c:pt>
                <c:pt idx="3">
                  <c:v>30</c:v>
                </c:pt>
                <c:pt idx="4">
                  <c:v>30</c:v>
                </c:pt>
                <c:pt idx="5">
                  <c:v>0</c:v>
                </c:pt>
                <c:pt idx="6">
                  <c:v>0</c:v>
                </c:pt>
                <c:pt idx="7">
                  <c:v>0</c:v>
                </c:pt>
                <c:pt idx="8">
                  <c:v>0</c:v>
                </c:pt>
                <c:pt idx="9">
                  <c:v>10</c:v>
                </c:pt>
                <c:pt idx="10">
                  <c:v>10</c:v>
                </c:pt>
                <c:pt idx="11">
                  <c:v>0</c:v>
                </c:pt>
                <c:pt idx="12">
                  <c:v>0</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6"/>
          <c:tx>
            <c:strRef>
              <c:f>Entero!$BA$160</c:f>
              <c:strCache>
                <c:ptCount val="1"/>
                <c:pt idx="0">
                  <c:v>Ceftazidim</c:v>
                </c:pt>
              </c:strCache>
            </c:strRef>
          </c:tx>
          <c:spPr>
            <a:solidFill>
              <a:srgbClr val="00CC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Entero!$BA$161:$BA$176</c:f>
              <c:numCache>
                <c:formatCode>0.00</c:formatCode>
                <c:ptCount val="16"/>
                <c:pt idx="0">
                  <c:v>0</c:v>
                </c:pt>
                <c:pt idx="1">
                  <c:v>0</c:v>
                </c:pt>
                <c:pt idx="2">
                  <c:v>0</c:v>
                </c:pt>
                <c:pt idx="3">
                  <c:v>90</c:v>
                </c:pt>
                <c:pt idx="4">
                  <c:v>0</c:v>
                </c:pt>
                <c:pt idx="5">
                  <c:v>0</c:v>
                </c:pt>
                <c:pt idx="6">
                  <c:v>0</c:v>
                </c:pt>
                <c:pt idx="7">
                  <c:v>0</c:v>
                </c:pt>
                <c:pt idx="8">
                  <c:v>0</c:v>
                </c:pt>
                <c:pt idx="9">
                  <c:v>0</c:v>
                </c:pt>
                <c:pt idx="10">
                  <c:v>0</c:v>
                </c:pt>
                <c:pt idx="11">
                  <c:v>10</c:v>
                </c:pt>
                <c:pt idx="12">
                  <c:v>0</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7"/>
          <c:tx>
            <c:strRef>
              <c:f>Entero!$BB$160</c:f>
              <c:strCache>
                <c:ptCount val="1"/>
                <c:pt idx="0">
                  <c:v>Cefuroxim</c:v>
                </c:pt>
              </c:strCache>
            </c:strRef>
          </c:tx>
          <c:spPr>
            <a:solidFill>
              <a:schemeClr val="accent6">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Entero!$BB$161:$BB$176</c:f>
              <c:numCache>
                <c:formatCode>0.00</c:formatCode>
                <c:ptCount val="16"/>
                <c:pt idx="0">
                  <c:v>0</c:v>
                </c:pt>
                <c:pt idx="1">
                  <c:v>0</c:v>
                </c:pt>
                <c:pt idx="2">
                  <c:v>0</c:v>
                </c:pt>
                <c:pt idx="3">
                  <c:v>0</c:v>
                </c:pt>
                <c:pt idx="4">
                  <c:v>0</c:v>
                </c:pt>
                <c:pt idx="5">
                  <c:v>0</c:v>
                </c:pt>
                <c:pt idx="6">
                  <c:v>0</c:v>
                </c:pt>
                <c:pt idx="7">
                  <c:v>0</c:v>
                </c:pt>
                <c:pt idx="8">
                  <c:v>0</c:v>
                </c:pt>
                <c:pt idx="9">
                  <c:v>0</c:v>
                </c:pt>
                <c:pt idx="10">
                  <c:v>20</c:v>
                </c:pt>
                <c:pt idx="11">
                  <c:v>20</c:v>
                </c:pt>
                <c:pt idx="12">
                  <c:v>60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8"/>
          <c:tx>
            <c:strRef>
              <c:f>Entero!$BC$160</c:f>
              <c:strCache>
                <c:ptCount val="1"/>
                <c:pt idx="0">
                  <c:v>Imipenem</c:v>
                </c:pt>
              </c:strCache>
            </c:strRef>
          </c:tx>
          <c:spPr>
            <a:solidFill>
              <a:schemeClr val="accent6">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Entero!$BC$161:$BC$176</c:f>
              <c:numCache>
                <c:formatCode>0.00</c:formatCode>
                <c:ptCount val="16"/>
                <c:pt idx="0">
                  <c:v>0</c:v>
                </c:pt>
                <c:pt idx="1">
                  <c:v>0</c:v>
                </c:pt>
                <c:pt idx="2">
                  <c:v>0</c:v>
                </c:pt>
                <c:pt idx="3">
                  <c:v>0</c:v>
                </c:pt>
                <c:pt idx="4">
                  <c:v>30</c:v>
                </c:pt>
                <c:pt idx="5">
                  <c:v>30</c:v>
                </c:pt>
                <c:pt idx="6">
                  <c:v>40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9"/>
          <c:tx>
            <c:strRef>
              <c:f>Entero!$BD$160</c:f>
              <c:strCache>
                <c:ptCount val="1"/>
                <c:pt idx="0">
                  <c:v>Meropenem</c:v>
                </c:pt>
              </c:strCache>
            </c:strRef>
          </c:tx>
          <c:spPr>
            <a:solidFill>
              <a:schemeClr val="accent6">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Entero!$BD$161:$BD$176</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0"/>
          <c:tx>
            <c:strRef>
              <c:f>Entero!$BE$160</c:f>
              <c:strCache>
                <c:ptCount val="1"/>
                <c:pt idx="0">
                  <c:v>Colistin</c:v>
                </c:pt>
              </c:strCache>
            </c:strRef>
          </c:tx>
          <c:spPr>
            <a:solidFill>
              <a:schemeClr val="bg2">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Entero!$BE$161:$BE$176</c:f>
              <c:numCache>
                <c:formatCode>0.00</c:formatCode>
                <c:ptCount val="16"/>
                <c:pt idx="0">
                  <c:v>0</c:v>
                </c:pt>
                <c:pt idx="1">
                  <c:v>0</c:v>
                </c:pt>
                <c:pt idx="2">
                  <c:v>0</c:v>
                </c:pt>
                <c:pt idx="3">
                  <c:v>0</c:v>
                </c:pt>
                <c:pt idx="4">
                  <c:v>10</c:v>
                </c:pt>
                <c:pt idx="5">
                  <c:v>0</c:v>
                </c:pt>
                <c:pt idx="6">
                  <c:v>10</c:v>
                </c:pt>
                <c:pt idx="7">
                  <c:v>0</c:v>
                </c:pt>
                <c:pt idx="8">
                  <c:v>0</c:v>
                </c:pt>
                <c:pt idx="9">
                  <c:v>0</c:v>
                </c:pt>
                <c:pt idx="10">
                  <c:v>80</c:v>
                </c:pt>
                <c:pt idx="11">
                  <c:v>0</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1"/>
          <c:tx>
            <c:strRef>
              <c:f>Entero!$BF$160</c:f>
              <c:strCache>
                <c:ptCount val="1"/>
                <c:pt idx="0">
                  <c:v>Amikacin</c:v>
                </c:pt>
              </c:strCache>
            </c:strRef>
          </c:tx>
          <c:spPr>
            <a:solidFill>
              <a:schemeClr val="accent4">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Entero!$BF$161:$BF$176</c:f>
              <c:numCache>
                <c:formatCode>0.00</c:formatCode>
                <c:ptCount val="16"/>
                <c:pt idx="0">
                  <c:v>0</c:v>
                </c:pt>
                <c:pt idx="1">
                  <c:v>0</c:v>
                </c:pt>
                <c:pt idx="2">
                  <c:v>0</c:v>
                </c:pt>
                <c:pt idx="3">
                  <c:v>0</c:v>
                </c:pt>
                <c:pt idx="4">
                  <c:v>0</c:v>
                </c:pt>
                <c:pt idx="5">
                  <c:v>0</c:v>
                </c:pt>
                <c:pt idx="6">
                  <c:v>80</c:v>
                </c:pt>
                <c:pt idx="7">
                  <c:v>20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2"/>
          <c:tx>
            <c:strRef>
              <c:f>Entero!$BG$160</c:f>
              <c:strCache>
                <c:ptCount val="1"/>
                <c:pt idx="0">
                  <c:v>Gentamicin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Entero!$BG$161:$BG$176</c:f>
              <c:numCache>
                <c:formatCode>0.00</c:formatCode>
                <c:ptCount val="16"/>
                <c:pt idx="0">
                  <c:v>0</c:v>
                </c:pt>
                <c:pt idx="1">
                  <c:v>0</c:v>
                </c:pt>
                <c:pt idx="2">
                  <c:v>0</c:v>
                </c:pt>
                <c:pt idx="3">
                  <c:v>0</c:v>
                </c:pt>
                <c:pt idx="4">
                  <c:v>60</c:v>
                </c:pt>
                <c:pt idx="5">
                  <c:v>40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3"/>
          <c:tx>
            <c:strRef>
              <c:f>Entero!$BH$160</c:f>
              <c:strCache>
                <c:ptCount val="1"/>
                <c:pt idx="0">
                  <c:v>Tobramycin</c:v>
                </c:pt>
              </c:strCache>
            </c:strRef>
          </c:tx>
          <c:spPr>
            <a:solidFill>
              <a:schemeClr val="accent4">
                <a:lumMod val="60000"/>
                <a:lumOff val="4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Entero!$BH$161:$BH$176</c:f>
              <c:numCache>
                <c:formatCode>0.00</c:formatCode>
                <c:ptCount val="16"/>
                <c:pt idx="0">
                  <c:v>0</c:v>
                </c:pt>
                <c:pt idx="1">
                  <c:v>0</c:v>
                </c:pt>
                <c:pt idx="2">
                  <c:v>0</c:v>
                </c:pt>
                <c:pt idx="3">
                  <c:v>0</c:v>
                </c:pt>
                <c:pt idx="4">
                  <c:v>10</c:v>
                </c:pt>
                <c:pt idx="5">
                  <c:v>30</c:v>
                </c:pt>
                <c:pt idx="6">
                  <c:v>40</c:v>
                </c:pt>
                <c:pt idx="7">
                  <c:v>10</c:v>
                </c:pt>
                <c:pt idx="8">
                  <c:v>10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6DB6-461B-8DE1-413016A476E7}"/>
            </c:ext>
          </c:extLst>
        </c:ser>
        <c:ser>
          <c:idx val="20"/>
          <c:order val="14"/>
          <c:tx>
            <c:strRef>
              <c:f>Entero!$BI$160</c:f>
              <c:strCache>
                <c:ptCount val="1"/>
                <c:pt idx="0">
                  <c:v>Fosfomycin</c:v>
                </c:pt>
              </c:strCache>
            </c:strRef>
          </c:tx>
          <c:spPr>
            <a:solidFill>
              <a:schemeClr val="accent4">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Entero!$BI$161:$BI$176</c:f>
              <c:numCache>
                <c:formatCode>0.00</c:formatCode>
                <c:ptCount val="16"/>
                <c:pt idx="0">
                  <c:v>0</c:v>
                </c:pt>
                <c:pt idx="1">
                  <c:v>0</c:v>
                </c:pt>
                <c:pt idx="2">
                  <c:v>0</c:v>
                </c:pt>
                <c:pt idx="3">
                  <c:v>0</c:v>
                </c:pt>
                <c:pt idx="4">
                  <c:v>0</c:v>
                </c:pt>
                <c:pt idx="5">
                  <c:v>0</c:v>
                </c:pt>
                <c:pt idx="6">
                  <c:v>0</c:v>
                </c:pt>
                <c:pt idx="7">
                  <c:v>0</c:v>
                </c:pt>
                <c:pt idx="8">
                  <c:v>10</c:v>
                </c:pt>
                <c:pt idx="9">
                  <c:v>30</c:v>
                </c:pt>
                <c:pt idx="10">
                  <c:v>50</c:v>
                </c:pt>
                <c:pt idx="11">
                  <c:v>0</c:v>
                </c:pt>
                <c:pt idx="12">
                  <c:v>10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5"/>
          <c:tx>
            <c:strRef>
              <c:f>Entero!$BJ$160</c:f>
              <c:strCache>
                <c:ptCount val="1"/>
                <c:pt idx="0">
                  <c:v>Cotrimoxazol</c:v>
                </c:pt>
              </c:strCache>
            </c:strRef>
          </c:tx>
          <c:spPr>
            <a:solidFill>
              <a:schemeClr val="tx1">
                <a:lumMod val="50000"/>
                <a:lumOff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Entero!$BJ$161:$BJ$176</c:f>
              <c:numCache>
                <c:formatCode>0.00</c:formatCode>
                <c:ptCount val="16"/>
                <c:pt idx="0">
                  <c:v>0</c:v>
                </c:pt>
                <c:pt idx="1">
                  <c:v>0</c:v>
                </c:pt>
                <c:pt idx="2">
                  <c:v>40</c:v>
                </c:pt>
                <c:pt idx="3">
                  <c:v>0</c:v>
                </c:pt>
                <c:pt idx="4">
                  <c:v>50</c:v>
                </c:pt>
                <c:pt idx="5">
                  <c:v>10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6"/>
          <c:tx>
            <c:strRef>
              <c:f>Entero!$BK$160</c:f>
              <c:strCache>
                <c:ptCount val="1"/>
                <c:pt idx="0">
                  <c:v>Ciprofloxacin</c:v>
                </c:pt>
              </c:strCache>
            </c:strRef>
          </c:tx>
          <c:spPr>
            <a:solidFill>
              <a:srgbClr val="CCFF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Entero!$BK$161:$BK$176</c:f>
              <c:numCache>
                <c:formatCode>0.00</c:formatCode>
                <c:ptCount val="16"/>
                <c:pt idx="0">
                  <c:v>0</c:v>
                </c:pt>
                <c:pt idx="1">
                  <c:v>0</c:v>
                </c:pt>
                <c:pt idx="2">
                  <c:v>50</c:v>
                </c:pt>
                <c:pt idx="3">
                  <c:v>40</c:v>
                </c:pt>
                <c:pt idx="4">
                  <c:v>0</c:v>
                </c:pt>
                <c:pt idx="5">
                  <c:v>0</c:v>
                </c:pt>
                <c:pt idx="6">
                  <c:v>10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7"/>
          <c:tx>
            <c:strRef>
              <c:f>Entero!$BL$160</c:f>
              <c:strCache>
                <c:ptCount val="1"/>
                <c:pt idx="0">
                  <c:v>Levofloxacin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Entero!$BL$161:$BL$176</c:f>
              <c:numCache>
                <c:formatCode>0.00</c:formatCode>
                <c:ptCount val="16"/>
                <c:pt idx="0">
                  <c:v>0</c:v>
                </c:pt>
                <c:pt idx="1">
                  <c:v>40</c:v>
                </c:pt>
                <c:pt idx="2">
                  <c:v>0</c:v>
                </c:pt>
                <c:pt idx="3">
                  <c:v>40</c:v>
                </c:pt>
                <c:pt idx="4">
                  <c:v>10</c:v>
                </c:pt>
                <c:pt idx="5">
                  <c:v>0</c:v>
                </c:pt>
                <c:pt idx="6">
                  <c:v>10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8"/>
          <c:tx>
            <c:strRef>
              <c:f>Entero!$BM$160</c:f>
              <c:strCache>
                <c:ptCount val="1"/>
                <c:pt idx="0">
                  <c:v>Moxifloxacin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Entero!$BM$161:$BM$176</c:f>
              <c:numCache>
                <c:formatCode>0.00</c:formatCode>
                <c:ptCount val="16"/>
                <c:pt idx="0">
                  <c:v>0</c:v>
                </c:pt>
                <c:pt idx="1">
                  <c:v>0</c:v>
                </c:pt>
                <c:pt idx="2">
                  <c:v>0</c:v>
                </c:pt>
                <c:pt idx="3">
                  <c:v>10</c:v>
                </c:pt>
                <c:pt idx="4">
                  <c:v>50</c:v>
                </c:pt>
                <c:pt idx="5">
                  <c:v>30</c:v>
                </c:pt>
                <c:pt idx="6">
                  <c:v>0</c:v>
                </c:pt>
                <c:pt idx="7">
                  <c:v>10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19"/>
          <c:tx>
            <c:strRef>
              <c:f>Entero!$BN$160</c:f>
              <c:strCache>
                <c:ptCount val="1"/>
                <c:pt idx="0">
                  <c:v>Doxycyclin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Entero!$BN$161:$BN$176</c:f>
              <c:numCache>
                <c:formatCode>0.00</c:formatCode>
                <c:ptCount val="16"/>
                <c:pt idx="0">
                  <c:v>0</c:v>
                </c:pt>
                <c:pt idx="1">
                  <c:v>0</c:v>
                </c:pt>
                <c:pt idx="2">
                  <c:v>0</c:v>
                </c:pt>
                <c:pt idx="3">
                  <c:v>0</c:v>
                </c:pt>
                <c:pt idx="4">
                  <c:v>0</c:v>
                </c:pt>
                <c:pt idx="5">
                  <c:v>10</c:v>
                </c:pt>
                <c:pt idx="6">
                  <c:v>10</c:v>
                </c:pt>
                <c:pt idx="7">
                  <c:v>50</c:v>
                </c:pt>
                <c:pt idx="8">
                  <c:v>30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ser>
          <c:idx val="3"/>
          <c:order val="20"/>
          <c:tx>
            <c:strRef>
              <c:f>Entero!$BO$160</c:f>
              <c:strCache>
                <c:ptCount val="1"/>
                <c:pt idx="0">
                  <c:v>Tigecyclin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Entero!$BO$161:$BO$176</c:f>
              <c:numCache>
                <c:formatCode>0.00</c:formatCode>
                <c:ptCount val="16"/>
                <c:pt idx="0">
                  <c:v>0</c:v>
                </c:pt>
                <c:pt idx="1">
                  <c:v>0</c:v>
                </c:pt>
                <c:pt idx="2">
                  <c:v>0</c:v>
                </c:pt>
                <c:pt idx="3">
                  <c:v>0</c:v>
                </c:pt>
                <c:pt idx="4">
                  <c:v>70</c:v>
                </c:pt>
                <c:pt idx="5">
                  <c:v>30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1A39-4D28-B2BB-B3605B03E8AD}"/>
            </c:ext>
          </c:extLst>
        </c:ser>
        <c:ser>
          <c:idx val="8"/>
          <c:order val="21"/>
          <c:tx>
            <c:strRef>
              <c:f>Entero!$BP$160</c:f>
              <c:strCache>
                <c:ptCount val="1"/>
                <c:pt idx="0">
                  <c:v>Ceftazidim/Avibactam</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Entero!$BP$161:$BP$176</c:f>
              <c:numCache>
                <c:formatCode>0.00</c:formatCode>
                <c:ptCount val="16"/>
                <c:pt idx="0">
                  <c:v>0</c:v>
                </c:pt>
                <c:pt idx="1">
                  <c:v>0</c:v>
                </c:pt>
                <c:pt idx="2">
                  <c:v>0</c:v>
                </c:pt>
                <c:pt idx="3">
                  <c:v>90</c:v>
                </c:pt>
                <c:pt idx="4">
                  <c:v>0</c:v>
                </c:pt>
                <c:pt idx="5">
                  <c:v>10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1A39-4D28-B2BB-B3605B03E8AD}"/>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c:v>
                </c:pt>
                <c:pt idx="10">
                  <c:v>0</c:v>
                </c:pt>
                <c:pt idx="11">
                  <c:v>2.0408163265306123</c:v>
                </c:pt>
                <c:pt idx="12">
                  <c:v>97.959183673469383</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c:v>
                </c:pt>
                <c:pt idx="5">
                  <c:v>0</c:v>
                </c:pt>
                <c:pt idx="6">
                  <c:v>0</c:v>
                </c:pt>
                <c:pt idx="7">
                  <c:v>12.244897959183673</c:v>
                </c:pt>
                <c:pt idx="8">
                  <c:v>42.857142857142854</c:v>
                </c:pt>
                <c:pt idx="9">
                  <c:v>14.285714285714286</c:v>
                </c:pt>
                <c:pt idx="10">
                  <c:v>0</c:v>
                </c:pt>
                <c:pt idx="11">
                  <c:v>2.0408163265306123</c:v>
                </c:pt>
                <c:pt idx="12">
                  <c:v>16.326530612244898</c:v>
                </c:pt>
                <c:pt idx="13">
                  <c:v>12.244897959183673</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0</c:v>
                </c:pt>
                <c:pt idx="5">
                  <c:v>0</c:v>
                </c:pt>
                <c:pt idx="6">
                  <c:v>0</c:v>
                </c:pt>
                <c:pt idx="7">
                  <c:v>24.489795918367346</c:v>
                </c:pt>
                <c:pt idx="8">
                  <c:v>34.693877551020407</c:v>
                </c:pt>
                <c:pt idx="9">
                  <c:v>14.285714285714286</c:v>
                </c:pt>
                <c:pt idx="10">
                  <c:v>4.0816326530612246</c:v>
                </c:pt>
                <c:pt idx="11">
                  <c:v>12.244897959183673</c:v>
                </c:pt>
                <c:pt idx="12">
                  <c:v>2.0408163265306123</c:v>
                </c:pt>
                <c:pt idx="13">
                  <c:v>8.1632653061224492</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0</c:v>
                </c:pt>
                <c:pt idx="4">
                  <c:v>0</c:v>
                </c:pt>
                <c:pt idx="5">
                  <c:v>2.0408163265306123</c:v>
                </c:pt>
                <c:pt idx="6">
                  <c:v>2.0408163265306123</c:v>
                </c:pt>
                <c:pt idx="7">
                  <c:v>22.448979591836736</c:v>
                </c:pt>
                <c:pt idx="8">
                  <c:v>32.653061224489797</c:v>
                </c:pt>
                <c:pt idx="9">
                  <c:v>24.489795918367346</c:v>
                </c:pt>
                <c:pt idx="10">
                  <c:v>8.1632653061224492</c:v>
                </c:pt>
                <c:pt idx="11">
                  <c:v>8.1632653061224492</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0</c:v>
                </c:pt>
                <c:pt idx="5">
                  <c:v>0</c:v>
                </c:pt>
                <c:pt idx="6">
                  <c:v>0</c:v>
                </c:pt>
                <c:pt idx="7">
                  <c:v>0</c:v>
                </c:pt>
                <c:pt idx="8">
                  <c:v>2.0408163265306123</c:v>
                </c:pt>
                <c:pt idx="9">
                  <c:v>12.244897959183673</c:v>
                </c:pt>
                <c:pt idx="10">
                  <c:v>85.714285714285708</c:v>
                </c:pt>
                <c:pt idx="11">
                  <c:v>0</c:v>
                </c:pt>
                <c:pt idx="12">
                  <c:v>0</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0</c:v>
                </c:pt>
                <c:pt idx="4">
                  <c:v>0</c:v>
                </c:pt>
                <c:pt idx="5">
                  <c:v>4.0816326530612246</c:v>
                </c:pt>
                <c:pt idx="6">
                  <c:v>28.571428571428573</c:v>
                </c:pt>
                <c:pt idx="7">
                  <c:v>36.734693877551024</c:v>
                </c:pt>
                <c:pt idx="8">
                  <c:v>8.1632653061224492</c:v>
                </c:pt>
                <c:pt idx="9">
                  <c:v>6.1224489795918364</c:v>
                </c:pt>
                <c:pt idx="10">
                  <c:v>8.1632653061224492</c:v>
                </c:pt>
                <c:pt idx="11">
                  <c:v>0</c:v>
                </c:pt>
                <c:pt idx="12">
                  <c:v>8.1632653061224492</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0</c:v>
                </c:pt>
                <c:pt idx="3">
                  <c:v>0</c:v>
                </c:pt>
                <c:pt idx="4">
                  <c:v>4.0816326530612246</c:v>
                </c:pt>
                <c:pt idx="5">
                  <c:v>24.489795918367346</c:v>
                </c:pt>
                <c:pt idx="6">
                  <c:v>36.734693877551024</c:v>
                </c:pt>
                <c:pt idx="7">
                  <c:v>14.285714285714286</c:v>
                </c:pt>
                <c:pt idx="8">
                  <c:v>6.1224489795918364</c:v>
                </c:pt>
                <c:pt idx="9">
                  <c:v>8.1632653061224492</c:v>
                </c:pt>
                <c:pt idx="10">
                  <c:v>4.0816326530612246</c:v>
                </c:pt>
                <c:pt idx="11">
                  <c:v>0</c:v>
                </c:pt>
                <c:pt idx="12">
                  <c:v>2.0408163265306123</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22.448979591836736</c:v>
                </c:pt>
                <c:pt idx="3">
                  <c:v>0</c:v>
                </c:pt>
                <c:pt idx="4">
                  <c:v>24.489795918367346</c:v>
                </c:pt>
                <c:pt idx="5">
                  <c:v>28.571428571428573</c:v>
                </c:pt>
                <c:pt idx="6">
                  <c:v>12.244897959183673</c:v>
                </c:pt>
                <c:pt idx="7">
                  <c:v>0</c:v>
                </c:pt>
                <c:pt idx="8">
                  <c:v>6.1224489795918364</c:v>
                </c:pt>
                <c:pt idx="9">
                  <c:v>6.1224489795918364</c:v>
                </c:pt>
                <c:pt idx="10">
                  <c:v>0</c:v>
                </c:pt>
                <c:pt idx="11">
                  <c:v>0</c:v>
                </c:pt>
                <c:pt idx="12">
                  <c:v>0</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c:v>
                </c:pt>
                <c:pt idx="4">
                  <c:v>0</c:v>
                </c:pt>
                <c:pt idx="5">
                  <c:v>12.244897959183673</c:v>
                </c:pt>
                <c:pt idx="6">
                  <c:v>51.020408163265309</c:v>
                </c:pt>
                <c:pt idx="7">
                  <c:v>32.653061224489797</c:v>
                </c:pt>
                <c:pt idx="8">
                  <c:v>4.0816326530612246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4.0816326530612246</c:v>
                </c:pt>
                <c:pt idx="5">
                  <c:v>0</c:v>
                </c:pt>
                <c:pt idx="6">
                  <c:v>8.1632653061224492</c:v>
                </c:pt>
                <c:pt idx="7">
                  <c:v>53.061224489795919</c:v>
                </c:pt>
                <c:pt idx="8">
                  <c:v>24.489795918367346</c:v>
                </c:pt>
                <c:pt idx="9">
                  <c:v>8.1632653061224492</c:v>
                </c:pt>
                <c:pt idx="10">
                  <c:v>2.0408163265306123</c:v>
                </c:pt>
                <c:pt idx="11">
                  <c:v>0</c:v>
                </c:pt>
                <c:pt idx="12">
                  <c:v>0</c:v>
                </c:pt>
                <c:pt idx="13">
                  <c:v>0</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0</c:v>
                </c:pt>
                <c:pt idx="3">
                  <c:v>0</c:v>
                </c:pt>
                <c:pt idx="4">
                  <c:v>2.0408163265306123</c:v>
                </c:pt>
                <c:pt idx="5">
                  <c:v>14.285714285714286</c:v>
                </c:pt>
                <c:pt idx="6">
                  <c:v>61.224489795918366</c:v>
                </c:pt>
                <c:pt idx="7">
                  <c:v>18.367346938775512</c:v>
                </c:pt>
                <c:pt idx="8">
                  <c:v>2.0408163265306123</c:v>
                </c:pt>
                <c:pt idx="9">
                  <c:v>0</c:v>
                </c:pt>
                <c:pt idx="10">
                  <c:v>2.0408163265306123</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4.0816326530612246</c:v>
                </c:pt>
                <c:pt idx="3">
                  <c:v>0</c:v>
                </c:pt>
                <c:pt idx="4">
                  <c:v>28.571428571428573</c:v>
                </c:pt>
                <c:pt idx="5">
                  <c:v>40.816326530612244</c:v>
                </c:pt>
                <c:pt idx="6">
                  <c:v>20.408163265306122</c:v>
                </c:pt>
                <c:pt idx="7">
                  <c:v>4.0816326530612246</c:v>
                </c:pt>
                <c:pt idx="8">
                  <c:v>0</c:v>
                </c:pt>
                <c:pt idx="9">
                  <c:v>0</c:v>
                </c:pt>
                <c:pt idx="10">
                  <c:v>0</c:v>
                </c:pt>
                <c:pt idx="11">
                  <c:v>2.0408163265306123</c:v>
                </c:pt>
                <c:pt idx="12">
                  <c:v>0</c:v>
                </c:pt>
                <c:pt idx="13">
                  <c:v>0</c:v>
                </c:pt>
                <c:pt idx="14">
                  <c:v>0</c:v>
                </c:pt>
                <c:pt idx="15">
                  <c:v>0</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2.0408163265306123</c:v>
                </c:pt>
                <c:pt idx="8">
                  <c:v>6.1224489795918364</c:v>
                </c:pt>
                <c:pt idx="9">
                  <c:v>4.0816326530612246</c:v>
                </c:pt>
                <c:pt idx="10">
                  <c:v>4.0816326530612246</c:v>
                </c:pt>
                <c:pt idx="11">
                  <c:v>8.1632653061224492</c:v>
                </c:pt>
                <c:pt idx="12">
                  <c:v>20.408163265306122</c:v>
                </c:pt>
                <c:pt idx="13">
                  <c:v>30.612244897959183</c:v>
                </c:pt>
                <c:pt idx="14">
                  <c:v>24.489795918367346</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0</c:v>
                </c:pt>
                <c:pt idx="3">
                  <c:v>0</c:v>
                </c:pt>
                <c:pt idx="4">
                  <c:v>0</c:v>
                </c:pt>
                <c:pt idx="5">
                  <c:v>0</c:v>
                </c:pt>
                <c:pt idx="6">
                  <c:v>2.0408163265306123</c:v>
                </c:pt>
                <c:pt idx="7">
                  <c:v>12.244897959183673</c:v>
                </c:pt>
                <c:pt idx="8">
                  <c:v>24.489795918367346</c:v>
                </c:pt>
                <c:pt idx="9">
                  <c:v>30.612244897959183</c:v>
                </c:pt>
                <c:pt idx="10">
                  <c:v>20.408163265306122</c:v>
                </c:pt>
                <c:pt idx="11">
                  <c:v>10.204081632653061</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2.0408163265306123</c:v>
                </c:pt>
                <c:pt idx="2">
                  <c:v>8.1632653061224492</c:v>
                </c:pt>
                <c:pt idx="3">
                  <c:v>42.857142857142854</c:v>
                </c:pt>
                <c:pt idx="4">
                  <c:v>26.530612244897959</c:v>
                </c:pt>
                <c:pt idx="5">
                  <c:v>10.204081632653061</c:v>
                </c:pt>
                <c:pt idx="6">
                  <c:v>6.1224489795918364</c:v>
                </c:pt>
                <c:pt idx="7">
                  <c:v>0</c:v>
                </c:pt>
                <c:pt idx="8">
                  <c:v>2.0408163265306123</c:v>
                </c:pt>
                <c:pt idx="9">
                  <c:v>2.0408163265306123</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4.0816326530612246</c:v>
                </c:pt>
                <c:pt idx="2">
                  <c:v>0</c:v>
                </c:pt>
                <c:pt idx="3">
                  <c:v>2.0408163265306123</c:v>
                </c:pt>
                <c:pt idx="4">
                  <c:v>18.367346938775512</c:v>
                </c:pt>
                <c:pt idx="5">
                  <c:v>40.816326530612244</c:v>
                </c:pt>
                <c:pt idx="6">
                  <c:v>20.408163265306122</c:v>
                </c:pt>
                <c:pt idx="7">
                  <c:v>6.1224489795918364</c:v>
                </c:pt>
                <c:pt idx="8">
                  <c:v>4.0816326530612246</c:v>
                </c:pt>
                <c:pt idx="9">
                  <c:v>2.0408163265306123</c:v>
                </c:pt>
                <c:pt idx="10">
                  <c:v>2.0408163265306123</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2.0408163265306123</c:v>
                </c:pt>
                <c:pt idx="4">
                  <c:v>2.0408163265306123</c:v>
                </c:pt>
                <c:pt idx="5">
                  <c:v>14.285714285714286</c:v>
                </c:pt>
                <c:pt idx="6">
                  <c:v>38.775510204081634</c:v>
                </c:pt>
                <c:pt idx="7">
                  <c:v>26.530612244897959</c:v>
                </c:pt>
                <c:pt idx="8">
                  <c:v>8.1632653061224492</c:v>
                </c:pt>
                <c:pt idx="9">
                  <c:v>8.1632653061224492</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0</c:v>
                </c:pt>
                <c:pt idx="7">
                  <c:v>0</c:v>
                </c:pt>
                <c:pt idx="8">
                  <c:v>4.0816326530612246</c:v>
                </c:pt>
                <c:pt idx="9">
                  <c:v>16.326530612244898</c:v>
                </c:pt>
                <c:pt idx="10">
                  <c:v>79.591836734693871</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c:v>
                </c:pt>
                <c:pt idx="4">
                  <c:v>0</c:v>
                </c:pt>
                <c:pt idx="5">
                  <c:v>0</c:v>
                </c:pt>
                <c:pt idx="6">
                  <c:v>2.0408163265306123</c:v>
                </c:pt>
                <c:pt idx="7">
                  <c:v>6.1224489795918364</c:v>
                </c:pt>
                <c:pt idx="8">
                  <c:v>42.857142857142854</c:v>
                </c:pt>
                <c:pt idx="9">
                  <c:v>42.857142857142854</c:v>
                </c:pt>
                <c:pt idx="10">
                  <c:v>6.1224489795918364</c:v>
                </c:pt>
                <c:pt idx="11">
                  <c:v>0</c:v>
                </c:pt>
                <c:pt idx="12">
                  <c:v>0</c:v>
                </c:pt>
                <c:pt idx="13">
                  <c:v>0</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2.0408163265306123</c:v>
                </c:pt>
                <c:pt idx="4">
                  <c:v>0</c:v>
                </c:pt>
                <c:pt idx="5">
                  <c:v>4.0816326530612246</c:v>
                </c:pt>
                <c:pt idx="6">
                  <c:v>40.816326530612244</c:v>
                </c:pt>
                <c:pt idx="7">
                  <c:v>44.897959183673471</c:v>
                </c:pt>
                <c:pt idx="8">
                  <c:v>4.0816326530612246</c:v>
                </c:pt>
                <c:pt idx="9">
                  <c:v>4.0816326530612246</c:v>
                </c:pt>
                <c:pt idx="10">
                  <c:v>0</c:v>
                </c:pt>
                <c:pt idx="11">
                  <c:v>0</c:v>
                </c:pt>
                <c:pt idx="12">
                  <c:v>0</c:v>
                </c:pt>
                <c:pt idx="13">
                  <c:v>0</c:v>
                </c:pt>
                <c:pt idx="14">
                  <c:v>0</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Acinetob!$AT$4</c:f>
              <c:strCache>
                <c:ptCount val="1"/>
                <c:pt idx="0">
                  <c:v>Antibiotika/Legende</c:v>
                </c:pt>
              </c:strCache>
            </c:strRef>
          </c:tx>
          <c:spPr>
            <a:solidFill>
              <a:srgbClr val="FF0000"/>
            </a:solidFill>
          </c:spPr>
          <c:invertIfNegative val="0"/>
          <c:val>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val>
          <c:extLst>
            <c:ext xmlns:c16="http://schemas.microsoft.com/office/drawing/2014/chart" uri="{C3380CC4-5D6E-409C-BE32-E72D297353CC}">
              <c16:uniqueId val="{00000000-CB71-4471-B7E4-3DB7790F65F6}"/>
            </c:ext>
          </c:extLst>
        </c:ser>
        <c:ser>
          <c:idx val="1"/>
          <c:order val="1"/>
          <c:tx>
            <c:strRef>
              <c:f>Acinetob!$AU$4</c:f>
              <c:strCache>
                <c:ptCount val="1"/>
                <c:pt idx="0">
                  <c:v>Ampicillin</c:v>
                </c:pt>
              </c:strCache>
            </c:strRef>
          </c:tx>
          <c:spPr>
            <a:solidFill>
              <a:srgbClr val="FF5050"/>
            </a:solidFill>
          </c:spPr>
          <c:invertIfNegative val="0"/>
          <c:val>
            <c:numRef>
              <c:f>Acinetob!$AU$5:$AU$20</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1-CB71-4471-B7E4-3DB7790F65F6}"/>
            </c:ext>
          </c:extLst>
        </c:ser>
        <c:ser>
          <c:idx val="2"/>
          <c:order val="2"/>
          <c:tx>
            <c:strRef>
              <c:f>Acinetob!$AV$4</c:f>
              <c:strCache>
                <c:ptCount val="1"/>
                <c:pt idx="0">
                  <c:v>Ampicillin/ Sulbactam</c:v>
                </c:pt>
              </c:strCache>
            </c:strRef>
          </c:tx>
          <c:spPr>
            <a:solidFill>
              <a:srgbClr val="FF7C80"/>
            </a:solidFill>
          </c:spPr>
          <c:invertIfNegative val="0"/>
          <c:val>
            <c:numRef>
              <c:f>Acinetob!$AV$5:$AV$20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CB71-4471-B7E4-3DB7790F65F6}"/>
            </c:ext>
          </c:extLst>
        </c:ser>
        <c:ser>
          <c:idx val="3"/>
          <c:order val="3"/>
          <c:tx>
            <c:strRef>
              <c:f>Acinetob!$AW$4</c:f>
              <c:strCache>
                <c:ptCount val="1"/>
                <c:pt idx="0">
                  <c:v>Piperacillin</c:v>
                </c:pt>
              </c:strCache>
            </c:strRef>
          </c:tx>
          <c:spPr>
            <a:solidFill>
              <a:srgbClr val="FFCC99"/>
            </a:solidFill>
          </c:spPr>
          <c:invertIfNegative val="0"/>
          <c:val>
            <c:numRef>
              <c:f>Acinetob!$AW$5:$AW$20</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3-CB71-4471-B7E4-3DB7790F65F6}"/>
            </c:ext>
          </c:extLst>
        </c:ser>
        <c:ser>
          <c:idx val="4"/>
          <c:order val="4"/>
          <c:tx>
            <c:strRef>
              <c:f>Acinetob!$AX$4</c:f>
              <c:strCache>
                <c:ptCount val="1"/>
                <c:pt idx="0">
                  <c:v>Piperacillin/ Tazobactam</c:v>
                </c:pt>
              </c:strCache>
            </c:strRef>
          </c:tx>
          <c:spPr>
            <a:solidFill>
              <a:srgbClr val="FFFF00"/>
            </a:solidFill>
          </c:spPr>
          <c:invertIfNegative val="0"/>
          <c:val>
            <c:numRef>
              <c:f>Acinetob!$AX$5:$AX$20</c:f>
              <c:numCache>
                <c:formatCode>0.00</c:formatCode>
                <c:ptCount val="16"/>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CB71-4471-B7E4-3DB7790F65F6}"/>
            </c:ext>
          </c:extLst>
        </c:ser>
        <c:ser>
          <c:idx val="5"/>
          <c:order val="5"/>
          <c:tx>
            <c:strRef>
              <c:f>Acinetob!$AY$4</c:f>
              <c:strCache>
                <c:ptCount val="1"/>
                <c:pt idx="0">
                  <c:v>Aztreonam</c:v>
                </c:pt>
              </c:strCache>
            </c:strRef>
          </c:tx>
          <c:spPr>
            <a:solidFill>
              <a:srgbClr val="660066"/>
            </a:solidFill>
          </c:spPr>
          <c:invertIfNegative val="0"/>
          <c:val>
            <c:numRef>
              <c:f>Acinetob!$AY$5:$AY$20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5-CB71-4471-B7E4-3DB7790F65F6}"/>
            </c:ext>
          </c:extLst>
        </c:ser>
        <c:ser>
          <c:idx val="6"/>
          <c:order val="6"/>
          <c:tx>
            <c:strRef>
              <c:f>Acinetob!$AZ$4</c:f>
              <c:strCache>
                <c:ptCount val="1"/>
                <c:pt idx="0">
                  <c:v>Cefotaxim</c:v>
                </c:pt>
              </c:strCache>
            </c:strRef>
          </c:tx>
          <c:spPr>
            <a:solidFill>
              <a:srgbClr val="CC00CC"/>
            </a:solidFill>
          </c:spPr>
          <c:invertIfNegative val="0"/>
          <c:val>
            <c:numRef>
              <c:f>Acinetob!$AZ$5:$AZ$20</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6-CB71-4471-B7E4-3DB7790F65F6}"/>
            </c:ext>
          </c:extLst>
        </c:ser>
        <c:ser>
          <c:idx val="7"/>
          <c:order val="7"/>
          <c:tx>
            <c:strRef>
              <c:f>Acinetob!$BA$4</c:f>
              <c:strCache>
                <c:ptCount val="1"/>
                <c:pt idx="0">
                  <c:v>Ceftazidim</c:v>
                </c:pt>
              </c:strCache>
            </c:strRef>
          </c:tx>
          <c:spPr>
            <a:solidFill>
              <a:srgbClr val="FF66FF"/>
            </a:solidFill>
          </c:spPr>
          <c:invertIfNegative val="0"/>
          <c:val>
            <c:numRef>
              <c:f>Acinetob!$BA$5:$BA$20</c:f>
              <c:numCache>
                <c:formatCode>0.00</c:formatCode>
                <c:ptCount val="16"/>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CB71-4471-B7E4-3DB7790F65F6}"/>
            </c:ext>
          </c:extLst>
        </c:ser>
        <c:ser>
          <c:idx val="9"/>
          <c:order val="8"/>
          <c:tx>
            <c:strRef>
              <c:f>Acinetob!$BB$4</c:f>
              <c:strCache>
                <c:ptCount val="1"/>
                <c:pt idx="0">
                  <c:v>Cefuroxim</c:v>
                </c:pt>
              </c:strCache>
            </c:strRef>
          </c:tx>
          <c:spPr>
            <a:solidFill>
              <a:srgbClr val="0000CC"/>
            </a:solidFill>
          </c:spPr>
          <c:invertIfNegative val="0"/>
          <c:val>
            <c:numRef>
              <c:f>Acinetob!$BB$5:$BB$20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8-CB71-4471-B7E4-3DB7790F65F6}"/>
            </c:ext>
          </c:extLst>
        </c:ser>
        <c:ser>
          <c:idx val="10"/>
          <c:order val="9"/>
          <c:tx>
            <c:strRef>
              <c:f>Acinetob!$BC$4</c:f>
              <c:strCache>
                <c:ptCount val="1"/>
                <c:pt idx="0">
                  <c:v>Imipenem</c:v>
                </c:pt>
              </c:strCache>
            </c:strRef>
          </c:tx>
          <c:spPr>
            <a:solidFill>
              <a:srgbClr val="0066CC"/>
            </a:solidFill>
          </c:spPr>
          <c:invertIfNegative val="0"/>
          <c:val>
            <c:numRef>
              <c:f>Acinetob!$BC$5:$BC$20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CB71-4471-B7E4-3DB7790F65F6}"/>
            </c:ext>
          </c:extLst>
        </c:ser>
        <c:ser>
          <c:idx val="12"/>
          <c:order val="10"/>
          <c:tx>
            <c:strRef>
              <c:f>Acinetob!$BD$4</c:f>
              <c:strCache>
                <c:ptCount val="1"/>
                <c:pt idx="0">
                  <c:v>Meropenem</c:v>
                </c:pt>
              </c:strCache>
            </c:strRef>
          </c:tx>
          <c:spPr>
            <a:solidFill>
              <a:srgbClr val="00CC00"/>
            </a:solidFill>
          </c:spPr>
          <c:invertIfNegative val="0"/>
          <c:val>
            <c:numRef>
              <c:f>Acinetob!$BD$5:$BD$20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CB71-4471-B7E4-3DB7790F65F6}"/>
            </c:ext>
          </c:extLst>
        </c:ser>
        <c:ser>
          <c:idx val="13"/>
          <c:order val="11"/>
          <c:tx>
            <c:strRef>
              <c:f>Acinetob!$BE$4</c:f>
              <c:strCache>
                <c:ptCount val="1"/>
                <c:pt idx="0">
                  <c:v>Colistin</c:v>
                </c:pt>
              </c:strCache>
            </c:strRef>
          </c:tx>
          <c:spPr>
            <a:solidFill>
              <a:schemeClr val="accent6">
                <a:lumMod val="50000"/>
              </a:schemeClr>
            </a:solidFill>
          </c:spPr>
          <c:invertIfNegative val="0"/>
          <c:val>
            <c:numRef>
              <c:f>Acinetob!$BE$5:$BE$20</c:f>
              <c:numCache>
                <c:formatCode>0.00</c:formatCode>
                <c:ptCount val="16"/>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CB71-4471-B7E4-3DB7790F65F6}"/>
            </c:ext>
          </c:extLst>
        </c:ser>
        <c:ser>
          <c:idx val="14"/>
          <c:order val="12"/>
          <c:tx>
            <c:strRef>
              <c:f>Acinetob!$BF$4</c:f>
              <c:strCache>
                <c:ptCount val="1"/>
                <c:pt idx="0">
                  <c:v>Amikacin</c:v>
                </c:pt>
              </c:strCache>
            </c:strRef>
          </c:tx>
          <c:spPr>
            <a:solidFill>
              <a:schemeClr val="accent6">
                <a:lumMod val="75000"/>
              </a:schemeClr>
            </a:solidFill>
          </c:spPr>
          <c:invertIfNegative val="0"/>
          <c:val>
            <c:numRef>
              <c:f>Acinetob!$BF$5:$BF$20</c:f>
              <c:numCache>
                <c:formatCode>0.00</c:formatCode>
                <c:ptCount val="16"/>
                <c:pt idx="0">
                  <c:v>0</c:v>
                </c:pt>
                <c:pt idx="1">
                  <c:v>0</c:v>
                </c:pt>
                <c:pt idx="2">
                  <c:v>0</c:v>
                </c:pt>
                <c:pt idx="3">
                  <c:v>0</c:v>
                </c:pt>
                <c:pt idx="4">
                  <c:v>0</c:v>
                </c:pt>
                <c:pt idx="5">
                  <c:v>0</c:v>
                </c:pt>
                <c:pt idx="6">
                  <c:v>0</c:v>
                </c:pt>
                <c:pt idx="7">
                  <c:v>100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CB71-4471-B7E4-3DB7790F65F6}"/>
            </c:ext>
          </c:extLst>
        </c:ser>
        <c:ser>
          <c:idx val="15"/>
          <c:order val="13"/>
          <c:tx>
            <c:strRef>
              <c:f>Acinetob!$BG$4</c:f>
              <c:strCache>
                <c:ptCount val="1"/>
                <c:pt idx="0">
                  <c:v>Gentamicin</c:v>
                </c:pt>
              </c:strCache>
            </c:strRef>
          </c:tx>
          <c:spPr>
            <a:solidFill>
              <a:schemeClr val="accent6">
                <a:lumMod val="20000"/>
                <a:lumOff val="80000"/>
              </a:schemeClr>
            </a:solidFill>
          </c:spPr>
          <c:invertIfNegative val="0"/>
          <c:val>
            <c:numRef>
              <c:f>Acinetob!$BG$5:$BG$20</c:f>
              <c:numCache>
                <c:formatCode>0.00</c:formatCode>
                <c:ptCount val="16"/>
                <c:pt idx="0">
                  <c:v>0</c:v>
                </c:pt>
                <c:pt idx="1">
                  <c:v>0</c:v>
                </c:pt>
                <c:pt idx="2">
                  <c:v>0</c:v>
                </c:pt>
                <c:pt idx="3">
                  <c:v>0</c:v>
                </c:pt>
                <c:pt idx="4">
                  <c:v>0</c:v>
                </c:pt>
                <c:pt idx="5">
                  <c:v>100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CB71-4471-B7E4-3DB7790F65F6}"/>
            </c:ext>
          </c:extLst>
        </c:ser>
        <c:ser>
          <c:idx val="16"/>
          <c:order val="14"/>
          <c:tx>
            <c:strRef>
              <c:f>Acinetob!$BH$4</c:f>
              <c:strCache>
                <c:ptCount val="1"/>
                <c:pt idx="0">
                  <c:v>Tobramycin</c:v>
                </c:pt>
              </c:strCache>
            </c:strRef>
          </c:tx>
          <c:spPr>
            <a:solidFill>
              <a:schemeClr val="bg2">
                <a:lumMod val="50000"/>
              </a:schemeClr>
            </a:solidFill>
          </c:spPr>
          <c:invertIfNegative val="0"/>
          <c:val>
            <c:numRef>
              <c:f>Acinetob!$BH$5:$BH$20</c:f>
              <c:numCache>
                <c:formatCode>0.00</c:formatCode>
                <c:ptCount val="16"/>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CB71-4471-B7E4-3DB7790F65F6}"/>
            </c:ext>
          </c:extLst>
        </c:ser>
        <c:ser>
          <c:idx val="17"/>
          <c:order val="15"/>
          <c:tx>
            <c:strRef>
              <c:f>Acinetob!$BI$4</c:f>
              <c:strCache>
                <c:ptCount val="1"/>
                <c:pt idx="0">
                  <c:v>Fosfomycin</c:v>
                </c:pt>
              </c:strCache>
            </c:strRef>
          </c:tx>
          <c:spPr>
            <a:solidFill>
              <a:schemeClr val="accent4">
                <a:lumMod val="75000"/>
              </a:schemeClr>
            </a:solidFill>
          </c:spPr>
          <c:invertIfNegative val="0"/>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100</c:v>
                </c:pt>
                <c:pt idx="15">
                  <c:v>0</c:v>
                </c:pt>
              </c:numCache>
            </c:numRef>
          </c:val>
          <c:extLst>
            <c:ext xmlns:c16="http://schemas.microsoft.com/office/drawing/2014/chart" uri="{C3380CC4-5D6E-409C-BE32-E72D297353CC}">
              <c16:uniqueId val="{0000000F-CB71-4471-B7E4-3DB7790F65F6}"/>
            </c:ext>
          </c:extLst>
        </c:ser>
        <c:ser>
          <c:idx val="18"/>
          <c:order val="16"/>
          <c:tx>
            <c:strRef>
              <c:f>Acinetob!$BJ$4</c:f>
              <c:strCache>
                <c:ptCount val="1"/>
                <c:pt idx="0">
                  <c:v>Cotrimoxazol</c:v>
                </c:pt>
              </c:strCache>
            </c:strRef>
          </c:tx>
          <c:invertIfNegative val="0"/>
          <c:val>
            <c:numRef>
              <c:f>Acinetob!$BJ$5:$BJ$20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CB71-4471-B7E4-3DB7790F65F6}"/>
            </c:ext>
          </c:extLst>
        </c:ser>
        <c:ser>
          <c:idx val="19"/>
          <c:order val="17"/>
          <c:tx>
            <c:strRef>
              <c:f>Acinetob!$BK$4</c:f>
              <c:strCache>
                <c:ptCount val="1"/>
                <c:pt idx="0">
                  <c:v>Ciprofloxacin</c:v>
                </c:pt>
              </c:strCache>
            </c:strRef>
          </c:tx>
          <c:spPr>
            <a:solidFill>
              <a:schemeClr val="accent4">
                <a:lumMod val="60000"/>
                <a:lumOff val="40000"/>
              </a:schemeClr>
            </a:solidFill>
          </c:spPr>
          <c:invertIfNegative val="0"/>
          <c:val>
            <c:numRef>
              <c:f>Acinetob!$BK$5:$BK$20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B71-4471-B7E4-3DB7790F65F6}"/>
            </c:ext>
          </c:extLst>
        </c:ser>
        <c:ser>
          <c:idx val="20"/>
          <c:order val="18"/>
          <c:tx>
            <c:strRef>
              <c:f>Acinetob!$BL$4</c:f>
              <c:strCache>
                <c:ptCount val="1"/>
                <c:pt idx="0">
                  <c:v>Levofloxacin</c:v>
                </c:pt>
              </c:strCache>
            </c:strRef>
          </c:tx>
          <c:spPr>
            <a:solidFill>
              <a:schemeClr val="accent4">
                <a:lumMod val="20000"/>
                <a:lumOff val="80000"/>
              </a:schemeClr>
            </a:solidFill>
          </c:spPr>
          <c:invertIfNegative val="0"/>
          <c:val>
            <c:numRef>
              <c:f>Acinetob!$BL$5:$BL$20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CB71-4471-B7E4-3DB7790F65F6}"/>
            </c:ext>
          </c:extLst>
        </c:ser>
        <c:ser>
          <c:idx val="21"/>
          <c:order val="19"/>
          <c:tx>
            <c:strRef>
              <c:f>Acinetob!$BM$4</c:f>
              <c:strCache>
                <c:ptCount val="1"/>
                <c:pt idx="0">
                  <c:v>Moxifloxacin</c:v>
                </c:pt>
              </c:strCache>
            </c:strRef>
          </c:tx>
          <c:spPr>
            <a:solidFill>
              <a:schemeClr val="tx1">
                <a:lumMod val="50000"/>
                <a:lumOff val="50000"/>
              </a:schemeClr>
            </a:solidFill>
          </c:spPr>
          <c:invertIfNegative val="0"/>
          <c:val>
            <c:numRef>
              <c:f>Acinetob!$BM$5:$BM$20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CB71-4471-B7E4-3DB7790F65F6}"/>
            </c:ext>
          </c:extLst>
        </c:ser>
        <c:ser>
          <c:idx val="22"/>
          <c:order val="20"/>
          <c:tx>
            <c:strRef>
              <c:f>Acinetob!$BN$4</c:f>
              <c:strCache>
                <c:ptCount val="1"/>
                <c:pt idx="0">
                  <c:v>Doxycyclin</c:v>
                </c:pt>
              </c:strCache>
            </c:strRef>
          </c:tx>
          <c:spPr>
            <a:solidFill>
              <a:srgbClr val="CCFF66"/>
            </a:solidFill>
          </c:spPr>
          <c:invertIfNegative val="0"/>
          <c:val>
            <c:numRef>
              <c:f>Acinetob!$BN$5:$BN$20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B71-4471-B7E4-3DB7790F65F6}"/>
            </c:ext>
          </c:extLst>
        </c:ser>
        <c:ser>
          <c:idx val="8"/>
          <c:order val="21"/>
          <c:tx>
            <c:strRef>
              <c:f>Acinetob!$BO$4</c:f>
              <c:strCache>
                <c:ptCount val="1"/>
                <c:pt idx="0">
                  <c:v>Tigecyclin</c:v>
                </c:pt>
              </c:strCache>
            </c:strRef>
          </c:tx>
          <c:invertIfNegative val="0"/>
          <c:val>
            <c:numRef>
              <c:f>Acinetob!$BO$5:$BO$20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DD96-4287-9785-5EC63DED9610}"/>
            </c:ext>
          </c:extLst>
        </c:ser>
        <c:ser>
          <c:idx val="11"/>
          <c:order val="22"/>
          <c:tx>
            <c:strRef>
              <c:f>Acinetob!$BP$4</c:f>
              <c:strCache>
                <c:ptCount val="1"/>
                <c:pt idx="0">
                  <c:v>Caz/Avi</c:v>
                </c:pt>
              </c:strCache>
            </c:strRef>
          </c:tx>
          <c:invertIfNegative val="0"/>
          <c:val>
            <c:numRef>
              <c:f>Acinetob!$BP$5:$BP$20</c:f>
              <c:numCache>
                <c:formatCode>0.00</c:formatCode>
                <c:ptCount val="16"/>
                <c:pt idx="0">
                  <c:v>0</c:v>
                </c:pt>
                <c:pt idx="1">
                  <c:v>0</c:v>
                </c:pt>
                <c:pt idx="2">
                  <c:v>0</c:v>
                </c:pt>
                <c:pt idx="3">
                  <c:v>0</c:v>
                </c:pt>
                <c:pt idx="4">
                  <c:v>0</c:v>
                </c:pt>
                <c:pt idx="5">
                  <c:v>0</c:v>
                </c:pt>
                <c:pt idx="6">
                  <c:v>0</c:v>
                </c:pt>
                <c:pt idx="7">
                  <c:v>100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DD96-4287-9785-5EC63DED9610}"/>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General"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29.56989247311828</c:v>
                </c:pt>
                <c:pt idx="2">
                  <c:v>13.978494623655914</c:v>
                </c:pt>
                <c:pt idx="3">
                  <c:v>0</c:v>
                </c:pt>
                <c:pt idx="4">
                  <c:v>5.376344086021505</c:v>
                </c:pt>
                <c:pt idx="5">
                  <c:v>4.838709677419355</c:v>
                </c:pt>
                <c:pt idx="6">
                  <c:v>2.150537634408602</c:v>
                </c:pt>
                <c:pt idx="7">
                  <c:v>3.763440860215054</c:v>
                </c:pt>
                <c:pt idx="8">
                  <c:v>4.301075268817204</c:v>
                </c:pt>
                <c:pt idx="9">
                  <c:v>36.021505376344088</c:v>
                </c:pt>
                <c:pt idx="10">
                  <c:v>0</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9.67741935483871</c:v>
                </c:pt>
                <c:pt idx="3">
                  <c:v>0</c:v>
                </c:pt>
                <c:pt idx="4">
                  <c:v>46.236559139784944</c:v>
                </c:pt>
                <c:pt idx="5">
                  <c:v>38.70967741935484</c:v>
                </c:pt>
                <c:pt idx="6">
                  <c:v>2.150537634408602</c:v>
                </c:pt>
                <c:pt idx="7">
                  <c:v>0</c:v>
                </c:pt>
                <c:pt idx="8">
                  <c:v>0</c:v>
                </c:pt>
                <c:pt idx="9">
                  <c:v>0</c:v>
                </c:pt>
                <c:pt idx="10">
                  <c:v>3.225806451612903</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70.430107526881727</c:v>
                </c:pt>
                <c:pt idx="4">
                  <c:v>0</c:v>
                </c:pt>
                <c:pt idx="5">
                  <c:v>13.440860215053764</c:v>
                </c:pt>
                <c:pt idx="6">
                  <c:v>9.67741935483871</c:v>
                </c:pt>
                <c:pt idx="7">
                  <c:v>2.150537634408602</c:v>
                </c:pt>
                <c:pt idx="8">
                  <c:v>1.6129032258064515</c:v>
                </c:pt>
                <c:pt idx="9">
                  <c:v>1.6129032258064515</c:v>
                </c:pt>
                <c:pt idx="10">
                  <c:v>1.075268817204301</c:v>
                </c:pt>
                <c:pt idx="11">
                  <c:v>0</c:v>
                </c:pt>
                <c:pt idx="12">
                  <c:v>0</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63.978494623655912</c:v>
                </c:pt>
                <c:pt idx="5">
                  <c:v>0</c:v>
                </c:pt>
                <c:pt idx="6">
                  <c:v>22.043010752688172</c:v>
                </c:pt>
                <c:pt idx="7">
                  <c:v>10.21505376344086</c:v>
                </c:pt>
                <c:pt idx="8">
                  <c:v>0.5376344086021505</c:v>
                </c:pt>
                <c:pt idx="9">
                  <c:v>0.5376344086021505</c:v>
                </c:pt>
                <c:pt idx="10">
                  <c:v>0.5376344086021505</c:v>
                </c:pt>
                <c:pt idx="11">
                  <c:v>1.075268817204301</c:v>
                </c:pt>
                <c:pt idx="12">
                  <c:v>1.075268817204301</c:v>
                </c:pt>
                <c:pt idx="13">
                  <c:v>0</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c:v>
                </c:pt>
                <c:pt idx="2">
                  <c:v>0</c:v>
                </c:pt>
                <c:pt idx="3">
                  <c:v>0</c:v>
                </c:pt>
                <c:pt idx="4">
                  <c:v>0.5376344086021505</c:v>
                </c:pt>
                <c:pt idx="5">
                  <c:v>0.5376344086021505</c:v>
                </c:pt>
                <c:pt idx="6">
                  <c:v>15.053763440860216</c:v>
                </c:pt>
                <c:pt idx="7">
                  <c:v>67.741935483870961</c:v>
                </c:pt>
                <c:pt idx="8">
                  <c:v>11.827956989247312</c:v>
                </c:pt>
                <c:pt idx="9">
                  <c:v>1.075268817204301</c:v>
                </c:pt>
                <c:pt idx="10">
                  <c:v>3.225806451612903</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0.5376344086021505</c:v>
                </c:pt>
                <c:pt idx="4">
                  <c:v>0</c:v>
                </c:pt>
                <c:pt idx="5">
                  <c:v>6.4516129032258061</c:v>
                </c:pt>
                <c:pt idx="6">
                  <c:v>66.666666666666671</c:v>
                </c:pt>
                <c:pt idx="7">
                  <c:v>22.043010752688172</c:v>
                </c:pt>
                <c:pt idx="8">
                  <c:v>1.075268817204301</c:v>
                </c:pt>
                <c:pt idx="9">
                  <c:v>0</c:v>
                </c:pt>
                <c:pt idx="10">
                  <c:v>0</c:v>
                </c:pt>
                <c:pt idx="11">
                  <c:v>0</c:v>
                </c:pt>
                <c:pt idx="12">
                  <c:v>3.225806451612903</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96.236559139784944</c:v>
                </c:pt>
                <c:pt idx="3">
                  <c:v>0</c:v>
                </c:pt>
                <c:pt idx="4">
                  <c:v>0.5376344086021505</c:v>
                </c:pt>
                <c:pt idx="5">
                  <c:v>1.075268817204301</c:v>
                </c:pt>
                <c:pt idx="6">
                  <c:v>1.075268817204301</c:v>
                </c:pt>
                <c:pt idx="7">
                  <c:v>0.5376344086021505</c:v>
                </c:pt>
                <c:pt idx="8">
                  <c:v>0</c:v>
                </c:pt>
                <c:pt idx="9">
                  <c:v>0</c:v>
                </c:pt>
                <c:pt idx="10">
                  <c:v>0.5376344086021505</c:v>
                </c:pt>
                <c:pt idx="11">
                  <c:v>0</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96.236559139784944</c:v>
                </c:pt>
                <c:pt idx="3">
                  <c:v>0</c:v>
                </c:pt>
                <c:pt idx="4">
                  <c:v>0.5376344086021505</c:v>
                </c:pt>
                <c:pt idx="5">
                  <c:v>0</c:v>
                </c:pt>
                <c:pt idx="6">
                  <c:v>0</c:v>
                </c:pt>
                <c:pt idx="7">
                  <c:v>1.075268817204301</c:v>
                </c:pt>
                <c:pt idx="8">
                  <c:v>1.6129032258064515</c:v>
                </c:pt>
                <c:pt idx="9">
                  <c:v>0</c:v>
                </c:pt>
                <c:pt idx="10">
                  <c:v>0.5376344086021505</c:v>
                </c:pt>
                <c:pt idx="11">
                  <c:v>0</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1.6129032258064515</c:v>
                </c:pt>
                <c:pt idx="5">
                  <c:v>0</c:v>
                </c:pt>
                <c:pt idx="6">
                  <c:v>25.806451612903224</c:v>
                </c:pt>
                <c:pt idx="7">
                  <c:v>57.526881720430104</c:v>
                </c:pt>
                <c:pt idx="8">
                  <c:v>11.290322580645162</c:v>
                </c:pt>
                <c:pt idx="9">
                  <c:v>2.6881720430107525</c:v>
                </c:pt>
                <c:pt idx="10">
                  <c:v>1.075268817204301</c:v>
                </c:pt>
                <c:pt idx="11">
                  <c:v>0</c:v>
                </c:pt>
                <c:pt idx="12">
                  <c:v>0</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9.1397849462365599</c:v>
                </c:pt>
                <c:pt idx="3">
                  <c:v>0</c:v>
                </c:pt>
                <c:pt idx="4">
                  <c:v>72.58064516129032</c:v>
                </c:pt>
                <c:pt idx="5">
                  <c:v>11.827956989247312</c:v>
                </c:pt>
                <c:pt idx="6">
                  <c:v>3.763440860215054</c:v>
                </c:pt>
                <c:pt idx="7">
                  <c:v>1.075268817204301</c:v>
                </c:pt>
                <c:pt idx="8">
                  <c:v>0</c:v>
                </c:pt>
                <c:pt idx="9">
                  <c:v>0.5376344086021505</c:v>
                </c:pt>
                <c:pt idx="10">
                  <c:v>1.075268817204301</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59.677419354838712</c:v>
                </c:pt>
                <c:pt idx="6">
                  <c:v>0</c:v>
                </c:pt>
                <c:pt idx="7">
                  <c:v>20.967741935483872</c:v>
                </c:pt>
                <c:pt idx="8">
                  <c:v>11.827956989247312</c:v>
                </c:pt>
                <c:pt idx="9">
                  <c:v>2.6881720430107525</c:v>
                </c:pt>
                <c:pt idx="10">
                  <c:v>2.150537634408602</c:v>
                </c:pt>
                <c:pt idx="11">
                  <c:v>1.075268817204301</c:v>
                </c:pt>
                <c:pt idx="12">
                  <c:v>0</c:v>
                </c:pt>
                <c:pt idx="13">
                  <c:v>1.075268817204301</c:v>
                </c:pt>
                <c:pt idx="14">
                  <c:v>0.5376344086021505</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94.623655913978496</c:v>
                </c:pt>
                <c:pt idx="3">
                  <c:v>0</c:v>
                </c:pt>
                <c:pt idx="4">
                  <c:v>1.6129032258064515</c:v>
                </c:pt>
                <c:pt idx="5">
                  <c:v>1.075268817204301</c:v>
                </c:pt>
                <c:pt idx="6">
                  <c:v>0</c:v>
                </c:pt>
                <c:pt idx="7">
                  <c:v>0.5376344086021505</c:v>
                </c:pt>
                <c:pt idx="8">
                  <c:v>1.075268817204301</c:v>
                </c:pt>
                <c:pt idx="9">
                  <c:v>0</c:v>
                </c:pt>
                <c:pt idx="10">
                  <c:v>0</c:v>
                </c:pt>
                <c:pt idx="11">
                  <c:v>1.075268817204301</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c:v>
                </c:pt>
                <c:pt idx="2">
                  <c:v>0</c:v>
                </c:pt>
                <c:pt idx="3">
                  <c:v>1.6129032258064515</c:v>
                </c:pt>
                <c:pt idx="4">
                  <c:v>41.935483870967744</c:v>
                </c:pt>
                <c:pt idx="5">
                  <c:v>43.01075268817204</c:v>
                </c:pt>
                <c:pt idx="6">
                  <c:v>2.150537634408602</c:v>
                </c:pt>
                <c:pt idx="7">
                  <c:v>0.5376344086021505</c:v>
                </c:pt>
                <c:pt idx="8">
                  <c:v>0.5376344086021505</c:v>
                </c:pt>
                <c:pt idx="9">
                  <c:v>10.21505376344086</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0</c:v>
                </c:pt>
                <c:pt idx="2">
                  <c:v>0</c:v>
                </c:pt>
                <c:pt idx="3">
                  <c:v>31.182795698924732</c:v>
                </c:pt>
                <c:pt idx="4">
                  <c:v>55.913978494623656</c:v>
                </c:pt>
                <c:pt idx="5">
                  <c:v>1.6129032258064515</c:v>
                </c:pt>
                <c:pt idx="6">
                  <c:v>1.6129032258064515</c:v>
                </c:pt>
                <c:pt idx="7">
                  <c:v>0.5376344086021505</c:v>
                </c:pt>
                <c:pt idx="8">
                  <c:v>0.5376344086021505</c:v>
                </c:pt>
                <c:pt idx="9">
                  <c:v>1.6129032258064515</c:v>
                </c:pt>
                <c:pt idx="10">
                  <c:v>6.989247311827957</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0</c:v>
                </c:pt>
                <c:pt idx="2">
                  <c:v>30.107526881720432</c:v>
                </c:pt>
                <c:pt idx="3">
                  <c:v>57.526881720430104</c:v>
                </c:pt>
                <c:pt idx="4">
                  <c:v>2.150537634408602</c:v>
                </c:pt>
                <c:pt idx="5">
                  <c:v>0.5376344086021505</c:v>
                </c:pt>
                <c:pt idx="6">
                  <c:v>0</c:v>
                </c:pt>
                <c:pt idx="7">
                  <c:v>2.6881720430107525</c:v>
                </c:pt>
                <c:pt idx="8">
                  <c:v>6.989247311827957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73.118279569892479</c:v>
                </c:pt>
                <c:pt idx="3">
                  <c:v>0</c:v>
                </c:pt>
                <c:pt idx="4">
                  <c:v>21.50537634408602</c:v>
                </c:pt>
                <c:pt idx="5">
                  <c:v>4.301075268817204</c:v>
                </c:pt>
                <c:pt idx="6">
                  <c:v>0</c:v>
                </c:pt>
                <c:pt idx="7">
                  <c:v>0.5376344086021505</c:v>
                </c:pt>
                <c:pt idx="8">
                  <c:v>0</c:v>
                </c:pt>
                <c:pt idx="9">
                  <c:v>0.5376344086021505</c:v>
                </c:pt>
                <c:pt idx="10">
                  <c:v>0</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86.021505376344081</c:v>
                </c:pt>
                <c:pt idx="2">
                  <c:v>12.903225806451612</c:v>
                </c:pt>
                <c:pt idx="3">
                  <c:v>0.5376344086021505</c:v>
                </c:pt>
                <c:pt idx="4">
                  <c:v>0</c:v>
                </c:pt>
                <c:pt idx="5">
                  <c:v>0</c:v>
                </c:pt>
                <c:pt idx="6">
                  <c:v>0</c:v>
                </c:pt>
                <c:pt idx="7">
                  <c:v>0</c:v>
                </c:pt>
                <c:pt idx="8">
                  <c:v>0</c:v>
                </c:pt>
                <c:pt idx="9">
                  <c:v>0.5376344086021505</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0</c:v>
                </c:pt>
                <c:pt idx="3">
                  <c:v>0</c:v>
                </c:pt>
                <c:pt idx="4">
                  <c:v>2.6881720430107525</c:v>
                </c:pt>
                <c:pt idx="5">
                  <c:v>81.72043010752688</c:v>
                </c:pt>
                <c:pt idx="6">
                  <c:v>15.591397849462366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0.5376344086021505</c:v>
                </c:pt>
                <c:pt idx="3">
                  <c:v>0</c:v>
                </c:pt>
                <c:pt idx="4">
                  <c:v>11.290322580645162</c:v>
                </c:pt>
                <c:pt idx="5">
                  <c:v>62.365591397849464</c:v>
                </c:pt>
                <c:pt idx="6">
                  <c:v>7.5268817204301079</c:v>
                </c:pt>
                <c:pt idx="7">
                  <c:v>0</c:v>
                </c:pt>
                <c:pt idx="8">
                  <c:v>0</c:v>
                </c:pt>
                <c:pt idx="9">
                  <c:v>0</c:v>
                </c:pt>
                <c:pt idx="10">
                  <c:v>0</c:v>
                </c:pt>
                <c:pt idx="11">
                  <c:v>18.27956989247312</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0.5376344086021505</c:v>
                </c:pt>
                <c:pt idx="2">
                  <c:v>14.516129032258064</c:v>
                </c:pt>
                <c:pt idx="3">
                  <c:v>73.118279569892479</c:v>
                </c:pt>
                <c:pt idx="4">
                  <c:v>6.4516129032258061</c:v>
                </c:pt>
                <c:pt idx="5">
                  <c:v>0.5376344086021505</c:v>
                </c:pt>
                <c:pt idx="6">
                  <c:v>0</c:v>
                </c:pt>
                <c:pt idx="7">
                  <c:v>0</c:v>
                </c:pt>
                <c:pt idx="8">
                  <c:v>0.5376344086021505</c:v>
                </c:pt>
                <c:pt idx="9">
                  <c:v>4.301075268817204</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0.5376344086021505</c:v>
                </c:pt>
                <c:pt idx="3">
                  <c:v>0</c:v>
                </c:pt>
                <c:pt idx="4">
                  <c:v>0.5376344086021505</c:v>
                </c:pt>
                <c:pt idx="5">
                  <c:v>13.440860215053764</c:v>
                </c:pt>
                <c:pt idx="6">
                  <c:v>63.978494623655912</c:v>
                </c:pt>
                <c:pt idx="7">
                  <c:v>21.50537634408602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c:v>
                </c:pt>
                <c:pt idx="3">
                  <c:v>0</c:v>
                </c:pt>
                <c:pt idx="4">
                  <c:v>0</c:v>
                </c:pt>
                <c:pt idx="5">
                  <c:v>35.483870967741936</c:v>
                </c:pt>
                <c:pt idx="6">
                  <c:v>60.215053763440864</c:v>
                </c:pt>
                <c:pt idx="7">
                  <c:v>4.301075268817204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65.053763440860209</c:v>
                </c:pt>
                <c:pt idx="4">
                  <c:v>0</c:v>
                </c:pt>
                <c:pt idx="5">
                  <c:v>31.182795698924732</c:v>
                </c:pt>
                <c:pt idx="6">
                  <c:v>3.763440860215054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84.408602150537632</c:v>
                </c:pt>
                <c:pt idx="2">
                  <c:v>0</c:v>
                </c:pt>
                <c:pt idx="3">
                  <c:v>15.591397849462366</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CNS!$AW$64</c:f>
              <c:strCache>
                <c:ptCount val="1"/>
                <c:pt idx="0">
                  <c:v>Penicillin G</c:v>
                </c:pt>
              </c:strCache>
            </c:strRef>
          </c:tx>
          <c:spPr>
            <a:solidFill>
              <a:srgbClr val="C000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CNS!$AW$65:$AW$80</c:f>
              <c:numCache>
                <c:formatCode>0.00</c:formatCode>
                <c:ptCount val="16"/>
                <c:pt idx="0">
                  <c:v>0</c:v>
                </c:pt>
                <c:pt idx="1">
                  <c:v>19.19191919191919</c:v>
                </c:pt>
                <c:pt idx="2">
                  <c:v>1.6161616161616161</c:v>
                </c:pt>
                <c:pt idx="3">
                  <c:v>1.4141414141414141</c:v>
                </c:pt>
                <c:pt idx="4">
                  <c:v>2.2222222222222223</c:v>
                </c:pt>
                <c:pt idx="5">
                  <c:v>7.0707070707070709</c:v>
                </c:pt>
                <c:pt idx="6">
                  <c:v>5.6565656565656566</c:v>
                </c:pt>
                <c:pt idx="7">
                  <c:v>6.8686868686868685</c:v>
                </c:pt>
                <c:pt idx="8">
                  <c:v>4.8484848484848486</c:v>
                </c:pt>
                <c:pt idx="9">
                  <c:v>51.111111111111114</c:v>
                </c:pt>
                <c:pt idx="10">
                  <c:v>0</c:v>
                </c:pt>
                <c:pt idx="11">
                  <c:v>0</c:v>
                </c:pt>
                <c:pt idx="12">
                  <c:v>0</c:v>
                </c:pt>
                <c:pt idx="13">
                  <c:v>0</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CNS!$AX$64</c:f>
              <c:strCache>
                <c:ptCount val="1"/>
                <c:pt idx="0">
                  <c:v>Oxacillin</c:v>
                </c:pt>
              </c:strCache>
            </c:strRef>
          </c:tx>
          <c:spPr>
            <a:solidFill>
              <a:srgbClr val="FF00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CNS!$AX$65:$AX$80</c:f>
              <c:numCache>
                <c:formatCode>0.00</c:formatCode>
                <c:ptCount val="16"/>
                <c:pt idx="0">
                  <c:v>0</c:v>
                </c:pt>
                <c:pt idx="1">
                  <c:v>0</c:v>
                </c:pt>
                <c:pt idx="2">
                  <c:v>40.890688259109311</c:v>
                </c:pt>
                <c:pt idx="3">
                  <c:v>0</c:v>
                </c:pt>
                <c:pt idx="4">
                  <c:v>4.2510121457489882</c:v>
                </c:pt>
                <c:pt idx="5">
                  <c:v>1.6194331983805668</c:v>
                </c:pt>
                <c:pt idx="6">
                  <c:v>2.834008097165992</c:v>
                </c:pt>
                <c:pt idx="7">
                  <c:v>3.0364372469635628</c:v>
                </c:pt>
                <c:pt idx="8">
                  <c:v>3.4412955465587043</c:v>
                </c:pt>
                <c:pt idx="9">
                  <c:v>2.6315789473684212</c:v>
                </c:pt>
                <c:pt idx="10">
                  <c:v>41.295546558704451</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CNS!$AY$64</c:f>
              <c:strCache>
                <c:ptCount val="1"/>
                <c:pt idx="0">
                  <c:v>Ampicillin/ Sulbactam</c:v>
                </c:pt>
              </c:strCache>
            </c:strRef>
          </c:tx>
          <c:spPr>
            <a:solidFill>
              <a:srgbClr val="FF99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CNS!$AY$65:$AY$80</c:f>
              <c:numCache>
                <c:formatCode>0.00</c:formatCode>
                <c:ptCount val="16"/>
                <c:pt idx="0">
                  <c:v>0</c:v>
                </c:pt>
                <c:pt idx="1">
                  <c:v>0.20202020202020202</c:v>
                </c:pt>
                <c:pt idx="2">
                  <c:v>0</c:v>
                </c:pt>
                <c:pt idx="3">
                  <c:v>47.676767676767675</c:v>
                </c:pt>
                <c:pt idx="4">
                  <c:v>0</c:v>
                </c:pt>
                <c:pt idx="5">
                  <c:v>5.4545454545454541</c:v>
                </c:pt>
                <c:pt idx="6">
                  <c:v>5.858585858585859</c:v>
                </c:pt>
                <c:pt idx="7">
                  <c:v>10.909090909090908</c:v>
                </c:pt>
                <c:pt idx="8">
                  <c:v>10.909090909090908</c:v>
                </c:pt>
                <c:pt idx="9">
                  <c:v>4.4444444444444446</c:v>
                </c:pt>
                <c:pt idx="10">
                  <c:v>8.0808080808080813</c:v>
                </c:pt>
                <c:pt idx="11">
                  <c:v>6.262626262626263</c:v>
                </c:pt>
                <c:pt idx="12">
                  <c:v>0.20202020202020202</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CNS!$AZ$64</c:f>
              <c:strCache>
                <c:ptCount val="1"/>
                <c:pt idx="0">
                  <c:v>Piperacillin/ Tazobactam</c:v>
                </c:pt>
              </c:strCache>
            </c:strRef>
          </c:tx>
          <c:spPr>
            <a:solidFill>
              <a:srgbClr val="CC99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CNS!$AZ$65:$AZ$80</c:f>
              <c:numCache>
                <c:formatCode>0.00</c:formatCode>
                <c:ptCount val="16"/>
                <c:pt idx="0">
                  <c:v>0</c:v>
                </c:pt>
                <c:pt idx="1">
                  <c:v>0</c:v>
                </c:pt>
                <c:pt idx="2">
                  <c:v>0</c:v>
                </c:pt>
                <c:pt idx="3">
                  <c:v>0</c:v>
                </c:pt>
                <c:pt idx="4">
                  <c:v>49.797570850202426</c:v>
                </c:pt>
                <c:pt idx="5">
                  <c:v>0</c:v>
                </c:pt>
                <c:pt idx="6">
                  <c:v>8.2995951417004044</c:v>
                </c:pt>
                <c:pt idx="7">
                  <c:v>12.550607287449393</c:v>
                </c:pt>
                <c:pt idx="8">
                  <c:v>8.7044534412955468</c:v>
                </c:pt>
                <c:pt idx="9">
                  <c:v>2.42914979757085</c:v>
                </c:pt>
                <c:pt idx="10">
                  <c:v>1.8218623481781377</c:v>
                </c:pt>
                <c:pt idx="11">
                  <c:v>1.0121457489878543</c:v>
                </c:pt>
                <c:pt idx="12">
                  <c:v>3.8461538461538463</c:v>
                </c:pt>
                <c:pt idx="13">
                  <c:v>11.538461538461538</c:v>
                </c:pt>
                <c:pt idx="14">
                  <c:v>0</c:v>
                </c:pt>
                <c:pt idx="15">
                  <c:v>0</c:v>
                </c:pt>
              </c:numCache>
            </c:numRef>
          </c:val>
          <c:extLst>
            <c:ext xmlns:c16="http://schemas.microsoft.com/office/drawing/2014/chart" uri="{C3380CC4-5D6E-409C-BE32-E72D297353CC}">
              <c16:uniqueId val="{00000003-CD8C-43E9-95DE-774EB1EF301E}"/>
            </c:ext>
          </c:extLst>
        </c:ser>
        <c:ser>
          <c:idx val="4"/>
          <c:order val="4"/>
          <c:tx>
            <c:strRef>
              <c:f>CNS!$BA$64</c:f>
              <c:strCache>
                <c:ptCount val="1"/>
                <c:pt idx="0">
                  <c:v>Cefotaxim</c:v>
                </c:pt>
              </c:strCache>
            </c:strRef>
          </c:tx>
          <c:spPr>
            <a:solidFill>
              <a:srgbClr val="66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CNS!$BA$65:$BA$80</c:f>
              <c:numCache>
                <c:formatCode>0.00</c:formatCode>
                <c:ptCount val="16"/>
                <c:pt idx="0">
                  <c:v>0</c:v>
                </c:pt>
                <c:pt idx="1">
                  <c:v>1.0101010101010102</c:v>
                </c:pt>
                <c:pt idx="2">
                  <c:v>0</c:v>
                </c:pt>
                <c:pt idx="3">
                  <c:v>0.60606060606060608</c:v>
                </c:pt>
                <c:pt idx="4">
                  <c:v>3.4343434343434343</c:v>
                </c:pt>
                <c:pt idx="5">
                  <c:v>19.19191919191919</c:v>
                </c:pt>
                <c:pt idx="6">
                  <c:v>20</c:v>
                </c:pt>
                <c:pt idx="7">
                  <c:v>2.6262626262626263</c:v>
                </c:pt>
                <c:pt idx="8">
                  <c:v>4.2424242424242422</c:v>
                </c:pt>
                <c:pt idx="9">
                  <c:v>8.0808080808080813</c:v>
                </c:pt>
                <c:pt idx="10">
                  <c:v>40.80808080808081</c:v>
                </c:pt>
                <c:pt idx="11">
                  <c:v>0</c:v>
                </c:pt>
                <c:pt idx="12">
                  <c:v>0</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CNS!$BB$64</c:f>
              <c:strCache>
                <c:ptCount val="1"/>
                <c:pt idx="0">
                  <c:v>Cefuroxim</c:v>
                </c:pt>
              </c:strCache>
            </c:strRef>
          </c:tx>
          <c:spPr>
            <a:solidFill>
              <a:srgbClr val="80008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CNS!$BB$65:$BB$80</c:f>
              <c:numCache>
                <c:formatCode>0.00</c:formatCode>
                <c:ptCount val="16"/>
                <c:pt idx="0">
                  <c:v>0</c:v>
                </c:pt>
                <c:pt idx="1">
                  <c:v>0</c:v>
                </c:pt>
                <c:pt idx="2">
                  <c:v>0</c:v>
                </c:pt>
                <c:pt idx="3">
                  <c:v>27.530364372469634</c:v>
                </c:pt>
                <c:pt idx="4">
                  <c:v>0</c:v>
                </c:pt>
                <c:pt idx="5">
                  <c:v>15.587044534412955</c:v>
                </c:pt>
                <c:pt idx="6">
                  <c:v>5.0607287449392713</c:v>
                </c:pt>
                <c:pt idx="7">
                  <c:v>3.4412955465587043</c:v>
                </c:pt>
                <c:pt idx="8">
                  <c:v>4.6558704453441297</c:v>
                </c:pt>
                <c:pt idx="9">
                  <c:v>9.1093117408906874</c:v>
                </c:pt>
                <c:pt idx="10">
                  <c:v>9.1093117408906874</c:v>
                </c:pt>
                <c:pt idx="11">
                  <c:v>5.4655870445344128</c:v>
                </c:pt>
                <c:pt idx="12">
                  <c:v>20.040485829959515</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CNS!$BC$64</c:f>
              <c:strCache>
                <c:ptCount val="1"/>
                <c:pt idx="0">
                  <c:v>Imipenem</c:v>
                </c:pt>
              </c:strCache>
            </c:strRef>
          </c:tx>
          <c:spPr>
            <a:solidFill>
              <a:srgbClr val="00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CNS!$BC$65:$BC$80</c:f>
              <c:numCache>
                <c:formatCode>0.00</c:formatCode>
                <c:ptCount val="16"/>
                <c:pt idx="0">
                  <c:v>0</c:v>
                </c:pt>
                <c:pt idx="1">
                  <c:v>0.20202020202020202</c:v>
                </c:pt>
                <c:pt idx="2">
                  <c:v>50.303030303030305</c:v>
                </c:pt>
                <c:pt idx="3">
                  <c:v>0</c:v>
                </c:pt>
                <c:pt idx="4">
                  <c:v>6.4646464646464645</c:v>
                </c:pt>
                <c:pt idx="5">
                  <c:v>4.4444444444444446</c:v>
                </c:pt>
                <c:pt idx="6">
                  <c:v>4.4444444444444446</c:v>
                </c:pt>
                <c:pt idx="7">
                  <c:v>5.0505050505050502</c:v>
                </c:pt>
                <c:pt idx="8">
                  <c:v>5.4545454545454541</c:v>
                </c:pt>
                <c:pt idx="9">
                  <c:v>5.6565656565656566</c:v>
                </c:pt>
                <c:pt idx="10">
                  <c:v>6.8686868686868685</c:v>
                </c:pt>
                <c:pt idx="11">
                  <c:v>11.111111111111111</c:v>
                </c:pt>
                <c:pt idx="12">
                  <c:v>0</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CNS!$BD$64</c:f>
              <c:strCache>
                <c:ptCount val="1"/>
                <c:pt idx="0">
                  <c:v>Meropenem</c:v>
                </c:pt>
              </c:strCache>
            </c:strRef>
          </c:tx>
          <c:spPr>
            <a:solidFill>
              <a:srgbClr val="3333FF"/>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CNS!$BD$65:$BD$80</c:f>
              <c:numCache>
                <c:formatCode>0.00</c:formatCode>
                <c:ptCount val="16"/>
                <c:pt idx="0">
                  <c:v>0</c:v>
                </c:pt>
                <c:pt idx="1">
                  <c:v>0</c:v>
                </c:pt>
                <c:pt idx="2">
                  <c:v>45.546558704453439</c:v>
                </c:pt>
                <c:pt idx="3">
                  <c:v>0</c:v>
                </c:pt>
                <c:pt idx="4">
                  <c:v>0.40485829959514169</c:v>
                </c:pt>
                <c:pt idx="5">
                  <c:v>2.834008097165992</c:v>
                </c:pt>
                <c:pt idx="6">
                  <c:v>2.834008097165992</c:v>
                </c:pt>
                <c:pt idx="7">
                  <c:v>5.8704453441295543</c:v>
                </c:pt>
                <c:pt idx="8">
                  <c:v>9.9190283400809722</c:v>
                </c:pt>
                <c:pt idx="9">
                  <c:v>16.396761133603238</c:v>
                </c:pt>
                <c:pt idx="10">
                  <c:v>8.2995951417004044</c:v>
                </c:pt>
                <c:pt idx="11">
                  <c:v>7.8947368421052628</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CNS!$BE$64</c:f>
              <c:strCache>
                <c:ptCount val="1"/>
                <c:pt idx="0">
                  <c:v>Amikacin</c:v>
                </c:pt>
              </c:strCache>
            </c:strRef>
          </c:tx>
          <c:spPr>
            <a:solidFill>
              <a:srgbClr val="99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CNS!$BE$65:$BE$80</c:f>
              <c:numCache>
                <c:formatCode>0.00</c:formatCode>
                <c:ptCount val="16"/>
                <c:pt idx="0">
                  <c:v>0</c:v>
                </c:pt>
                <c:pt idx="1">
                  <c:v>0</c:v>
                </c:pt>
                <c:pt idx="2">
                  <c:v>0</c:v>
                </c:pt>
                <c:pt idx="3">
                  <c:v>0</c:v>
                </c:pt>
                <c:pt idx="4">
                  <c:v>33.333333333333336</c:v>
                </c:pt>
                <c:pt idx="5">
                  <c:v>0</c:v>
                </c:pt>
                <c:pt idx="6">
                  <c:v>22.828282828282827</c:v>
                </c:pt>
                <c:pt idx="7">
                  <c:v>19.393939393939394</c:v>
                </c:pt>
                <c:pt idx="8">
                  <c:v>7.2727272727272725</c:v>
                </c:pt>
                <c:pt idx="9">
                  <c:v>4.2424242424242422</c:v>
                </c:pt>
                <c:pt idx="10">
                  <c:v>2.2222222222222223</c:v>
                </c:pt>
                <c:pt idx="11">
                  <c:v>2.4242424242424243</c:v>
                </c:pt>
                <c:pt idx="12">
                  <c:v>5.4545454545454541</c:v>
                </c:pt>
                <c:pt idx="13">
                  <c:v>2.8282828282828283</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CNS!$BF$64</c:f>
              <c:strCache>
                <c:ptCount val="1"/>
                <c:pt idx="0">
                  <c:v>Gentamicin</c:v>
                </c:pt>
              </c:strCache>
            </c:strRef>
          </c:tx>
          <c:spPr>
            <a:solidFill>
              <a:srgbClr val="00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CNS!$BF$65:$BF$80</c:f>
              <c:numCache>
                <c:formatCode>0.00</c:formatCode>
                <c:ptCount val="16"/>
                <c:pt idx="0">
                  <c:v>0</c:v>
                </c:pt>
                <c:pt idx="1">
                  <c:v>0</c:v>
                </c:pt>
                <c:pt idx="2">
                  <c:v>51.515151515151516</c:v>
                </c:pt>
                <c:pt idx="3">
                  <c:v>0</c:v>
                </c:pt>
                <c:pt idx="4">
                  <c:v>11.313131313131313</c:v>
                </c:pt>
                <c:pt idx="5">
                  <c:v>1.4141414141414141</c:v>
                </c:pt>
                <c:pt idx="6">
                  <c:v>0.60606060606060608</c:v>
                </c:pt>
                <c:pt idx="7">
                  <c:v>1.6161616161616161</c:v>
                </c:pt>
                <c:pt idx="8">
                  <c:v>3.0303030303030303</c:v>
                </c:pt>
                <c:pt idx="9">
                  <c:v>4.2424242424242422</c:v>
                </c:pt>
                <c:pt idx="10">
                  <c:v>26.262626262626263</c:v>
                </c:pt>
                <c:pt idx="11">
                  <c:v>0</c:v>
                </c:pt>
                <c:pt idx="12">
                  <c:v>0</c:v>
                </c:pt>
                <c:pt idx="13">
                  <c:v>0</c:v>
                </c:pt>
                <c:pt idx="14">
                  <c:v>0</c:v>
                </c:pt>
                <c:pt idx="15">
                  <c:v>0</c:v>
                </c:pt>
              </c:numCache>
            </c:numRef>
          </c:val>
          <c:extLst>
            <c:ext xmlns:c16="http://schemas.microsoft.com/office/drawing/2014/chart" uri="{C3380CC4-5D6E-409C-BE32-E72D297353CC}">
              <c16:uniqueId val="{00000009-CD8C-43E9-95DE-774EB1EF301E}"/>
            </c:ext>
          </c:extLst>
        </c:ser>
        <c:ser>
          <c:idx val="10"/>
          <c:order val="10"/>
          <c:tx>
            <c:strRef>
              <c:f>CNS!$BG$64</c:f>
              <c:strCache>
                <c:ptCount val="1"/>
                <c:pt idx="0">
                  <c:v>Fosfomycin</c:v>
                </c:pt>
              </c:strCache>
            </c:strRef>
          </c:tx>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CNS!$BG$65:$BG$80</c:f>
              <c:numCache>
                <c:formatCode>0.00</c:formatCode>
                <c:ptCount val="16"/>
                <c:pt idx="0">
                  <c:v>0</c:v>
                </c:pt>
                <c:pt idx="1">
                  <c:v>0</c:v>
                </c:pt>
                <c:pt idx="2">
                  <c:v>0</c:v>
                </c:pt>
                <c:pt idx="3">
                  <c:v>0</c:v>
                </c:pt>
                <c:pt idx="4">
                  <c:v>0</c:v>
                </c:pt>
                <c:pt idx="5">
                  <c:v>38.585858585858588</c:v>
                </c:pt>
                <c:pt idx="6">
                  <c:v>0</c:v>
                </c:pt>
                <c:pt idx="7">
                  <c:v>15.353535353535353</c:v>
                </c:pt>
                <c:pt idx="8">
                  <c:v>14.545454545454545</c:v>
                </c:pt>
                <c:pt idx="9">
                  <c:v>7.8787878787878789</c:v>
                </c:pt>
                <c:pt idx="10">
                  <c:v>1.0101010101010102</c:v>
                </c:pt>
                <c:pt idx="11">
                  <c:v>3.2323232323232323</c:v>
                </c:pt>
                <c:pt idx="12">
                  <c:v>2.6262626262626263</c:v>
                </c:pt>
                <c:pt idx="13">
                  <c:v>1.2121212121212122</c:v>
                </c:pt>
                <c:pt idx="14">
                  <c:v>15.555555555555555</c:v>
                </c:pt>
                <c:pt idx="15">
                  <c:v>0</c:v>
                </c:pt>
              </c:numCache>
            </c:numRef>
          </c:val>
          <c:extLst>
            <c:ext xmlns:c16="http://schemas.microsoft.com/office/drawing/2014/chart" uri="{C3380CC4-5D6E-409C-BE32-E72D297353CC}">
              <c16:uniqueId val="{0000000A-CD8C-43E9-95DE-774EB1EF301E}"/>
            </c:ext>
          </c:extLst>
        </c:ser>
        <c:ser>
          <c:idx val="11"/>
          <c:order val="11"/>
          <c:tx>
            <c:strRef>
              <c:f>CNS!$BH$64</c:f>
              <c:strCache>
                <c:ptCount val="1"/>
                <c:pt idx="0">
                  <c:v>Cotrimoxazol</c:v>
                </c:pt>
              </c:strCache>
            </c:strRef>
          </c:tx>
          <c:spPr>
            <a:solidFill>
              <a:srgbClr val="00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CNS!$BH$65:$BH$80</c:f>
              <c:numCache>
                <c:formatCode>0.00</c:formatCode>
                <c:ptCount val="16"/>
                <c:pt idx="0">
                  <c:v>0</c:v>
                </c:pt>
                <c:pt idx="1">
                  <c:v>0</c:v>
                </c:pt>
                <c:pt idx="2">
                  <c:v>57.575757575757578</c:v>
                </c:pt>
                <c:pt idx="3">
                  <c:v>0</c:v>
                </c:pt>
                <c:pt idx="4">
                  <c:v>9.2929292929292924</c:v>
                </c:pt>
                <c:pt idx="5">
                  <c:v>1.0101010101010102</c:v>
                </c:pt>
                <c:pt idx="6">
                  <c:v>1.2121212121212122</c:v>
                </c:pt>
                <c:pt idx="7">
                  <c:v>3.2323232323232323</c:v>
                </c:pt>
                <c:pt idx="8">
                  <c:v>8.4848484848484844</c:v>
                </c:pt>
                <c:pt idx="9">
                  <c:v>13.333333333333334</c:v>
                </c:pt>
                <c:pt idx="10">
                  <c:v>3.8383838383838382</c:v>
                </c:pt>
                <c:pt idx="11">
                  <c:v>2.0202020202020203</c:v>
                </c:pt>
                <c:pt idx="12">
                  <c:v>0</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CNS!$BI$64</c:f>
              <c:strCache>
                <c:ptCount val="1"/>
                <c:pt idx="0">
                  <c:v>Ciprofloxacin</c:v>
                </c:pt>
              </c:strCache>
            </c:strRef>
          </c:tx>
          <c:spPr>
            <a:solidFill>
              <a:srgbClr val="003300"/>
            </a:solidFill>
            <a:ln>
              <a:solidFill>
                <a:srgbClr val="00FF00"/>
              </a:solidFill>
            </a:ln>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CNS!$BI$65:$BI$80</c:f>
              <c:numCache>
                <c:formatCode>0.00</c:formatCode>
                <c:ptCount val="16"/>
                <c:pt idx="0">
                  <c:v>0</c:v>
                </c:pt>
                <c:pt idx="1">
                  <c:v>0.80971659919028338</c:v>
                </c:pt>
                <c:pt idx="2">
                  <c:v>0.80971659919028338</c:v>
                </c:pt>
                <c:pt idx="3">
                  <c:v>6.4777327935222671</c:v>
                </c:pt>
                <c:pt idx="4">
                  <c:v>35.627530364372468</c:v>
                </c:pt>
                <c:pt idx="5">
                  <c:v>8.9068825910931171</c:v>
                </c:pt>
                <c:pt idx="6">
                  <c:v>0.40485829959514169</c:v>
                </c:pt>
                <c:pt idx="7">
                  <c:v>4.2510121457489882</c:v>
                </c:pt>
                <c:pt idx="8">
                  <c:v>15.789473684210526</c:v>
                </c:pt>
                <c:pt idx="9">
                  <c:v>26.923076923076923</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CNS!$BJ$64</c:f>
              <c:strCache>
                <c:ptCount val="1"/>
                <c:pt idx="0">
                  <c:v>Levofloxacin</c:v>
                </c:pt>
              </c:strCache>
            </c:strRef>
          </c:tx>
          <c:spPr>
            <a:solidFill>
              <a:srgbClr val="3366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CNS!$BJ$65:$BJ$80</c:f>
              <c:numCache>
                <c:formatCode>0.00</c:formatCode>
                <c:ptCount val="16"/>
                <c:pt idx="0">
                  <c:v>0</c:v>
                </c:pt>
                <c:pt idx="1">
                  <c:v>1.6194331983805668</c:v>
                </c:pt>
                <c:pt idx="2">
                  <c:v>0</c:v>
                </c:pt>
                <c:pt idx="3">
                  <c:v>13.967611336032389</c:v>
                </c:pt>
                <c:pt idx="4">
                  <c:v>35.829959514170042</c:v>
                </c:pt>
                <c:pt idx="5">
                  <c:v>1.417004048582996</c:v>
                </c:pt>
                <c:pt idx="6">
                  <c:v>0.40485829959514169</c:v>
                </c:pt>
                <c:pt idx="7">
                  <c:v>9.9190283400809722</c:v>
                </c:pt>
                <c:pt idx="8">
                  <c:v>14.777327935222672</c:v>
                </c:pt>
                <c:pt idx="9">
                  <c:v>18.825910931174089</c:v>
                </c:pt>
                <c:pt idx="10">
                  <c:v>3.2388663967611335</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CNS!$BK$64</c:f>
              <c:strCache>
                <c:ptCount val="1"/>
                <c:pt idx="0">
                  <c:v>Moxifloxacin</c:v>
                </c:pt>
              </c:strCache>
            </c:strRef>
          </c:tx>
          <c:spPr>
            <a:solidFill>
              <a:srgbClr val="33CC33"/>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CNS!$BK$65:$BK$80</c:f>
              <c:numCache>
                <c:formatCode>0.00</c:formatCode>
                <c:ptCount val="16"/>
                <c:pt idx="0">
                  <c:v>0</c:v>
                </c:pt>
                <c:pt idx="1">
                  <c:v>1.2096774193548387</c:v>
                </c:pt>
                <c:pt idx="2">
                  <c:v>4.435483870967742</c:v>
                </c:pt>
                <c:pt idx="3">
                  <c:v>41.532258064516128</c:v>
                </c:pt>
                <c:pt idx="4">
                  <c:v>6.25</c:v>
                </c:pt>
                <c:pt idx="5">
                  <c:v>5.241935483870968</c:v>
                </c:pt>
                <c:pt idx="6">
                  <c:v>18.75</c:v>
                </c:pt>
                <c:pt idx="7">
                  <c:v>19.95967741935484</c:v>
                </c:pt>
                <c:pt idx="8">
                  <c:v>1.0080645161290323</c:v>
                </c:pt>
                <c:pt idx="9">
                  <c:v>1.6129032258064515</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CNS!$BL$64</c:f>
              <c:strCache>
                <c:ptCount val="1"/>
                <c:pt idx="0">
                  <c:v>Doxycyclin</c:v>
                </c:pt>
              </c:strCache>
            </c:strRef>
          </c:tx>
          <c:spPr>
            <a:solidFill>
              <a:srgbClr val="0066FF"/>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CNS!$BL$65:$BL$80</c:f>
              <c:numCache>
                <c:formatCode>0.00</c:formatCode>
                <c:ptCount val="16"/>
                <c:pt idx="0">
                  <c:v>0</c:v>
                </c:pt>
                <c:pt idx="1">
                  <c:v>0</c:v>
                </c:pt>
                <c:pt idx="2">
                  <c:v>42.424242424242422</c:v>
                </c:pt>
                <c:pt idx="3">
                  <c:v>0</c:v>
                </c:pt>
                <c:pt idx="4">
                  <c:v>6.4646464646464645</c:v>
                </c:pt>
                <c:pt idx="5">
                  <c:v>25.050505050505052</c:v>
                </c:pt>
                <c:pt idx="6">
                  <c:v>15.95959595959596</c:v>
                </c:pt>
                <c:pt idx="7">
                  <c:v>3.6363636363636362</c:v>
                </c:pt>
                <c:pt idx="8">
                  <c:v>2.2222222222222223</c:v>
                </c:pt>
                <c:pt idx="9">
                  <c:v>3.6363636363636362</c:v>
                </c:pt>
                <c:pt idx="10">
                  <c:v>0.60606060606060608</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CNS!$BM$64</c:f>
              <c:strCache>
                <c:ptCount val="1"/>
                <c:pt idx="0">
                  <c:v>Rifampicin</c:v>
                </c:pt>
              </c:strCache>
            </c:strRef>
          </c:tx>
          <c:spPr>
            <a:solidFill>
              <a:srgbClr val="FF66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CNS!$BM$65:$BM$80</c:f>
              <c:numCache>
                <c:formatCode>0.00</c:formatCode>
                <c:ptCount val="16"/>
                <c:pt idx="0">
                  <c:v>0</c:v>
                </c:pt>
                <c:pt idx="1">
                  <c:v>86.262626262626256</c:v>
                </c:pt>
                <c:pt idx="2">
                  <c:v>4.6464646464646462</c:v>
                </c:pt>
                <c:pt idx="3">
                  <c:v>0.20202020202020202</c:v>
                </c:pt>
                <c:pt idx="4">
                  <c:v>0</c:v>
                </c:pt>
                <c:pt idx="5">
                  <c:v>0.20202020202020202</c:v>
                </c:pt>
                <c:pt idx="6">
                  <c:v>0.20202020202020202</c:v>
                </c:pt>
                <c:pt idx="7">
                  <c:v>0.40404040404040403</c:v>
                </c:pt>
                <c:pt idx="8">
                  <c:v>0</c:v>
                </c:pt>
                <c:pt idx="9">
                  <c:v>8.0808080808080813</c:v>
                </c:pt>
                <c:pt idx="10">
                  <c:v>0</c:v>
                </c:pt>
                <c:pt idx="11">
                  <c:v>0</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CNS!$BN$64</c:f>
              <c:strCache>
                <c:ptCount val="1"/>
                <c:pt idx="0">
                  <c:v>Daptomycin</c:v>
                </c:pt>
              </c:strCache>
            </c:strRef>
          </c:tx>
          <c:spPr>
            <a:solidFill>
              <a:srgbClr val="CC00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CNS!$BN$65:$BN$80</c:f>
              <c:numCache>
                <c:formatCode>0.00</c:formatCode>
                <c:ptCount val="16"/>
                <c:pt idx="0">
                  <c:v>0</c:v>
                </c:pt>
                <c:pt idx="1">
                  <c:v>0.60483870967741937</c:v>
                </c:pt>
                <c:pt idx="2">
                  <c:v>0.80645161290322576</c:v>
                </c:pt>
                <c:pt idx="3">
                  <c:v>0.40322580645161288</c:v>
                </c:pt>
                <c:pt idx="4">
                  <c:v>1.4112903225806452</c:v>
                </c:pt>
                <c:pt idx="5">
                  <c:v>45.766129032258064</c:v>
                </c:pt>
                <c:pt idx="6">
                  <c:v>50.806451612903224</c:v>
                </c:pt>
                <c:pt idx="7">
                  <c:v>0.20161290322580644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CNS!$BO$64</c:f>
              <c:strCache>
                <c:ptCount val="1"/>
                <c:pt idx="0">
                  <c:v>Roxythromycin</c:v>
                </c:pt>
              </c:strCache>
            </c:strRef>
          </c:tx>
          <c:spPr>
            <a:solidFill>
              <a:srgbClr val="0033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CNS!$BO$65:$BO$80</c:f>
              <c:numCache>
                <c:formatCode>0.00</c:formatCode>
                <c:ptCount val="16"/>
                <c:pt idx="0">
                  <c:v>0</c:v>
                </c:pt>
                <c:pt idx="1">
                  <c:v>0</c:v>
                </c:pt>
                <c:pt idx="2">
                  <c:v>7.0707070707070709</c:v>
                </c:pt>
                <c:pt idx="3">
                  <c:v>0.20202020202020202</c:v>
                </c:pt>
                <c:pt idx="4">
                  <c:v>30.90909090909091</c:v>
                </c:pt>
                <c:pt idx="5">
                  <c:v>6.8686868686868685</c:v>
                </c:pt>
                <c:pt idx="6">
                  <c:v>0.40404040404040403</c:v>
                </c:pt>
                <c:pt idx="7">
                  <c:v>0</c:v>
                </c:pt>
                <c:pt idx="8">
                  <c:v>0.20202020202020202</c:v>
                </c:pt>
                <c:pt idx="9">
                  <c:v>0.80808080808080807</c:v>
                </c:pt>
                <c:pt idx="10">
                  <c:v>1.2121212121212122</c:v>
                </c:pt>
                <c:pt idx="11">
                  <c:v>52.323232323232325</c:v>
                </c:pt>
                <c:pt idx="12">
                  <c:v>0</c:v>
                </c:pt>
                <c:pt idx="13">
                  <c:v>0</c:v>
                </c:pt>
                <c:pt idx="14">
                  <c:v>0</c:v>
                </c:pt>
                <c:pt idx="15">
                  <c:v>0</c:v>
                </c:pt>
              </c:numCache>
            </c:numRef>
          </c:val>
          <c:extLst>
            <c:ext xmlns:c16="http://schemas.microsoft.com/office/drawing/2014/chart" uri="{C3380CC4-5D6E-409C-BE32-E72D297353CC}">
              <c16:uniqueId val="{00000012-CD8C-43E9-95DE-774EB1EF301E}"/>
            </c:ext>
          </c:extLst>
        </c:ser>
        <c:ser>
          <c:idx val="19"/>
          <c:order val="19"/>
          <c:tx>
            <c:strRef>
              <c:f>CNS!$BP$64</c:f>
              <c:strCache>
                <c:ptCount val="1"/>
                <c:pt idx="0">
                  <c:v>Clindamycin</c:v>
                </c:pt>
              </c:strCache>
            </c:strRef>
          </c:tx>
          <c:spPr>
            <a:solidFill>
              <a:srgbClr val="0066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CNS!$BP$65:$BP$80</c:f>
              <c:numCache>
                <c:formatCode>0.00</c:formatCode>
                <c:ptCount val="16"/>
                <c:pt idx="0">
                  <c:v>0</c:v>
                </c:pt>
                <c:pt idx="1">
                  <c:v>1.0141987829614605</c:v>
                </c:pt>
                <c:pt idx="2">
                  <c:v>16.632860040567952</c:v>
                </c:pt>
                <c:pt idx="3">
                  <c:v>40.56795131845842</c:v>
                </c:pt>
                <c:pt idx="4">
                  <c:v>4.6653144016227177</c:v>
                </c:pt>
                <c:pt idx="5">
                  <c:v>1.8255578093306288</c:v>
                </c:pt>
                <c:pt idx="6">
                  <c:v>2.2312373225152129</c:v>
                </c:pt>
                <c:pt idx="7">
                  <c:v>0.81135902636916835</c:v>
                </c:pt>
                <c:pt idx="8">
                  <c:v>1.0141987829614605</c:v>
                </c:pt>
                <c:pt idx="9">
                  <c:v>31.237322515212981</c:v>
                </c:pt>
                <c:pt idx="10">
                  <c:v>0</c:v>
                </c:pt>
                <c:pt idx="11">
                  <c:v>0</c:v>
                </c:pt>
                <c:pt idx="12">
                  <c:v>0</c:v>
                </c:pt>
                <c:pt idx="13">
                  <c:v>0</c:v>
                </c:pt>
                <c:pt idx="14">
                  <c:v>0</c:v>
                </c:pt>
                <c:pt idx="15">
                  <c:v>0</c:v>
                </c:pt>
              </c:numCache>
            </c:numRef>
          </c:val>
          <c:extLst>
            <c:ext xmlns:c16="http://schemas.microsoft.com/office/drawing/2014/chart" uri="{C3380CC4-5D6E-409C-BE32-E72D297353CC}">
              <c16:uniqueId val="{00000013-CD8C-43E9-95DE-774EB1EF301E}"/>
            </c:ext>
          </c:extLst>
        </c:ser>
        <c:ser>
          <c:idx val="20"/>
          <c:order val="20"/>
          <c:tx>
            <c:strRef>
              <c:f>CNS!$BQ$64</c:f>
              <c:strCache>
                <c:ptCount val="1"/>
                <c:pt idx="0">
                  <c:v>Linezolid</c:v>
                </c:pt>
              </c:strCache>
            </c:strRef>
          </c:tx>
          <c:spPr>
            <a:solidFill>
              <a:srgbClr val="FF0066"/>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CNS!$BQ$65:$BQ$80</c:f>
              <c:numCache>
                <c:formatCode>0.00</c:formatCode>
                <c:ptCount val="16"/>
                <c:pt idx="0">
                  <c:v>0</c:v>
                </c:pt>
                <c:pt idx="1">
                  <c:v>0</c:v>
                </c:pt>
                <c:pt idx="2">
                  <c:v>1.0080645161290323</c:v>
                </c:pt>
                <c:pt idx="3">
                  <c:v>0</c:v>
                </c:pt>
                <c:pt idx="4">
                  <c:v>2.620967741935484</c:v>
                </c:pt>
                <c:pt idx="5">
                  <c:v>62.096774193548384</c:v>
                </c:pt>
                <c:pt idx="6">
                  <c:v>29.838709677419356</c:v>
                </c:pt>
                <c:pt idx="7">
                  <c:v>3.225806451612903</c:v>
                </c:pt>
                <c:pt idx="8">
                  <c:v>0</c:v>
                </c:pt>
                <c:pt idx="9">
                  <c:v>0</c:v>
                </c:pt>
                <c:pt idx="10">
                  <c:v>0</c:v>
                </c:pt>
                <c:pt idx="11">
                  <c:v>0.80645161290322576</c:v>
                </c:pt>
                <c:pt idx="12">
                  <c:v>0</c:v>
                </c:pt>
                <c:pt idx="13">
                  <c:v>0</c:v>
                </c:pt>
                <c:pt idx="14">
                  <c:v>0</c:v>
                </c:pt>
                <c:pt idx="15">
                  <c:v>0.40322580645161288</c:v>
                </c:pt>
              </c:numCache>
            </c:numRef>
          </c:val>
          <c:extLst>
            <c:ext xmlns:c16="http://schemas.microsoft.com/office/drawing/2014/chart" uri="{C3380CC4-5D6E-409C-BE32-E72D297353CC}">
              <c16:uniqueId val="{00000014-CD8C-43E9-95DE-774EB1EF301E}"/>
            </c:ext>
          </c:extLst>
        </c:ser>
        <c:ser>
          <c:idx val="21"/>
          <c:order val="21"/>
          <c:tx>
            <c:strRef>
              <c:f>CNS!$BR$64</c:f>
              <c:strCache>
                <c:ptCount val="1"/>
                <c:pt idx="0">
                  <c:v>Vancomycin</c:v>
                </c:pt>
              </c:strCache>
            </c:strRef>
          </c:tx>
          <c:spPr>
            <a:solidFill>
              <a:srgbClr val="CCCC00"/>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CNS!$BR$65:$BR$80</c:f>
              <c:numCache>
                <c:formatCode>0.00</c:formatCode>
                <c:ptCount val="16"/>
                <c:pt idx="0">
                  <c:v>0</c:v>
                </c:pt>
                <c:pt idx="1">
                  <c:v>0</c:v>
                </c:pt>
                <c:pt idx="2">
                  <c:v>0.60483870967741937</c:v>
                </c:pt>
                <c:pt idx="3">
                  <c:v>0</c:v>
                </c:pt>
                <c:pt idx="4">
                  <c:v>0.60483870967741937</c:v>
                </c:pt>
                <c:pt idx="5">
                  <c:v>1.814516129032258</c:v>
                </c:pt>
                <c:pt idx="6">
                  <c:v>52.217741935483872</c:v>
                </c:pt>
                <c:pt idx="7">
                  <c:v>43.346774193548384</c:v>
                </c:pt>
                <c:pt idx="8">
                  <c:v>1.4112903225806452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CNS!$BS$64</c:f>
              <c:strCache>
                <c:ptCount val="1"/>
                <c:pt idx="0">
                  <c:v>Teicoplanin</c:v>
                </c:pt>
              </c:strCache>
            </c:strRef>
          </c:tx>
          <c:spPr>
            <a:solidFill>
              <a:srgbClr val="336699"/>
            </a:solidFill>
          </c:spPr>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CNS!$BS$65:$BS$80</c:f>
              <c:numCache>
                <c:formatCode>0.00</c:formatCode>
                <c:ptCount val="16"/>
                <c:pt idx="0">
                  <c:v>0</c:v>
                </c:pt>
                <c:pt idx="1">
                  <c:v>0</c:v>
                </c:pt>
                <c:pt idx="2">
                  <c:v>0</c:v>
                </c:pt>
                <c:pt idx="3">
                  <c:v>8.5020242914979764</c:v>
                </c:pt>
                <c:pt idx="4">
                  <c:v>0.20242914979757085</c:v>
                </c:pt>
                <c:pt idx="5">
                  <c:v>21.25506072874494</c:v>
                </c:pt>
                <c:pt idx="6">
                  <c:v>26.720647773279353</c:v>
                </c:pt>
                <c:pt idx="7">
                  <c:v>26.923076923076923</c:v>
                </c:pt>
                <c:pt idx="8">
                  <c:v>16.396761133603238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CNS!$BT$64</c:f>
              <c:strCache>
                <c:ptCount val="1"/>
                <c:pt idx="0">
                  <c:v>Tigecyclin</c:v>
                </c:pt>
              </c:strCache>
            </c:strRef>
          </c:tx>
          <c:invertIfNegative val="0"/>
          <c:cat>
            <c:numRef>
              <c:f>CNS!$AV$65:$AV$80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CNS!$BT$65:$BT$80</c:f>
              <c:numCache>
                <c:formatCode>0.00</c:formatCode>
                <c:ptCount val="16"/>
                <c:pt idx="0">
                  <c:v>0</c:v>
                </c:pt>
                <c:pt idx="1">
                  <c:v>63.56275303643725</c:v>
                </c:pt>
                <c:pt idx="2">
                  <c:v>0</c:v>
                </c:pt>
                <c:pt idx="3">
                  <c:v>28.94736842105263</c:v>
                </c:pt>
                <c:pt idx="4">
                  <c:v>7.287449392712551</c:v>
                </c:pt>
                <c:pt idx="5">
                  <c:v>0.20242914979757085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9.5238095238095237</c:v>
                </c:pt>
                <c:pt idx="2">
                  <c:v>47.61904761904762</c:v>
                </c:pt>
                <c:pt idx="3">
                  <c:v>19.047619047619047</c:v>
                </c:pt>
                <c:pt idx="4">
                  <c:v>4.7619047619047619</c:v>
                </c:pt>
                <c:pt idx="5">
                  <c:v>19.047619047619047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55A-422D-B189-0D2F4978326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0</c:v>
                </c:pt>
                <c:pt idx="3">
                  <c:v>0</c:v>
                </c:pt>
                <c:pt idx="4">
                  <c:v>0</c:v>
                </c:pt>
                <c:pt idx="5">
                  <c:v>14.285714285714286</c:v>
                </c:pt>
                <c:pt idx="6">
                  <c:v>33.333333333333336</c:v>
                </c:pt>
                <c:pt idx="7">
                  <c:v>47.61904761904762</c:v>
                </c:pt>
                <c:pt idx="8">
                  <c:v>0</c:v>
                </c:pt>
                <c:pt idx="9">
                  <c:v>0</c:v>
                </c:pt>
                <c:pt idx="10">
                  <c:v>4.7619047619047619</c:v>
                </c:pt>
                <c:pt idx="11">
                  <c:v>0</c:v>
                </c:pt>
                <c:pt idx="12">
                  <c:v>0</c:v>
                </c:pt>
                <c:pt idx="13">
                  <c:v>0</c:v>
                </c:pt>
                <c:pt idx="14">
                  <c:v>0</c:v>
                </c:pt>
                <c:pt idx="15">
                  <c:v>0</c:v>
                </c:pt>
              </c:numCache>
            </c:numRef>
          </c:val>
          <c:extLst>
            <c:ext xmlns:c16="http://schemas.microsoft.com/office/drawing/2014/chart" uri="{C3380CC4-5D6E-409C-BE32-E72D297353CC}">
              <c16:uniqueId val="{00000001-755A-422D-B189-0D2F4978326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95.238095238095241</c:v>
                </c:pt>
                <c:pt idx="4">
                  <c:v>0</c:v>
                </c:pt>
                <c:pt idx="5">
                  <c:v>4.7619047619047619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755A-422D-B189-0D2F4978326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66.666666666666671</c:v>
                </c:pt>
                <c:pt idx="5">
                  <c:v>0</c:v>
                </c:pt>
                <c:pt idx="6">
                  <c:v>23.80952380952381</c:v>
                </c:pt>
                <c:pt idx="7">
                  <c:v>4.7619047619047619</c:v>
                </c:pt>
                <c:pt idx="8">
                  <c:v>4.7619047619047619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755A-422D-B189-0D2F4978326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23.80952380952381</c:v>
                </c:pt>
                <c:pt idx="2">
                  <c:v>0</c:v>
                </c:pt>
                <c:pt idx="3">
                  <c:v>0</c:v>
                </c:pt>
                <c:pt idx="4">
                  <c:v>23.80952380952381</c:v>
                </c:pt>
                <c:pt idx="5">
                  <c:v>38.095238095238095</c:v>
                </c:pt>
                <c:pt idx="6">
                  <c:v>9.5238095238095237</c:v>
                </c:pt>
                <c:pt idx="7">
                  <c:v>4.7619047619047619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755A-422D-B189-0D2F4978326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14.285714285714286</c:v>
                </c:pt>
                <c:pt idx="4">
                  <c:v>0</c:v>
                </c:pt>
                <c:pt idx="5">
                  <c:v>47.61904761904762</c:v>
                </c:pt>
                <c:pt idx="6">
                  <c:v>28.571428571428573</c:v>
                </c:pt>
                <c:pt idx="7">
                  <c:v>4.7619047619047619</c:v>
                </c:pt>
                <c:pt idx="8">
                  <c:v>4.7619047619047619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755A-422D-B189-0D2F4978326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755A-422D-B189-0D2F4978326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95.238095238095241</c:v>
                </c:pt>
                <c:pt idx="3">
                  <c:v>0</c:v>
                </c:pt>
                <c:pt idx="4">
                  <c:v>4.7619047619047619</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755A-422D-B189-0D2F4978326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47.61904761904762</c:v>
                </c:pt>
                <c:pt idx="5">
                  <c:v>0</c:v>
                </c:pt>
                <c:pt idx="6">
                  <c:v>23.80952380952381</c:v>
                </c:pt>
                <c:pt idx="7">
                  <c:v>23.80952380952381</c:v>
                </c:pt>
                <c:pt idx="8">
                  <c:v>0</c:v>
                </c:pt>
                <c:pt idx="9">
                  <c:v>4.7619047619047619</c:v>
                </c:pt>
                <c:pt idx="10">
                  <c:v>0</c:v>
                </c:pt>
                <c:pt idx="11">
                  <c:v>0</c:v>
                </c:pt>
                <c:pt idx="12">
                  <c:v>0</c:v>
                </c:pt>
                <c:pt idx="13">
                  <c:v>0</c:v>
                </c:pt>
                <c:pt idx="14">
                  <c:v>0</c:v>
                </c:pt>
                <c:pt idx="15">
                  <c:v>0</c:v>
                </c:pt>
              </c:numCache>
            </c:numRef>
          </c:val>
          <c:extLst>
            <c:ext xmlns:c16="http://schemas.microsoft.com/office/drawing/2014/chart" uri="{C3380CC4-5D6E-409C-BE32-E72D297353CC}">
              <c16:uniqueId val="{00000008-755A-422D-B189-0D2F4978326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38.095238095238095</c:v>
                </c:pt>
                <c:pt idx="3">
                  <c:v>0</c:v>
                </c:pt>
                <c:pt idx="4">
                  <c:v>33.333333333333336</c:v>
                </c:pt>
                <c:pt idx="5">
                  <c:v>19.047619047619047</c:v>
                </c:pt>
                <c:pt idx="6">
                  <c:v>4.7619047619047619</c:v>
                </c:pt>
                <c:pt idx="7">
                  <c:v>0</c:v>
                </c:pt>
                <c:pt idx="8">
                  <c:v>4.7619047619047619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55A-422D-B189-0D2F4978326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0</c:v>
                </c:pt>
                <c:pt idx="6">
                  <c:v>0</c:v>
                </c:pt>
                <c:pt idx="7">
                  <c:v>0</c:v>
                </c:pt>
                <c:pt idx="8">
                  <c:v>0</c:v>
                </c:pt>
                <c:pt idx="9">
                  <c:v>4.7619047619047619</c:v>
                </c:pt>
                <c:pt idx="10">
                  <c:v>38.095238095238095</c:v>
                </c:pt>
                <c:pt idx="11">
                  <c:v>42.857142857142854</c:v>
                </c:pt>
                <c:pt idx="12">
                  <c:v>14.285714285714286</c:v>
                </c:pt>
                <c:pt idx="13">
                  <c:v>0</c:v>
                </c:pt>
                <c:pt idx="14">
                  <c:v>0</c:v>
                </c:pt>
                <c:pt idx="15">
                  <c:v>0</c:v>
                </c:pt>
              </c:numCache>
            </c:numRef>
          </c:val>
          <c:extLst>
            <c:ext xmlns:c16="http://schemas.microsoft.com/office/drawing/2014/chart" uri="{C3380CC4-5D6E-409C-BE32-E72D297353CC}">
              <c16:uniqueId val="{0000000A-755A-422D-B189-0D2F4978326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57.142857142857146</c:v>
                </c:pt>
                <c:pt idx="3">
                  <c:v>0</c:v>
                </c:pt>
                <c:pt idx="4">
                  <c:v>23.80952380952381</c:v>
                </c:pt>
                <c:pt idx="5">
                  <c:v>9.5238095238095237</c:v>
                </c:pt>
                <c:pt idx="6">
                  <c:v>9.5238095238095237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55A-422D-B189-0D2F4978326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c:v>
                </c:pt>
                <c:pt idx="2">
                  <c:v>0</c:v>
                </c:pt>
                <c:pt idx="3">
                  <c:v>0</c:v>
                </c:pt>
                <c:pt idx="4">
                  <c:v>4.7619047619047619</c:v>
                </c:pt>
                <c:pt idx="5">
                  <c:v>14.285714285714286</c:v>
                </c:pt>
                <c:pt idx="6">
                  <c:v>71.428571428571431</c:v>
                </c:pt>
                <c:pt idx="7">
                  <c:v>9.5238095238095237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55A-422D-B189-0D2F4978326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0</c:v>
                </c:pt>
                <c:pt idx="4">
                  <c:v>0</c:v>
                </c:pt>
                <c:pt idx="5">
                  <c:v>23.80952380952381</c:v>
                </c:pt>
                <c:pt idx="6">
                  <c:v>76.19047619047619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55A-422D-B189-0D2F4978326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0</c:v>
                </c:pt>
                <c:pt idx="2">
                  <c:v>0</c:v>
                </c:pt>
                <c:pt idx="3">
                  <c:v>4.7619047619047619</c:v>
                </c:pt>
                <c:pt idx="4">
                  <c:v>9.5238095238095237</c:v>
                </c:pt>
                <c:pt idx="5">
                  <c:v>85.714285714285708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55A-422D-B189-0D2F4978326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76.19047619047619</c:v>
                </c:pt>
                <c:pt idx="3">
                  <c:v>0</c:v>
                </c:pt>
                <c:pt idx="4">
                  <c:v>19.047619047619047</c:v>
                </c:pt>
                <c:pt idx="5">
                  <c:v>4.7619047619047619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55A-422D-B189-0D2F4978326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95.238095238095241</c:v>
                </c:pt>
                <c:pt idx="2">
                  <c:v>4.7619047619047619</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55A-422D-B189-0D2F4978326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4.7619047619047619</c:v>
                </c:pt>
                <c:pt idx="2">
                  <c:v>9.5238095238095237</c:v>
                </c:pt>
                <c:pt idx="3">
                  <c:v>52.38095238095238</c:v>
                </c:pt>
                <c:pt idx="4">
                  <c:v>33.333333333333336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55A-422D-B189-0D2F4978326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9.5238095238095237</c:v>
                </c:pt>
                <c:pt idx="3">
                  <c:v>0</c:v>
                </c:pt>
                <c:pt idx="4">
                  <c:v>28.571428571428573</c:v>
                </c:pt>
                <c:pt idx="5">
                  <c:v>9.5238095238095237</c:v>
                </c:pt>
                <c:pt idx="6">
                  <c:v>14.285714285714286</c:v>
                </c:pt>
                <c:pt idx="7">
                  <c:v>4.7619047619047619</c:v>
                </c:pt>
                <c:pt idx="8">
                  <c:v>4.7619047619047619</c:v>
                </c:pt>
                <c:pt idx="9">
                  <c:v>19.047619047619047</c:v>
                </c:pt>
                <c:pt idx="10">
                  <c:v>9.5238095238095237</c:v>
                </c:pt>
                <c:pt idx="11">
                  <c:v>0</c:v>
                </c:pt>
                <c:pt idx="12">
                  <c:v>0</c:v>
                </c:pt>
                <c:pt idx="13">
                  <c:v>0</c:v>
                </c:pt>
                <c:pt idx="14">
                  <c:v>0</c:v>
                </c:pt>
                <c:pt idx="15">
                  <c:v>0</c:v>
                </c:pt>
              </c:numCache>
            </c:numRef>
          </c:val>
          <c:extLst>
            <c:ext xmlns:c16="http://schemas.microsoft.com/office/drawing/2014/chart" uri="{C3380CC4-5D6E-409C-BE32-E72D297353CC}">
              <c16:uniqueId val="{00000012-755A-422D-B189-0D2F4978326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0</c:v>
                </c:pt>
                <c:pt idx="2">
                  <c:v>0</c:v>
                </c:pt>
                <c:pt idx="3">
                  <c:v>4.7619047619047619</c:v>
                </c:pt>
                <c:pt idx="4">
                  <c:v>42.857142857142854</c:v>
                </c:pt>
                <c:pt idx="5">
                  <c:v>52.38095238095238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755A-422D-B189-0D2F4978326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0</c:v>
                </c:pt>
                <c:pt idx="3">
                  <c:v>0</c:v>
                </c:pt>
                <c:pt idx="4">
                  <c:v>0</c:v>
                </c:pt>
                <c:pt idx="5">
                  <c:v>66.666666666666671</c:v>
                </c:pt>
                <c:pt idx="6">
                  <c:v>33.333333333333336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55A-422D-B189-0D2F4978326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57.142857142857146</c:v>
                </c:pt>
                <c:pt idx="3">
                  <c:v>0</c:v>
                </c:pt>
                <c:pt idx="4">
                  <c:v>38.095238095238095</c:v>
                </c:pt>
                <c:pt idx="5">
                  <c:v>4.7619047619047619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55A-422D-B189-0D2F4978326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95.238095238095241</c:v>
                </c:pt>
                <c:pt idx="4">
                  <c:v>0</c:v>
                </c:pt>
                <c:pt idx="5">
                  <c:v>4.7619047619047619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55A-422D-B189-0D2F4978326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95.238095238095241</c:v>
                </c:pt>
                <c:pt idx="2">
                  <c:v>0</c:v>
                </c:pt>
                <c:pt idx="3">
                  <c:v>0</c:v>
                </c:pt>
                <c:pt idx="4">
                  <c:v>4.7619047619047619</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55A-422D-B189-0D2F497832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CNS!$AW$33</c:f>
              <c:strCache>
                <c:ptCount val="1"/>
                <c:pt idx="0">
                  <c:v>Penicillin G</c:v>
                </c:pt>
              </c:strCache>
            </c:strRef>
          </c:tx>
          <c:spPr>
            <a:solidFill>
              <a:srgbClr val="C0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CNS!$AW$34:$AW$49</c:f>
              <c:numCache>
                <c:formatCode>0.00</c:formatCode>
                <c:ptCount val="16"/>
                <c:pt idx="0">
                  <c:v>0</c:v>
                </c:pt>
                <c:pt idx="1">
                  <c:v>47.058823529411768</c:v>
                </c:pt>
                <c:pt idx="2">
                  <c:v>2.9411764705882355</c:v>
                </c:pt>
                <c:pt idx="3">
                  <c:v>1.9607843137254901</c:v>
                </c:pt>
                <c:pt idx="4">
                  <c:v>0.98039215686274506</c:v>
                </c:pt>
                <c:pt idx="5">
                  <c:v>8.8235294117647065</c:v>
                </c:pt>
                <c:pt idx="6">
                  <c:v>2.9411764705882355</c:v>
                </c:pt>
                <c:pt idx="7">
                  <c:v>4.9019607843137258</c:v>
                </c:pt>
                <c:pt idx="8">
                  <c:v>3.9215686274509802</c:v>
                </c:pt>
                <c:pt idx="9">
                  <c:v>26.470588235294116</c:v>
                </c:pt>
                <c:pt idx="10">
                  <c:v>0</c:v>
                </c:pt>
                <c:pt idx="11">
                  <c:v>0</c:v>
                </c:pt>
                <c:pt idx="12">
                  <c:v>0</c:v>
                </c:pt>
                <c:pt idx="13">
                  <c:v>0</c:v>
                </c:pt>
                <c:pt idx="14">
                  <c:v>0</c:v>
                </c:pt>
                <c:pt idx="15">
                  <c:v>0</c:v>
                </c:pt>
              </c:numCache>
            </c:numRef>
          </c:val>
          <c:extLst>
            <c:ext xmlns:c16="http://schemas.microsoft.com/office/drawing/2014/chart" uri="{C3380CC4-5D6E-409C-BE32-E72D297353CC}">
              <c16:uniqueId val="{00000000-72CD-4A37-877E-CD62DCC2576E}"/>
            </c:ext>
          </c:extLst>
        </c:ser>
        <c:ser>
          <c:idx val="1"/>
          <c:order val="1"/>
          <c:tx>
            <c:strRef>
              <c:f>CNS!$AX$33</c:f>
              <c:strCache>
                <c:ptCount val="1"/>
                <c:pt idx="0">
                  <c:v>Oxacillin</c:v>
                </c:pt>
              </c:strCache>
            </c:strRef>
          </c:tx>
          <c:spPr>
            <a:solidFill>
              <a:srgbClr val="FF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CNS!$AX$34:$AX$49</c:f>
              <c:numCache>
                <c:formatCode>0.00</c:formatCode>
                <c:ptCount val="16"/>
                <c:pt idx="0">
                  <c:v>0</c:v>
                </c:pt>
                <c:pt idx="1">
                  <c:v>0</c:v>
                </c:pt>
                <c:pt idx="2">
                  <c:v>59.405940594059409</c:v>
                </c:pt>
                <c:pt idx="3">
                  <c:v>0</c:v>
                </c:pt>
                <c:pt idx="4">
                  <c:v>26.732673267326732</c:v>
                </c:pt>
                <c:pt idx="5">
                  <c:v>0</c:v>
                </c:pt>
                <c:pt idx="6">
                  <c:v>0</c:v>
                </c:pt>
                <c:pt idx="7">
                  <c:v>2.9702970297029703</c:v>
                </c:pt>
                <c:pt idx="8">
                  <c:v>2.9702970297029703</c:v>
                </c:pt>
                <c:pt idx="9">
                  <c:v>0</c:v>
                </c:pt>
                <c:pt idx="10">
                  <c:v>7.9207920792079207</c:v>
                </c:pt>
                <c:pt idx="11">
                  <c:v>0</c:v>
                </c:pt>
                <c:pt idx="12">
                  <c:v>0</c:v>
                </c:pt>
                <c:pt idx="13">
                  <c:v>0</c:v>
                </c:pt>
                <c:pt idx="14">
                  <c:v>0</c:v>
                </c:pt>
                <c:pt idx="15">
                  <c:v>0</c:v>
                </c:pt>
              </c:numCache>
            </c:numRef>
          </c:val>
          <c:extLst>
            <c:ext xmlns:c16="http://schemas.microsoft.com/office/drawing/2014/chart" uri="{C3380CC4-5D6E-409C-BE32-E72D297353CC}">
              <c16:uniqueId val="{00000001-72CD-4A37-877E-CD62DCC2576E}"/>
            </c:ext>
          </c:extLst>
        </c:ser>
        <c:ser>
          <c:idx val="2"/>
          <c:order val="2"/>
          <c:tx>
            <c:strRef>
              <c:f>CNS!$AY$33</c:f>
              <c:strCache>
                <c:ptCount val="1"/>
                <c:pt idx="0">
                  <c:v>Ampicillin/ Sulbactam</c:v>
                </c:pt>
              </c:strCache>
            </c:strRef>
          </c:tx>
          <c:spPr>
            <a:solidFill>
              <a:srgbClr val="FF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CNS!$AY$34:$AY$49</c:f>
              <c:numCache>
                <c:formatCode>0.00</c:formatCode>
                <c:ptCount val="16"/>
                <c:pt idx="0">
                  <c:v>0</c:v>
                </c:pt>
                <c:pt idx="1">
                  <c:v>1.941747572815534</c:v>
                </c:pt>
                <c:pt idx="2">
                  <c:v>0</c:v>
                </c:pt>
                <c:pt idx="3">
                  <c:v>85.4368932038835</c:v>
                </c:pt>
                <c:pt idx="4">
                  <c:v>0</c:v>
                </c:pt>
                <c:pt idx="5">
                  <c:v>1.941747572815534</c:v>
                </c:pt>
                <c:pt idx="6">
                  <c:v>2.912621359223301</c:v>
                </c:pt>
                <c:pt idx="7">
                  <c:v>3.883495145631068</c:v>
                </c:pt>
                <c:pt idx="8">
                  <c:v>0.970873786407767</c:v>
                </c:pt>
                <c:pt idx="9">
                  <c:v>2.912621359223301</c:v>
                </c:pt>
                <c:pt idx="10">
                  <c:v>0</c:v>
                </c:pt>
                <c:pt idx="11">
                  <c:v>0</c:v>
                </c:pt>
                <c:pt idx="12">
                  <c:v>0</c:v>
                </c:pt>
                <c:pt idx="13">
                  <c:v>0</c:v>
                </c:pt>
                <c:pt idx="14">
                  <c:v>0</c:v>
                </c:pt>
                <c:pt idx="15">
                  <c:v>0</c:v>
                </c:pt>
              </c:numCache>
            </c:numRef>
          </c:val>
          <c:extLst>
            <c:ext xmlns:c16="http://schemas.microsoft.com/office/drawing/2014/chart" uri="{C3380CC4-5D6E-409C-BE32-E72D297353CC}">
              <c16:uniqueId val="{00000002-72CD-4A37-877E-CD62DCC2576E}"/>
            </c:ext>
          </c:extLst>
        </c:ser>
        <c:ser>
          <c:idx val="3"/>
          <c:order val="3"/>
          <c:tx>
            <c:strRef>
              <c:f>CNS!$AZ$33</c:f>
              <c:strCache>
                <c:ptCount val="1"/>
                <c:pt idx="0">
                  <c:v>Piperacillin/ Tazobactam</c:v>
                </c:pt>
              </c:strCache>
            </c:strRef>
          </c:tx>
          <c:spPr>
            <a:solidFill>
              <a:srgbClr val="CC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CNS!$AZ$34:$AZ$49</c:f>
              <c:numCache>
                <c:formatCode>0.00</c:formatCode>
                <c:ptCount val="16"/>
                <c:pt idx="0">
                  <c:v>0</c:v>
                </c:pt>
                <c:pt idx="1">
                  <c:v>0</c:v>
                </c:pt>
                <c:pt idx="2">
                  <c:v>0</c:v>
                </c:pt>
                <c:pt idx="3">
                  <c:v>0</c:v>
                </c:pt>
                <c:pt idx="4">
                  <c:v>84.158415841584159</c:v>
                </c:pt>
                <c:pt idx="5">
                  <c:v>0</c:v>
                </c:pt>
                <c:pt idx="6">
                  <c:v>1.9801980198019802</c:v>
                </c:pt>
                <c:pt idx="7">
                  <c:v>3.9603960396039604</c:v>
                </c:pt>
                <c:pt idx="8">
                  <c:v>3.9603960396039604</c:v>
                </c:pt>
                <c:pt idx="9">
                  <c:v>2.9702970297029703</c:v>
                </c:pt>
                <c:pt idx="10">
                  <c:v>0.99009900990099009</c:v>
                </c:pt>
                <c:pt idx="11">
                  <c:v>0.99009900990099009</c:v>
                </c:pt>
                <c:pt idx="12">
                  <c:v>0.99009900990099009</c:v>
                </c:pt>
                <c:pt idx="13">
                  <c:v>0</c:v>
                </c:pt>
                <c:pt idx="14">
                  <c:v>0</c:v>
                </c:pt>
                <c:pt idx="15">
                  <c:v>0</c:v>
                </c:pt>
              </c:numCache>
            </c:numRef>
          </c:val>
          <c:extLst>
            <c:ext xmlns:c16="http://schemas.microsoft.com/office/drawing/2014/chart" uri="{C3380CC4-5D6E-409C-BE32-E72D297353CC}">
              <c16:uniqueId val="{00000003-72CD-4A37-877E-CD62DCC2576E}"/>
            </c:ext>
          </c:extLst>
        </c:ser>
        <c:ser>
          <c:idx val="4"/>
          <c:order val="4"/>
          <c:tx>
            <c:strRef>
              <c:f>CNS!$BA$33</c:f>
              <c:strCache>
                <c:ptCount val="1"/>
                <c:pt idx="0">
                  <c:v>Cefotaxim</c:v>
                </c:pt>
              </c:strCache>
            </c:strRef>
          </c:tx>
          <c:spPr>
            <a:solidFill>
              <a:srgbClr val="66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CNS!$BA$34:$BA$49</c:f>
              <c:numCache>
                <c:formatCode>0.00</c:formatCode>
                <c:ptCount val="16"/>
                <c:pt idx="0">
                  <c:v>0</c:v>
                </c:pt>
                <c:pt idx="1">
                  <c:v>1.9607843137254901</c:v>
                </c:pt>
                <c:pt idx="2">
                  <c:v>0</c:v>
                </c:pt>
                <c:pt idx="3">
                  <c:v>0</c:v>
                </c:pt>
                <c:pt idx="4">
                  <c:v>6.8627450980392153</c:v>
                </c:pt>
                <c:pt idx="5">
                  <c:v>26.470588235294116</c:v>
                </c:pt>
                <c:pt idx="6">
                  <c:v>41.176470588235297</c:v>
                </c:pt>
                <c:pt idx="7">
                  <c:v>9.8039215686274517</c:v>
                </c:pt>
                <c:pt idx="8">
                  <c:v>0.98039215686274506</c:v>
                </c:pt>
                <c:pt idx="9">
                  <c:v>2.9411764705882355</c:v>
                </c:pt>
                <c:pt idx="10">
                  <c:v>9.8039215686274517</c:v>
                </c:pt>
                <c:pt idx="11">
                  <c:v>0</c:v>
                </c:pt>
                <c:pt idx="12">
                  <c:v>0</c:v>
                </c:pt>
                <c:pt idx="13">
                  <c:v>0</c:v>
                </c:pt>
                <c:pt idx="14">
                  <c:v>0</c:v>
                </c:pt>
                <c:pt idx="15">
                  <c:v>0</c:v>
                </c:pt>
              </c:numCache>
            </c:numRef>
          </c:val>
          <c:extLst>
            <c:ext xmlns:c16="http://schemas.microsoft.com/office/drawing/2014/chart" uri="{C3380CC4-5D6E-409C-BE32-E72D297353CC}">
              <c16:uniqueId val="{00000004-72CD-4A37-877E-CD62DCC2576E}"/>
            </c:ext>
          </c:extLst>
        </c:ser>
        <c:ser>
          <c:idx val="6"/>
          <c:order val="5"/>
          <c:tx>
            <c:strRef>
              <c:f>CNS!$BB$33</c:f>
              <c:strCache>
                <c:ptCount val="1"/>
                <c:pt idx="0">
                  <c:v>Cefuroxim</c:v>
                </c:pt>
              </c:strCache>
            </c:strRef>
          </c:tx>
          <c:spPr>
            <a:solidFill>
              <a:srgbClr val="80008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CNS!$BB$34:$BB$49</c:f>
              <c:numCache>
                <c:formatCode>0.00</c:formatCode>
                <c:ptCount val="16"/>
                <c:pt idx="0">
                  <c:v>0</c:v>
                </c:pt>
                <c:pt idx="1">
                  <c:v>0</c:v>
                </c:pt>
                <c:pt idx="2">
                  <c:v>0</c:v>
                </c:pt>
                <c:pt idx="3">
                  <c:v>45.544554455445542</c:v>
                </c:pt>
                <c:pt idx="4">
                  <c:v>0</c:v>
                </c:pt>
                <c:pt idx="5">
                  <c:v>30.693069306930692</c:v>
                </c:pt>
                <c:pt idx="6">
                  <c:v>10.891089108910892</c:v>
                </c:pt>
                <c:pt idx="7">
                  <c:v>0.99009900990099009</c:v>
                </c:pt>
                <c:pt idx="8">
                  <c:v>0.99009900990099009</c:v>
                </c:pt>
                <c:pt idx="9">
                  <c:v>3.9603960396039604</c:v>
                </c:pt>
                <c:pt idx="10">
                  <c:v>2.9702970297029703</c:v>
                </c:pt>
                <c:pt idx="11">
                  <c:v>1.9801980198019802</c:v>
                </c:pt>
                <c:pt idx="12">
                  <c:v>1.9801980198019802</c:v>
                </c:pt>
                <c:pt idx="13">
                  <c:v>0</c:v>
                </c:pt>
                <c:pt idx="14">
                  <c:v>0</c:v>
                </c:pt>
                <c:pt idx="15">
                  <c:v>0</c:v>
                </c:pt>
              </c:numCache>
            </c:numRef>
          </c:val>
          <c:extLst>
            <c:ext xmlns:c16="http://schemas.microsoft.com/office/drawing/2014/chart" uri="{C3380CC4-5D6E-409C-BE32-E72D297353CC}">
              <c16:uniqueId val="{00000005-72CD-4A37-877E-CD62DCC2576E}"/>
            </c:ext>
          </c:extLst>
        </c:ser>
        <c:ser>
          <c:idx val="5"/>
          <c:order val="6"/>
          <c:tx>
            <c:strRef>
              <c:f>CNS!$BC$33</c:f>
              <c:strCache>
                <c:ptCount val="1"/>
                <c:pt idx="0">
                  <c:v>Imipenem</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CNS!$BC$34:$BC$49</c:f>
              <c:numCache>
                <c:formatCode>0.00</c:formatCode>
                <c:ptCount val="16"/>
                <c:pt idx="0">
                  <c:v>0</c:v>
                </c:pt>
                <c:pt idx="1">
                  <c:v>0.98039215686274506</c:v>
                </c:pt>
                <c:pt idx="2">
                  <c:v>90.196078431372555</c:v>
                </c:pt>
                <c:pt idx="3">
                  <c:v>0</c:v>
                </c:pt>
                <c:pt idx="4">
                  <c:v>2.9411764705882355</c:v>
                </c:pt>
                <c:pt idx="5">
                  <c:v>0.98039215686274506</c:v>
                </c:pt>
                <c:pt idx="6">
                  <c:v>0.98039215686274506</c:v>
                </c:pt>
                <c:pt idx="7">
                  <c:v>0</c:v>
                </c:pt>
                <c:pt idx="8">
                  <c:v>0.98039215686274506</c:v>
                </c:pt>
                <c:pt idx="9">
                  <c:v>0.98039215686274506</c:v>
                </c:pt>
                <c:pt idx="10">
                  <c:v>0</c:v>
                </c:pt>
                <c:pt idx="11">
                  <c:v>1.9607843137254901</c:v>
                </c:pt>
                <c:pt idx="12">
                  <c:v>0</c:v>
                </c:pt>
                <c:pt idx="13">
                  <c:v>0</c:v>
                </c:pt>
                <c:pt idx="14">
                  <c:v>0</c:v>
                </c:pt>
                <c:pt idx="15">
                  <c:v>0</c:v>
                </c:pt>
              </c:numCache>
            </c:numRef>
          </c:val>
          <c:extLst>
            <c:ext xmlns:c16="http://schemas.microsoft.com/office/drawing/2014/chart" uri="{C3380CC4-5D6E-409C-BE32-E72D297353CC}">
              <c16:uniqueId val="{00000006-72CD-4A37-877E-CD62DCC2576E}"/>
            </c:ext>
          </c:extLst>
        </c:ser>
        <c:ser>
          <c:idx val="7"/>
          <c:order val="7"/>
          <c:tx>
            <c:strRef>
              <c:f>CNS!$BD$33</c:f>
              <c:strCache>
                <c:ptCount val="1"/>
                <c:pt idx="0">
                  <c:v>Meropenem</c:v>
                </c:pt>
              </c:strCache>
            </c:strRef>
          </c:tx>
          <c:spPr>
            <a:solidFill>
              <a:srgbClr val="3333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CNS!$BD$34:$BD$49</c:f>
              <c:numCache>
                <c:formatCode>0.00</c:formatCode>
                <c:ptCount val="16"/>
                <c:pt idx="0">
                  <c:v>0</c:v>
                </c:pt>
                <c:pt idx="1">
                  <c:v>0</c:v>
                </c:pt>
                <c:pt idx="2">
                  <c:v>83.168316831683171</c:v>
                </c:pt>
                <c:pt idx="3">
                  <c:v>0</c:v>
                </c:pt>
                <c:pt idx="4">
                  <c:v>2.9702970297029703</c:v>
                </c:pt>
                <c:pt idx="5">
                  <c:v>2.9702970297029703</c:v>
                </c:pt>
                <c:pt idx="6">
                  <c:v>1.9801980198019802</c:v>
                </c:pt>
                <c:pt idx="7">
                  <c:v>3.9603960396039604</c:v>
                </c:pt>
                <c:pt idx="8">
                  <c:v>0.99009900990099009</c:v>
                </c:pt>
                <c:pt idx="9">
                  <c:v>1.9801980198019802</c:v>
                </c:pt>
                <c:pt idx="10">
                  <c:v>1.9801980198019802</c:v>
                </c:pt>
                <c:pt idx="11">
                  <c:v>0</c:v>
                </c:pt>
                <c:pt idx="12">
                  <c:v>0</c:v>
                </c:pt>
                <c:pt idx="13">
                  <c:v>0</c:v>
                </c:pt>
                <c:pt idx="14">
                  <c:v>0</c:v>
                </c:pt>
                <c:pt idx="15">
                  <c:v>0</c:v>
                </c:pt>
              </c:numCache>
            </c:numRef>
          </c:val>
          <c:extLst>
            <c:ext xmlns:c16="http://schemas.microsoft.com/office/drawing/2014/chart" uri="{C3380CC4-5D6E-409C-BE32-E72D297353CC}">
              <c16:uniqueId val="{00000007-72CD-4A37-877E-CD62DCC2576E}"/>
            </c:ext>
          </c:extLst>
        </c:ser>
        <c:ser>
          <c:idx val="8"/>
          <c:order val="8"/>
          <c:tx>
            <c:strRef>
              <c:f>CNS!$BE$33</c:f>
              <c:strCache>
                <c:ptCount val="1"/>
                <c:pt idx="0">
                  <c:v>Amikacin</c:v>
                </c:pt>
              </c:strCache>
            </c:strRef>
          </c:tx>
          <c:spPr>
            <a:solidFill>
              <a:srgbClr val="99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CNS!$BE$34:$BE$49</c:f>
              <c:numCache>
                <c:formatCode>0.00</c:formatCode>
                <c:ptCount val="16"/>
                <c:pt idx="0">
                  <c:v>0</c:v>
                </c:pt>
                <c:pt idx="1">
                  <c:v>0</c:v>
                </c:pt>
                <c:pt idx="2">
                  <c:v>0</c:v>
                </c:pt>
                <c:pt idx="3">
                  <c:v>0</c:v>
                </c:pt>
                <c:pt idx="4">
                  <c:v>76.237623762376231</c:v>
                </c:pt>
                <c:pt idx="5">
                  <c:v>0</c:v>
                </c:pt>
                <c:pt idx="6">
                  <c:v>19.801980198019802</c:v>
                </c:pt>
                <c:pt idx="7">
                  <c:v>3.9603960396039604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2CD-4A37-877E-CD62DCC2576E}"/>
            </c:ext>
          </c:extLst>
        </c:ser>
        <c:ser>
          <c:idx val="9"/>
          <c:order val="9"/>
          <c:tx>
            <c:strRef>
              <c:f>CNS!$BF$33</c:f>
              <c:strCache>
                <c:ptCount val="1"/>
                <c:pt idx="0">
                  <c:v>Gentamicin</c:v>
                </c:pt>
              </c:strCache>
            </c:strRef>
          </c:tx>
          <c:spPr>
            <a:solidFill>
              <a:srgbClr val="00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CNS!$BF$34:$BF$49</c:f>
              <c:numCache>
                <c:formatCode>0.00</c:formatCode>
                <c:ptCount val="16"/>
                <c:pt idx="0">
                  <c:v>0</c:v>
                </c:pt>
                <c:pt idx="1">
                  <c:v>0.970873786407767</c:v>
                </c:pt>
                <c:pt idx="2">
                  <c:v>88.349514563106794</c:v>
                </c:pt>
                <c:pt idx="3">
                  <c:v>0</c:v>
                </c:pt>
                <c:pt idx="4">
                  <c:v>4.8543689320388346</c:v>
                </c:pt>
                <c:pt idx="5">
                  <c:v>1.941747572815534</c:v>
                </c:pt>
                <c:pt idx="6">
                  <c:v>0.970873786407767</c:v>
                </c:pt>
                <c:pt idx="7">
                  <c:v>1.941747572815534</c:v>
                </c:pt>
                <c:pt idx="8">
                  <c:v>0</c:v>
                </c:pt>
                <c:pt idx="9">
                  <c:v>0</c:v>
                </c:pt>
                <c:pt idx="10">
                  <c:v>0.970873786407767</c:v>
                </c:pt>
                <c:pt idx="11">
                  <c:v>0</c:v>
                </c:pt>
                <c:pt idx="12">
                  <c:v>0</c:v>
                </c:pt>
                <c:pt idx="13">
                  <c:v>0</c:v>
                </c:pt>
                <c:pt idx="14">
                  <c:v>0</c:v>
                </c:pt>
                <c:pt idx="15">
                  <c:v>0</c:v>
                </c:pt>
              </c:numCache>
            </c:numRef>
          </c:val>
          <c:extLst>
            <c:ext xmlns:c16="http://schemas.microsoft.com/office/drawing/2014/chart" uri="{C3380CC4-5D6E-409C-BE32-E72D297353CC}">
              <c16:uniqueId val="{00000009-72CD-4A37-877E-CD62DCC2576E}"/>
            </c:ext>
          </c:extLst>
        </c:ser>
        <c:ser>
          <c:idx val="10"/>
          <c:order val="10"/>
          <c:tx>
            <c:strRef>
              <c:f>CNS!$BG$33</c:f>
              <c:strCache>
                <c:ptCount val="1"/>
                <c:pt idx="0">
                  <c:v>Fosfomycin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CNS!$BG$34:$BG$49</c:f>
              <c:numCache>
                <c:formatCode>0.00</c:formatCode>
                <c:ptCount val="16"/>
                <c:pt idx="0">
                  <c:v>0</c:v>
                </c:pt>
                <c:pt idx="1">
                  <c:v>0</c:v>
                </c:pt>
                <c:pt idx="2">
                  <c:v>0</c:v>
                </c:pt>
                <c:pt idx="3">
                  <c:v>0</c:v>
                </c:pt>
                <c:pt idx="4">
                  <c:v>0</c:v>
                </c:pt>
                <c:pt idx="5">
                  <c:v>0.99009900990099009</c:v>
                </c:pt>
                <c:pt idx="6">
                  <c:v>0</c:v>
                </c:pt>
                <c:pt idx="7">
                  <c:v>0</c:v>
                </c:pt>
                <c:pt idx="8">
                  <c:v>0</c:v>
                </c:pt>
                <c:pt idx="9">
                  <c:v>0</c:v>
                </c:pt>
                <c:pt idx="10">
                  <c:v>0.99009900990099009</c:v>
                </c:pt>
                <c:pt idx="11">
                  <c:v>3.9603960396039604</c:v>
                </c:pt>
                <c:pt idx="12">
                  <c:v>13.861386138613861</c:v>
                </c:pt>
                <c:pt idx="13">
                  <c:v>5.9405940594059405</c:v>
                </c:pt>
                <c:pt idx="14">
                  <c:v>74.257425742574256</c:v>
                </c:pt>
                <c:pt idx="15">
                  <c:v>0</c:v>
                </c:pt>
              </c:numCache>
            </c:numRef>
          </c:val>
          <c:extLst>
            <c:ext xmlns:c16="http://schemas.microsoft.com/office/drawing/2014/chart" uri="{C3380CC4-5D6E-409C-BE32-E72D297353CC}">
              <c16:uniqueId val="{0000000A-72CD-4A37-877E-CD62DCC2576E}"/>
            </c:ext>
          </c:extLst>
        </c:ser>
        <c:ser>
          <c:idx val="11"/>
          <c:order val="11"/>
          <c:tx>
            <c:strRef>
              <c:f>CNS!$BH$33</c:f>
              <c:strCache>
                <c:ptCount val="1"/>
                <c:pt idx="0">
                  <c:v>Cotrimoxazol</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CNS!$BH$34:$BH$49</c:f>
              <c:numCache>
                <c:formatCode>0.00</c:formatCode>
                <c:ptCount val="16"/>
                <c:pt idx="0">
                  <c:v>0</c:v>
                </c:pt>
                <c:pt idx="1">
                  <c:v>0</c:v>
                </c:pt>
                <c:pt idx="2">
                  <c:v>89</c:v>
                </c:pt>
                <c:pt idx="3">
                  <c:v>0</c:v>
                </c:pt>
                <c:pt idx="4">
                  <c:v>7</c:v>
                </c:pt>
                <c:pt idx="5">
                  <c:v>2</c:v>
                </c:pt>
                <c:pt idx="6">
                  <c:v>0</c:v>
                </c:pt>
                <c:pt idx="7">
                  <c:v>0</c:v>
                </c:pt>
                <c:pt idx="8">
                  <c:v>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2CD-4A37-877E-CD62DCC2576E}"/>
            </c:ext>
          </c:extLst>
        </c:ser>
        <c:ser>
          <c:idx val="12"/>
          <c:order val="12"/>
          <c:tx>
            <c:strRef>
              <c:f>CNS!$BI$33</c:f>
              <c:strCache>
                <c:ptCount val="1"/>
                <c:pt idx="0">
                  <c:v>Ciprofloxacin</c:v>
                </c:pt>
              </c:strCache>
            </c:strRef>
          </c:tx>
          <c:spPr>
            <a:solidFill>
              <a:srgbClr val="003300"/>
            </a:solidFill>
            <a:ln>
              <a:solidFill>
                <a:srgbClr val="00FF00"/>
              </a:solidFill>
            </a:ln>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CNS!$BI$34:$BI$49</c:f>
              <c:numCache>
                <c:formatCode>0.00</c:formatCode>
                <c:ptCount val="16"/>
                <c:pt idx="0">
                  <c:v>0</c:v>
                </c:pt>
                <c:pt idx="1">
                  <c:v>1.9801980198019802</c:v>
                </c:pt>
                <c:pt idx="2">
                  <c:v>1.9801980198019802</c:v>
                </c:pt>
                <c:pt idx="3">
                  <c:v>2.9702970297029703</c:v>
                </c:pt>
                <c:pt idx="4">
                  <c:v>73.267326732673268</c:v>
                </c:pt>
                <c:pt idx="5">
                  <c:v>11.881188118811881</c:v>
                </c:pt>
                <c:pt idx="6">
                  <c:v>1.9801980198019802</c:v>
                </c:pt>
                <c:pt idx="7">
                  <c:v>0.99009900990099009</c:v>
                </c:pt>
                <c:pt idx="8">
                  <c:v>0</c:v>
                </c:pt>
                <c:pt idx="9">
                  <c:v>4.9504950495049505</c:v>
                </c:pt>
                <c:pt idx="10">
                  <c:v>0</c:v>
                </c:pt>
                <c:pt idx="11">
                  <c:v>0</c:v>
                </c:pt>
                <c:pt idx="12">
                  <c:v>0</c:v>
                </c:pt>
                <c:pt idx="13">
                  <c:v>0</c:v>
                </c:pt>
                <c:pt idx="14">
                  <c:v>0</c:v>
                </c:pt>
                <c:pt idx="15">
                  <c:v>0</c:v>
                </c:pt>
              </c:numCache>
            </c:numRef>
          </c:val>
          <c:extLst>
            <c:ext xmlns:c16="http://schemas.microsoft.com/office/drawing/2014/chart" uri="{C3380CC4-5D6E-409C-BE32-E72D297353CC}">
              <c16:uniqueId val="{0000000C-72CD-4A37-877E-CD62DCC2576E}"/>
            </c:ext>
          </c:extLst>
        </c:ser>
        <c:ser>
          <c:idx val="13"/>
          <c:order val="13"/>
          <c:tx>
            <c:strRef>
              <c:f>CNS!$BJ$33</c:f>
              <c:strCache>
                <c:ptCount val="1"/>
                <c:pt idx="0">
                  <c:v>Levofloxacin</c:v>
                </c:pt>
              </c:strCache>
            </c:strRef>
          </c:tx>
          <c:spPr>
            <a:solidFill>
              <a:srgbClr val="33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CNS!$BJ$34:$BJ$49</c:f>
              <c:numCache>
                <c:formatCode>0.00</c:formatCode>
                <c:ptCount val="16"/>
                <c:pt idx="0">
                  <c:v>0</c:v>
                </c:pt>
                <c:pt idx="1">
                  <c:v>1.9801980198019802</c:v>
                </c:pt>
                <c:pt idx="2">
                  <c:v>0</c:v>
                </c:pt>
                <c:pt idx="3">
                  <c:v>6.9306930693069306</c:v>
                </c:pt>
                <c:pt idx="4">
                  <c:v>75.247524752475243</c:v>
                </c:pt>
                <c:pt idx="5">
                  <c:v>10.891089108910892</c:v>
                </c:pt>
                <c:pt idx="6">
                  <c:v>0</c:v>
                </c:pt>
                <c:pt idx="7">
                  <c:v>0</c:v>
                </c:pt>
                <c:pt idx="8">
                  <c:v>2.9702970297029703</c:v>
                </c:pt>
                <c:pt idx="9">
                  <c:v>1.9801980198019802</c:v>
                </c:pt>
                <c:pt idx="10">
                  <c:v>0</c:v>
                </c:pt>
                <c:pt idx="11">
                  <c:v>0</c:v>
                </c:pt>
                <c:pt idx="12">
                  <c:v>0</c:v>
                </c:pt>
                <c:pt idx="13">
                  <c:v>0</c:v>
                </c:pt>
                <c:pt idx="14">
                  <c:v>0</c:v>
                </c:pt>
                <c:pt idx="15">
                  <c:v>0</c:v>
                </c:pt>
              </c:numCache>
            </c:numRef>
          </c:val>
          <c:extLst>
            <c:ext xmlns:c16="http://schemas.microsoft.com/office/drawing/2014/chart" uri="{C3380CC4-5D6E-409C-BE32-E72D297353CC}">
              <c16:uniqueId val="{0000000D-72CD-4A37-877E-CD62DCC2576E}"/>
            </c:ext>
          </c:extLst>
        </c:ser>
        <c:ser>
          <c:idx val="14"/>
          <c:order val="14"/>
          <c:tx>
            <c:strRef>
              <c:f>CNS!$BK$33</c:f>
              <c:strCache>
                <c:ptCount val="1"/>
                <c:pt idx="0">
                  <c:v>Moxifloxacin</c:v>
                </c:pt>
              </c:strCache>
            </c:strRef>
          </c:tx>
          <c:spPr>
            <a:solidFill>
              <a:srgbClr val="33CC33"/>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CNS!$BK$34:$BK$49</c:f>
              <c:numCache>
                <c:formatCode>0.00</c:formatCode>
                <c:ptCount val="16"/>
                <c:pt idx="0">
                  <c:v>0</c:v>
                </c:pt>
                <c:pt idx="1">
                  <c:v>1.941747572815534</c:v>
                </c:pt>
                <c:pt idx="2">
                  <c:v>2.912621359223301</c:v>
                </c:pt>
                <c:pt idx="3">
                  <c:v>55.339805825242721</c:v>
                </c:pt>
                <c:pt idx="4">
                  <c:v>34.95145631067961</c:v>
                </c:pt>
                <c:pt idx="5">
                  <c:v>0</c:v>
                </c:pt>
                <c:pt idx="6">
                  <c:v>0</c:v>
                </c:pt>
                <c:pt idx="7">
                  <c:v>3.883495145631068</c:v>
                </c:pt>
                <c:pt idx="8">
                  <c:v>0.970873786407767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2CD-4A37-877E-CD62DCC2576E}"/>
            </c:ext>
          </c:extLst>
        </c:ser>
        <c:ser>
          <c:idx val="15"/>
          <c:order val="15"/>
          <c:tx>
            <c:strRef>
              <c:f>CNS!$BL$33</c:f>
              <c:strCache>
                <c:ptCount val="1"/>
                <c:pt idx="0">
                  <c:v>Doxycyclin</c:v>
                </c:pt>
              </c:strCache>
            </c:strRef>
          </c:tx>
          <c:spPr>
            <a:solidFill>
              <a:srgbClr val="0066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CNS!$BL$34:$BL$49</c:f>
              <c:numCache>
                <c:formatCode>0.00</c:formatCode>
                <c:ptCount val="16"/>
                <c:pt idx="0">
                  <c:v>0</c:v>
                </c:pt>
                <c:pt idx="1">
                  <c:v>0</c:v>
                </c:pt>
                <c:pt idx="2">
                  <c:v>61.764705882352942</c:v>
                </c:pt>
                <c:pt idx="3">
                  <c:v>0.98039215686274506</c:v>
                </c:pt>
                <c:pt idx="4">
                  <c:v>29.411764705882351</c:v>
                </c:pt>
                <c:pt idx="5">
                  <c:v>5.882352941176471</c:v>
                </c:pt>
                <c:pt idx="6">
                  <c:v>1.9607843137254901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2CD-4A37-877E-CD62DCC2576E}"/>
            </c:ext>
          </c:extLst>
        </c:ser>
        <c:ser>
          <c:idx val="16"/>
          <c:order val="16"/>
          <c:tx>
            <c:strRef>
              <c:f>CNS!$BM$33</c:f>
              <c:strCache>
                <c:ptCount val="1"/>
                <c:pt idx="0">
                  <c:v>Rifampicin</c:v>
                </c:pt>
              </c:strCache>
            </c:strRef>
          </c:tx>
          <c:spPr>
            <a:solidFill>
              <a:srgbClr val="FF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CNS!$BM$34:$BM$49</c:f>
              <c:numCache>
                <c:formatCode>0.00</c:formatCode>
                <c:ptCount val="16"/>
                <c:pt idx="0">
                  <c:v>0</c:v>
                </c:pt>
                <c:pt idx="1">
                  <c:v>63.725490196078432</c:v>
                </c:pt>
                <c:pt idx="2">
                  <c:v>33.333333333333336</c:v>
                </c:pt>
                <c:pt idx="3">
                  <c:v>0</c:v>
                </c:pt>
                <c:pt idx="4">
                  <c:v>0.98039215686274506</c:v>
                </c:pt>
                <c:pt idx="5">
                  <c:v>0.98039215686274506</c:v>
                </c:pt>
                <c:pt idx="6">
                  <c:v>0</c:v>
                </c:pt>
                <c:pt idx="7">
                  <c:v>0</c:v>
                </c:pt>
                <c:pt idx="8">
                  <c:v>0</c:v>
                </c:pt>
                <c:pt idx="9">
                  <c:v>0.98039215686274506</c:v>
                </c:pt>
                <c:pt idx="10">
                  <c:v>0</c:v>
                </c:pt>
                <c:pt idx="11">
                  <c:v>0</c:v>
                </c:pt>
                <c:pt idx="12">
                  <c:v>0</c:v>
                </c:pt>
                <c:pt idx="13">
                  <c:v>0</c:v>
                </c:pt>
                <c:pt idx="14">
                  <c:v>0</c:v>
                </c:pt>
                <c:pt idx="15">
                  <c:v>0</c:v>
                </c:pt>
              </c:numCache>
            </c:numRef>
          </c:val>
          <c:extLst>
            <c:ext xmlns:c16="http://schemas.microsoft.com/office/drawing/2014/chart" uri="{C3380CC4-5D6E-409C-BE32-E72D297353CC}">
              <c16:uniqueId val="{00000010-72CD-4A37-877E-CD62DCC2576E}"/>
            </c:ext>
          </c:extLst>
        </c:ser>
        <c:ser>
          <c:idx val="17"/>
          <c:order val="17"/>
          <c:tx>
            <c:strRef>
              <c:f>CNS!$BN$33</c:f>
              <c:strCache>
                <c:ptCount val="1"/>
                <c:pt idx="0">
                  <c:v>Daptomycin</c:v>
                </c:pt>
              </c:strCache>
            </c:strRef>
          </c:tx>
          <c:spPr>
            <a:solidFill>
              <a:srgbClr val="CC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CNS!$BN$34:$BN$49</c:f>
              <c:numCache>
                <c:formatCode>0.00</c:formatCode>
                <c:ptCount val="16"/>
                <c:pt idx="0">
                  <c:v>0</c:v>
                </c:pt>
                <c:pt idx="1">
                  <c:v>2.9411764705882355</c:v>
                </c:pt>
                <c:pt idx="2">
                  <c:v>2.9411764705882355</c:v>
                </c:pt>
                <c:pt idx="3">
                  <c:v>0</c:v>
                </c:pt>
                <c:pt idx="4">
                  <c:v>5.882352941176471</c:v>
                </c:pt>
                <c:pt idx="5">
                  <c:v>31.372549019607842</c:v>
                </c:pt>
                <c:pt idx="6">
                  <c:v>53.921568627450981</c:v>
                </c:pt>
                <c:pt idx="7">
                  <c:v>2.9411764705882355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2CD-4A37-877E-CD62DCC2576E}"/>
            </c:ext>
          </c:extLst>
        </c:ser>
        <c:ser>
          <c:idx val="18"/>
          <c:order val="18"/>
          <c:tx>
            <c:strRef>
              <c:f>CNS!$BO$33</c:f>
              <c:strCache>
                <c:ptCount val="1"/>
                <c:pt idx="0">
                  <c:v>Roxythromycin</c:v>
                </c:pt>
              </c:strCache>
            </c:strRef>
          </c:tx>
          <c:spPr>
            <a:solidFill>
              <a:srgbClr val="0033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CNS!$BO$34:$BO$49</c:f>
              <c:numCache>
                <c:formatCode>0.00</c:formatCode>
                <c:ptCount val="16"/>
                <c:pt idx="0">
                  <c:v>0</c:v>
                </c:pt>
                <c:pt idx="1">
                  <c:v>0</c:v>
                </c:pt>
                <c:pt idx="2">
                  <c:v>5.882352941176471</c:v>
                </c:pt>
                <c:pt idx="3">
                  <c:v>0</c:v>
                </c:pt>
                <c:pt idx="4">
                  <c:v>15.686274509803921</c:v>
                </c:pt>
                <c:pt idx="5">
                  <c:v>51.96078431372549</c:v>
                </c:pt>
                <c:pt idx="6">
                  <c:v>14.705882352941176</c:v>
                </c:pt>
                <c:pt idx="7">
                  <c:v>0.98039215686274506</c:v>
                </c:pt>
                <c:pt idx="8">
                  <c:v>0</c:v>
                </c:pt>
                <c:pt idx="9">
                  <c:v>0</c:v>
                </c:pt>
                <c:pt idx="10">
                  <c:v>0</c:v>
                </c:pt>
                <c:pt idx="11">
                  <c:v>10.784313725490197</c:v>
                </c:pt>
                <c:pt idx="12">
                  <c:v>0</c:v>
                </c:pt>
                <c:pt idx="13">
                  <c:v>0</c:v>
                </c:pt>
                <c:pt idx="14">
                  <c:v>0</c:v>
                </c:pt>
                <c:pt idx="15">
                  <c:v>0</c:v>
                </c:pt>
              </c:numCache>
            </c:numRef>
          </c:val>
          <c:extLst>
            <c:ext xmlns:c16="http://schemas.microsoft.com/office/drawing/2014/chart" uri="{C3380CC4-5D6E-409C-BE32-E72D297353CC}">
              <c16:uniqueId val="{00000012-72CD-4A37-877E-CD62DCC2576E}"/>
            </c:ext>
          </c:extLst>
        </c:ser>
        <c:ser>
          <c:idx val="19"/>
          <c:order val="19"/>
          <c:tx>
            <c:strRef>
              <c:f>CNS!$BP$33</c:f>
              <c:strCache>
                <c:ptCount val="1"/>
                <c:pt idx="0">
                  <c:v>Clindamycin</c:v>
                </c:pt>
              </c:strCache>
            </c:strRef>
          </c:tx>
          <c:spPr>
            <a:solidFill>
              <a:srgbClr val="00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CNS!$BP$34:$BP$49</c:f>
              <c:numCache>
                <c:formatCode>0.00</c:formatCode>
                <c:ptCount val="16"/>
                <c:pt idx="0">
                  <c:v>0</c:v>
                </c:pt>
                <c:pt idx="1">
                  <c:v>2.912621359223301</c:v>
                </c:pt>
                <c:pt idx="2">
                  <c:v>10.679611650485437</c:v>
                </c:pt>
                <c:pt idx="3">
                  <c:v>60.194174757281552</c:v>
                </c:pt>
                <c:pt idx="4">
                  <c:v>20.388349514563107</c:v>
                </c:pt>
                <c:pt idx="5">
                  <c:v>0</c:v>
                </c:pt>
                <c:pt idx="6">
                  <c:v>0</c:v>
                </c:pt>
                <c:pt idx="7">
                  <c:v>0</c:v>
                </c:pt>
                <c:pt idx="8">
                  <c:v>0</c:v>
                </c:pt>
                <c:pt idx="9">
                  <c:v>5.825242718446602</c:v>
                </c:pt>
                <c:pt idx="10">
                  <c:v>0</c:v>
                </c:pt>
                <c:pt idx="11">
                  <c:v>0</c:v>
                </c:pt>
                <c:pt idx="12">
                  <c:v>0</c:v>
                </c:pt>
                <c:pt idx="13">
                  <c:v>0</c:v>
                </c:pt>
                <c:pt idx="14">
                  <c:v>0</c:v>
                </c:pt>
                <c:pt idx="15">
                  <c:v>0</c:v>
                </c:pt>
              </c:numCache>
            </c:numRef>
          </c:val>
          <c:extLst>
            <c:ext xmlns:c16="http://schemas.microsoft.com/office/drawing/2014/chart" uri="{C3380CC4-5D6E-409C-BE32-E72D297353CC}">
              <c16:uniqueId val="{00000013-72CD-4A37-877E-CD62DCC2576E}"/>
            </c:ext>
          </c:extLst>
        </c:ser>
        <c:ser>
          <c:idx val="20"/>
          <c:order val="20"/>
          <c:tx>
            <c:strRef>
              <c:f>CNS!$BQ$33</c:f>
              <c:strCache>
                <c:ptCount val="1"/>
                <c:pt idx="0">
                  <c:v>Linezolid</c:v>
                </c:pt>
              </c:strCache>
            </c:strRef>
          </c:tx>
          <c:spPr>
            <a:solidFill>
              <a:srgbClr val="FF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CNS!$BQ$34:$BQ$49</c:f>
              <c:numCache>
                <c:formatCode>0.00</c:formatCode>
                <c:ptCount val="16"/>
                <c:pt idx="0">
                  <c:v>0</c:v>
                </c:pt>
                <c:pt idx="1">
                  <c:v>0</c:v>
                </c:pt>
                <c:pt idx="2">
                  <c:v>0.970873786407767</c:v>
                </c:pt>
                <c:pt idx="3">
                  <c:v>0</c:v>
                </c:pt>
                <c:pt idx="4">
                  <c:v>0.970873786407767</c:v>
                </c:pt>
                <c:pt idx="5">
                  <c:v>14.563106796116505</c:v>
                </c:pt>
                <c:pt idx="6">
                  <c:v>64.077669902912618</c:v>
                </c:pt>
                <c:pt idx="7">
                  <c:v>17.475728155339805</c:v>
                </c:pt>
                <c:pt idx="8">
                  <c:v>1.941747572815534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2CD-4A37-877E-CD62DCC2576E}"/>
            </c:ext>
          </c:extLst>
        </c:ser>
        <c:ser>
          <c:idx val="21"/>
          <c:order val="21"/>
          <c:tx>
            <c:strRef>
              <c:f>CNS!$BR$33</c:f>
              <c:strCache>
                <c:ptCount val="1"/>
                <c:pt idx="0">
                  <c:v>Vancomycin</c:v>
                </c:pt>
              </c:strCache>
            </c:strRef>
          </c:tx>
          <c:spPr>
            <a:solidFill>
              <a:srgbClr val="CCCC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CNS!$BR$34:$BR$49</c:f>
              <c:numCache>
                <c:formatCode>0.00</c:formatCode>
                <c:ptCount val="16"/>
                <c:pt idx="0">
                  <c:v>0</c:v>
                </c:pt>
                <c:pt idx="1">
                  <c:v>0.970873786407767</c:v>
                </c:pt>
                <c:pt idx="2">
                  <c:v>0</c:v>
                </c:pt>
                <c:pt idx="3">
                  <c:v>0</c:v>
                </c:pt>
                <c:pt idx="4">
                  <c:v>3.883495145631068</c:v>
                </c:pt>
                <c:pt idx="5">
                  <c:v>33.980582524271846</c:v>
                </c:pt>
                <c:pt idx="6">
                  <c:v>54.368932038834949</c:v>
                </c:pt>
                <c:pt idx="7">
                  <c:v>5.825242718446602</c:v>
                </c:pt>
                <c:pt idx="8">
                  <c:v>0.970873786407767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2CD-4A37-877E-CD62DCC2576E}"/>
            </c:ext>
          </c:extLst>
        </c:ser>
        <c:ser>
          <c:idx val="23"/>
          <c:order val="22"/>
          <c:tx>
            <c:strRef>
              <c:f>CNS!$BS$33</c:f>
              <c:strCache>
                <c:ptCount val="1"/>
                <c:pt idx="0">
                  <c:v>Teicoplanin</c:v>
                </c:pt>
              </c:strCache>
            </c:strRef>
          </c:tx>
          <c:spPr>
            <a:solidFill>
              <a:srgbClr val="33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CNS!$BS$34:$BS$49</c:f>
              <c:numCache>
                <c:formatCode>0.00</c:formatCode>
                <c:ptCount val="16"/>
                <c:pt idx="0">
                  <c:v>0</c:v>
                </c:pt>
                <c:pt idx="1">
                  <c:v>0.98039215686274506</c:v>
                </c:pt>
                <c:pt idx="2">
                  <c:v>0</c:v>
                </c:pt>
                <c:pt idx="3">
                  <c:v>54.901960784313722</c:v>
                </c:pt>
                <c:pt idx="4">
                  <c:v>0</c:v>
                </c:pt>
                <c:pt idx="5">
                  <c:v>33.333333333333336</c:v>
                </c:pt>
                <c:pt idx="6">
                  <c:v>9.8039215686274517</c:v>
                </c:pt>
                <c:pt idx="7">
                  <c:v>0.98039215686274506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2CD-4A37-877E-CD62DCC2576E}"/>
            </c:ext>
          </c:extLst>
        </c:ser>
        <c:ser>
          <c:idx val="22"/>
          <c:order val="23"/>
          <c:tx>
            <c:strRef>
              <c:f>CNS!$BT$33</c:f>
              <c:strCache>
                <c:ptCount val="1"/>
                <c:pt idx="0">
                  <c:v>Tigecyclin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CNS!$BT$34:$BT$49</c:f>
              <c:numCache>
                <c:formatCode>0.00</c:formatCode>
                <c:ptCount val="16"/>
                <c:pt idx="0">
                  <c:v>0</c:v>
                </c:pt>
                <c:pt idx="1">
                  <c:v>74.257425742574256</c:v>
                </c:pt>
                <c:pt idx="2">
                  <c:v>0</c:v>
                </c:pt>
                <c:pt idx="3">
                  <c:v>21.782178217821784</c:v>
                </c:pt>
                <c:pt idx="4">
                  <c:v>3.9603960396039604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2CD-4A37-877E-CD62DCC257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CNS!$AW$94</c:f>
              <c:strCache>
                <c:ptCount val="1"/>
                <c:pt idx="0">
                  <c:v>Penicillin G</c:v>
                </c:pt>
              </c:strCache>
            </c:strRef>
          </c:tx>
          <c:spPr>
            <a:solidFill>
              <a:srgbClr val="C000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CNS!$AW$95:$AW$110</c:f>
              <c:numCache>
                <c:formatCode>0.00</c:formatCode>
                <c:ptCount val="16"/>
                <c:pt idx="0">
                  <c:v>0</c:v>
                </c:pt>
                <c:pt idx="1">
                  <c:v>4</c:v>
                </c:pt>
                <c:pt idx="2">
                  <c:v>2</c:v>
                </c:pt>
                <c:pt idx="3">
                  <c:v>0</c:v>
                </c:pt>
                <c:pt idx="4">
                  <c:v>2</c:v>
                </c:pt>
                <c:pt idx="5">
                  <c:v>4</c:v>
                </c:pt>
                <c:pt idx="6">
                  <c:v>4</c:v>
                </c:pt>
                <c:pt idx="7">
                  <c:v>2</c:v>
                </c:pt>
                <c:pt idx="8">
                  <c:v>0</c:v>
                </c:pt>
                <c:pt idx="9">
                  <c:v>82</c:v>
                </c:pt>
                <c:pt idx="10">
                  <c:v>0</c:v>
                </c:pt>
                <c:pt idx="11">
                  <c:v>0</c:v>
                </c:pt>
                <c:pt idx="12">
                  <c:v>0</c:v>
                </c:pt>
                <c:pt idx="13">
                  <c:v>0</c:v>
                </c:pt>
                <c:pt idx="14">
                  <c:v>0</c:v>
                </c:pt>
                <c:pt idx="15">
                  <c:v>0</c:v>
                </c:pt>
              </c:numCache>
            </c:numRef>
          </c:val>
          <c:extLst>
            <c:ext xmlns:c16="http://schemas.microsoft.com/office/drawing/2014/chart" uri="{C3380CC4-5D6E-409C-BE32-E72D297353CC}">
              <c16:uniqueId val="{00000000-4F9F-4BD8-830D-CFAB1F3C8A94}"/>
            </c:ext>
          </c:extLst>
        </c:ser>
        <c:ser>
          <c:idx val="1"/>
          <c:order val="1"/>
          <c:tx>
            <c:strRef>
              <c:f>CNS!$AX$94</c:f>
              <c:strCache>
                <c:ptCount val="1"/>
                <c:pt idx="0">
                  <c:v>Oxacillin</c:v>
                </c:pt>
              </c:strCache>
            </c:strRef>
          </c:tx>
          <c:spPr>
            <a:solidFill>
              <a:srgbClr val="FF00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CNS!$AX$95:$AX$110</c:f>
              <c:numCache>
                <c:formatCode>0.00</c:formatCode>
                <c:ptCount val="16"/>
                <c:pt idx="0">
                  <c:v>0</c:v>
                </c:pt>
                <c:pt idx="1">
                  <c:v>0</c:v>
                </c:pt>
                <c:pt idx="2">
                  <c:v>8</c:v>
                </c:pt>
                <c:pt idx="3">
                  <c:v>0</c:v>
                </c:pt>
                <c:pt idx="4">
                  <c:v>6</c:v>
                </c:pt>
                <c:pt idx="5">
                  <c:v>4</c:v>
                </c:pt>
                <c:pt idx="6">
                  <c:v>2</c:v>
                </c:pt>
                <c:pt idx="7">
                  <c:v>2</c:v>
                </c:pt>
                <c:pt idx="8">
                  <c:v>2</c:v>
                </c:pt>
                <c:pt idx="9">
                  <c:v>0</c:v>
                </c:pt>
                <c:pt idx="10">
                  <c:v>76</c:v>
                </c:pt>
                <c:pt idx="11">
                  <c:v>0</c:v>
                </c:pt>
                <c:pt idx="12">
                  <c:v>0</c:v>
                </c:pt>
                <c:pt idx="13">
                  <c:v>0</c:v>
                </c:pt>
                <c:pt idx="14">
                  <c:v>0</c:v>
                </c:pt>
                <c:pt idx="15">
                  <c:v>0</c:v>
                </c:pt>
              </c:numCache>
            </c:numRef>
          </c:val>
          <c:extLst>
            <c:ext xmlns:c16="http://schemas.microsoft.com/office/drawing/2014/chart" uri="{C3380CC4-5D6E-409C-BE32-E72D297353CC}">
              <c16:uniqueId val="{00000001-4F9F-4BD8-830D-CFAB1F3C8A94}"/>
            </c:ext>
          </c:extLst>
        </c:ser>
        <c:ser>
          <c:idx val="2"/>
          <c:order val="2"/>
          <c:tx>
            <c:strRef>
              <c:f>CNS!$AY$94</c:f>
              <c:strCache>
                <c:ptCount val="1"/>
                <c:pt idx="0">
                  <c:v>Ampicillin/ Sulbactam</c:v>
                </c:pt>
              </c:strCache>
            </c:strRef>
          </c:tx>
          <c:spPr>
            <a:solidFill>
              <a:srgbClr val="FF99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CNS!$AY$95:$AY$110</c:f>
              <c:numCache>
                <c:formatCode>0.00</c:formatCode>
                <c:ptCount val="16"/>
                <c:pt idx="0">
                  <c:v>0</c:v>
                </c:pt>
                <c:pt idx="1">
                  <c:v>0</c:v>
                </c:pt>
                <c:pt idx="2">
                  <c:v>0</c:v>
                </c:pt>
                <c:pt idx="3">
                  <c:v>18</c:v>
                </c:pt>
                <c:pt idx="4">
                  <c:v>0</c:v>
                </c:pt>
                <c:pt idx="5">
                  <c:v>2</c:v>
                </c:pt>
                <c:pt idx="6">
                  <c:v>4</c:v>
                </c:pt>
                <c:pt idx="7">
                  <c:v>0</c:v>
                </c:pt>
                <c:pt idx="8">
                  <c:v>0</c:v>
                </c:pt>
                <c:pt idx="9">
                  <c:v>0</c:v>
                </c:pt>
                <c:pt idx="10">
                  <c:v>2</c:v>
                </c:pt>
                <c:pt idx="11">
                  <c:v>40</c:v>
                </c:pt>
                <c:pt idx="12">
                  <c:v>34</c:v>
                </c:pt>
                <c:pt idx="13">
                  <c:v>0</c:v>
                </c:pt>
                <c:pt idx="14">
                  <c:v>0</c:v>
                </c:pt>
                <c:pt idx="15">
                  <c:v>0</c:v>
                </c:pt>
              </c:numCache>
            </c:numRef>
          </c:val>
          <c:extLst>
            <c:ext xmlns:c16="http://schemas.microsoft.com/office/drawing/2014/chart" uri="{C3380CC4-5D6E-409C-BE32-E72D297353CC}">
              <c16:uniqueId val="{00000002-4F9F-4BD8-830D-CFAB1F3C8A94}"/>
            </c:ext>
          </c:extLst>
        </c:ser>
        <c:ser>
          <c:idx val="3"/>
          <c:order val="3"/>
          <c:tx>
            <c:strRef>
              <c:f>CNS!$AZ$94</c:f>
              <c:strCache>
                <c:ptCount val="1"/>
                <c:pt idx="0">
                  <c:v>Piperacillin/ Tazobactam</c:v>
                </c:pt>
              </c:strCache>
            </c:strRef>
          </c:tx>
          <c:spPr>
            <a:solidFill>
              <a:srgbClr val="CC99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CNS!$AZ$95:$AZ$110</c:f>
              <c:numCache>
                <c:formatCode>0.00</c:formatCode>
                <c:ptCount val="16"/>
                <c:pt idx="0">
                  <c:v>0</c:v>
                </c:pt>
                <c:pt idx="1">
                  <c:v>0</c:v>
                </c:pt>
                <c:pt idx="2">
                  <c:v>0</c:v>
                </c:pt>
                <c:pt idx="3">
                  <c:v>0</c:v>
                </c:pt>
                <c:pt idx="4">
                  <c:v>12</c:v>
                </c:pt>
                <c:pt idx="5">
                  <c:v>0</c:v>
                </c:pt>
                <c:pt idx="6">
                  <c:v>6</c:v>
                </c:pt>
                <c:pt idx="7">
                  <c:v>2</c:v>
                </c:pt>
                <c:pt idx="8">
                  <c:v>4</c:v>
                </c:pt>
                <c:pt idx="9">
                  <c:v>0</c:v>
                </c:pt>
                <c:pt idx="10">
                  <c:v>0</c:v>
                </c:pt>
                <c:pt idx="11">
                  <c:v>0</c:v>
                </c:pt>
                <c:pt idx="12">
                  <c:v>0</c:v>
                </c:pt>
                <c:pt idx="13">
                  <c:v>76</c:v>
                </c:pt>
                <c:pt idx="14">
                  <c:v>0</c:v>
                </c:pt>
                <c:pt idx="15">
                  <c:v>0</c:v>
                </c:pt>
              </c:numCache>
            </c:numRef>
          </c:val>
          <c:extLst>
            <c:ext xmlns:c16="http://schemas.microsoft.com/office/drawing/2014/chart" uri="{C3380CC4-5D6E-409C-BE32-E72D297353CC}">
              <c16:uniqueId val="{00000003-4F9F-4BD8-830D-CFAB1F3C8A94}"/>
            </c:ext>
          </c:extLst>
        </c:ser>
        <c:ser>
          <c:idx val="4"/>
          <c:order val="4"/>
          <c:tx>
            <c:strRef>
              <c:f>CNS!$BA$94</c:f>
              <c:strCache>
                <c:ptCount val="1"/>
                <c:pt idx="0">
                  <c:v>Cefotaxim</c:v>
                </c:pt>
              </c:strCache>
            </c:strRef>
          </c:tx>
          <c:spPr>
            <a:solidFill>
              <a:srgbClr val="66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CNS!$BA$95:$BA$110</c:f>
              <c:numCache>
                <c:formatCode>0.00</c:formatCode>
                <c:ptCount val="16"/>
                <c:pt idx="0">
                  <c:v>0</c:v>
                </c:pt>
                <c:pt idx="1">
                  <c:v>0</c:v>
                </c:pt>
                <c:pt idx="2">
                  <c:v>0</c:v>
                </c:pt>
                <c:pt idx="3">
                  <c:v>0</c:v>
                </c:pt>
                <c:pt idx="4">
                  <c:v>0</c:v>
                </c:pt>
                <c:pt idx="5">
                  <c:v>0</c:v>
                </c:pt>
                <c:pt idx="6">
                  <c:v>2</c:v>
                </c:pt>
                <c:pt idx="7">
                  <c:v>12</c:v>
                </c:pt>
                <c:pt idx="8">
                  <c:v>4</c:v>
                </c:pt>
                <c:pt idx="9">
                  <c:v>4</c:v>
                </c:pt>
                <c:pt idx="10">
                  <c:v>78</c:v>
                </c:pt>
                <c:pt idx="11">
                  <c:v>0</c:v>
                </c:pt>
                <c:pt idx="12">
                  <c:v>0</c:v>
                </c:pt>
                <c:pt idx="13">
                  <c:v>0</c:v>
                </c:pt>
                <c:pt idx="14">
                  <c:v>0</c:v>
                </c:pt>
                <c:pt idx="15">
                  <c:v>0</c:v>
                </c:pt>
              </c:numCache>
            </c:numRef>
          </c:val>
          <c:extLst>
            <c:ext xmlns:c16="http://schemas.microsoft.com/office/drawing/2014/chart" uri="{C3380CC4-5D6E-409C-BE32-E72D297353CC}">
              <c16:uniqueId val="{00000004-4F9F-4BD8-830D-CFAB1F3C8A94}"/>
            </c:ext>
          </c:extLst>
        </c:ser>
        <c:ser>
          <c:idx val="6"/>
          <c:order val="5"/>
          <c:tx>
            <c:strRef>
              <c:f>CNS!$BB$94</c:f>
              <c:strCache>
                <c:ptCount val="1"/>
                <c:pt idx="0">
                  <c:v>Cefuroxim</c:v>
                </c:pt>
              </c:strCache>
            </c:strRef>
          </c:tx>
          <c:spPr>
            <a:solidFill>
              <a:srgbClr val="80008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CNS!$BB$95:$BB$110</c:f>
              <c:numCache>
                <c:formatCode>0.00</c:formatCode>
                <c:ptCount val="16"/>
                <c:pt idx="0">
                  <c:v>0</c:v>
                </c:pt>
                <c:pt idx="1">
                  <c:v>0</c:v>
                </c:pt>
                <c:pt idx="2">
                  <c:v>0</c:v>
                </c:pt>
                <c:pt idx="3">
                  <c:v>0</c:v>
                </c:pt>
                <c:pt idx="4">
                  <c:v>0</c:v>
                </c:pt>
                <c:pt idx="5">
                  <c:v>4</c:v>
                </c:pt>
                <c:pt idx="6">
                  <c:v>10</c:v>
                </c:pt>
                <c:pt idx="7">
                  <c:v>6</c:v>
                </c:pt>
                <c:pt idx="8">
                  <c:v>0</c:v>
                </c:pt>
                <c:pt idx="9">
                  <c:v>4</c:v>
                </c:pt>
                <c:pt idx="10">
                  <c:v>0</c:v>
                </c:pt>
                <c:pt idx="11">
                  <c:v>0</c:v>
                </c:pt>
                <c:pt idx="12">
                  <c:v>76</c:v>
                </c:pt>
                <c:pt idx="13">
                  <c:v>0</c:v>
                </c:pt>
                <c:pt idx="14">
                  <c:v>0</c:v>
                </c:pt>
                <c:pt idx="15">
                  <c:v>0</c:v>
                </c:pt>
              </c:numCache>
            </c:numRef>
          </c:val>
          <c:extLst>
            <c:ext xmlns:c16="http://schemas.microsoft.com/office/drawing/2014/chart" uri="{C3380CC4-5D6E-409C-BE32-E72D297353CC}">
              <c16:uniqueId val="{00000005-4F9F-4BD8-830D-CFAB1F3C8A94}"/>
            </c:ext>
          </c:extLst>
        </c:ser>
        <c:ser>
          <c:idx val="5"/>
          <c:order val="6"/>
          <c:tx>
            <c:strRef>
              <c:f>CNS!$BC$94</c:f>
              <c:strCache>
                <c:ptCount val="1"/>
                <c:pt idx="0">
                  <c:v>Imipenem</c:v>
                </c:pt>
              </c:strCache>
            </c:strRef>
          </c:tx>
          <c:spPr>
            <a:solidFill>
              <a:srgbClr val="00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CNS!$BC$95:$BC$110</c:f>
              <c:numCache>
                <c:formatCode>0.00</c:formatCode>
                <c:ptCount val="16"/>
                <c:pt idx="0">
                  <c:v>0</c:v>
                </c:pt>
                <c:pt idx="1">
                  <c:v>0</c:v>
                </c:pt>
                <c:pt idx="2">
                  <c:v>22</c:v>
                </c:pt>
                <c:pt idx="3">
                  <c:v>0</c:v>
                </c:pt>
                <c:pt idx="4">
                  <c:v>2</c:v>
                </c:pt>
                <c:pt idx="5">
                  <c:v>0</c:v>
                </c:pt>
                <c:pt idx="6">
                  <c:v>0</c:v>
                </c:pt>
                <c:pt idx="7">
                  <c:v>0</c:v>
                </c:pt>
                <c:pt idx="8">
                  <c:v>2</c:v>
                </c:pt>
                <c:pt idx="9">
                  <c:v>0</c:v>
                </c:pt>
                <c:pt idx="10">
                  <c:v>2</c:v>
                </c:pt>
                <c:pt idx="11">
                  <c:v>72</c:v>
                </c:pt>
                <c:pt idx="12">
                  <c:v>0</c:v>
                </c:pt>
                <c:pt idx="13">
                  <c:v>0</c:v>
                </c:pt>
                <c:pt idx="14">
                  <c:v>0</c:v>
                </c:pt>
                <c:pt idx="15">
                  <c:v>0</c:v>
                </c:pt>
              </c:numCache>
            </c:numRef>
          </c:val>
          <c:extLst>
            <c:ext xmlns:c16="http://schemas.microsoft.com/office/drawing/2014/chart" uri="{C3380CC4-5D6E-409C-BE32-E72D297353CC}">
              <c16:uniqueId val="{00000006-4F9F-4BD8-830D-CFAB1F3C8A94}"/>
            </c:ext>
          </c:extLst>
        </c:ser>
        <c:ser>
          <c:idx val="7"/>
          <c:order val="7"/>
          <c:tx>
            <c:strRef>
              <c:f>CNS!$BD$94</c:f>
              <c:strCache>
                <c:ptCount val="1"/>
                <c:pt idx="0">
                  <c:v>Meropenem</c:v>
                </c:pt>
              </c:strCache>
            </c:strRef>
          </c:tx>
          <c:spPr>
            <a:solidFill>
              <a:srgbClr val="3333FF"/>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CNS!$BD$95:$BD$110</c:f>
              <c:numCache>
                <c:formatCode>0.00</c:formatCode>
                <c:ptCount val="16"/>
                <c:pt idx="0">
                  <c:v>0</c:v>
                </c:pt>
                <c:pt idx="1">
                  <c:v>1.9607843137254901</c:v>
                </c:pt>
                <c:pt idx="2">
                  <c:v>11.764705882352942</c:v>
                </c:pt>
                <c:pt idx="3">
                  <c:v>0</c:v>
                </c:pt>
                <c:pt idx="4">
                  <c:v>5.882352941176471</c:v>
                </c:pt>
                <c:pt idx="5">
                  <c:v>1.9607843137254901</c:v>
                </c:pt>
                <c:pt idx="6">
                  <c:v>1.9607843137254901</c:v>
                </c:pt>
                <c:pt idx="7">
                  <c:v>1.9607843137254901</c:v>
                </c:pt>
                <c:pt idx="8">
                  <c:v>0</c:v>
                </c:pt>
                <c:pt idx="9">
                  <c:v>0</c:v>
                </c:pt>
                <c:pt idx="10">
                  <c:v>1.9607843137254901</c:v>
                </c:pt>
                <c:pt idx="11">
                  <c:v>72.549019607843135</c:v>
                </c:pt>
                <c:pt idx="12">
                  <c:v>0</c:v>
                </c:pt>
                <c:pt idx="13">
                  <c:v>0</c:v>
                </c:pt>
                <c:pt idx="14">
                  <c:v>0</c:v>
                </c:pt>
                <c:pt idx="15">
                  <c:v>0</c:v>
                </c:pt>
              </c:numCache>
            </c:numRef>
          </c:val>
          <c:extLst>
            <c:ext xmlns:c16="http://schemas.microsoft.com/office/drawing/2014/chart" uri="{C3380CC4-5D6E-409C-BE32-E72D297353CC}">
              <c16:uniqueId val="{00000007-4F9F-4BD8-830D-CFAB1F3C8A94}"/>
            </c:ext>
          </c:extLst>
        </c:ser>
        <c:ser>
          <c:idx val="8"/>
          <c:order val="8"/>
          <c:tx>
            <c:strRef>
              <c:f>CNS!$BE$94</c:f>
              <c:strCache>
                <c:ptCount val="1"/>
                <c:pt idx="0">
                  <c:v>Amikacin</c:v>
                </c:pt>
              </c:strCache>
            </c:strRef>
          </c:tx>
          <c:spPr>
            <a:solidFill>
              <a:srgbClr val="99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CNS!$BE$95:$BE$110</c:f>
              <c:numCache>
                <c:formatCode>0.00</c:formatCode>
                <c:ptCount val="16"/>
                <c:pt idx="0">
                  <c:v>0</c:v>
                </c:pt>
                <c:pt idx="1">
                  <c:v>0</c:v>
                </c:pt>
                <c:pt idx="2">
                  <c:v>0</c:v>
                </c:pt>
                <c:pt idx="3">
                  <c:v>0</c:v>
                </c:pt>
                <c:pt idx="4">
                  <c:v>26</c:v>
                </c:pt>
                <c:pt idx="5">
                  <c:v>0</c:v>
                </c:pt>
                <c:pt idx="6">
                  <c:v>8</c:v>
                </c:pt>
                <c:pt idx="7">
                  <c:v>30</c:v>
                </c:pt>
                <c:pt idx="8">
                  <c:v>22</c:v>
                </c:pt>
                <c:pt idx="9">
                  <c:v>12</c:v>
                </c:pt>
                <c:pt idx="10">
                  <c:v>0</c:v>
                </c:pt>
                <c:pt idx="11">
                  <c:v>0</c:v>
                </c:pt>
                <c:pt idx="12">
                  <c:v>0</c:v>
                </c:pt>
                <c:pt idx="13">
                  <c:v>2</c:v>
                </c:pt>
                <c:pt idx="14">
                  <c:v>0</c:v>
                </c:pt>
                <c:pt idx="15">
                  <c:v>0</c:v>
                </c:pt>
              </c:numCache>
            </c:numRef>
          </c:val>
          <c:extLst>
            <c:ext xmlns:c16="http://schemas.microsoft.com/office/drawing/2014/chart" uri="{C3380CC4-5D6E-409C-BE32-E72D297353CC}">
              <c16:uniqueId val="{00000008-4F9F-4BD8-830D-CFAB1F3C8A94}"/>
            </c:ext>
          </c:extLst>
        </c:ser>
        <c:ser>
          <c:idx val="9"/>
          <c:order val="9"/>
          <c:tx>
            <c:strRef>
              <c:f>CNS!$BF$94</c:f>
              <c:strCache>
                <c:ptCount val="1"/>
                <c:pt idx="0">
                  <c:v>Gentamicin</c:v>
                </c:pt>
              </c:strCache>
            </c:strRef>
          </c:tx>
          <c:spPr>
            <a:solidFill>
              <a:srgbClr val="00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CNS!$BF$95:$BF$110</c:f>
              <c:numCache>
                <c:formatCode>0.00</c:formatCode>
                <c:ptCount val="16"/>
                <c:pt idx="0">
                  <c:v>0</c:v>
                </c:pt>
                <c:pt idx="1">
                  <c:v>0</c:v>
                </c:pt>
                <c:pt idx="2">
                  <c:v>24</c:v>
                </c:pt>
                <c:pt idx="3">
                  <c:v>0</c:v>
                </c:pt>
                <c:pt idx="4">
                  <c:v>0</c:v>
                </c:pt>
                <c:pt idx="5">
                  <c:v>0</c:v>
                </c:pt>
                <c:pt idx="6">
                  <c:v>0</c:v>
                </c:pt>
                <c:pt idx="7">
                  <c:v>0</c:v>
                </c:pt>
                <c:pt idx="8">
                  <c:v>0</c:v>
                </c:pt>
                <c:pt idx="9">
                  <c:v>8</c:v>
                </c:pt>
                <c:pt idx="10">
                  <c:v>68</c:v>
                </c:pt>
                <c:pt idx="11">
                  <c:v>0</c:v>
                </c:pt>
                <c:pt idx="12">
                  <c:v>0</c:v>
                </c:pt>
                <c:pt idx="13">
                  <c:v>0</c:v>
                </c:pt>
                <c:pt idx="14">
                  <c:v>0</c:v>
                </c:pt>
                <c:pt idx="15">
                  <c:v>0</c:v>
                </c:pt>
              </c:numCache>
            </c:numRef>
          </c:val>
          <c:extLst>
            <c:ext xmlns:c16="http://schemas.microsoft.com/office/drawing/2014/chart" uri="{C3380CC4-5D6E-409C-BE32-E72D297353CC}">
              <c16:uniqueId val="{00000009-4F9F-4BD8-830D-CFAB1F3C8A94}"/>
            </c:ext>
          </c:extLst>
        </c:ser>
        <c:ser>
          <c:idx val="10"/>
          <c:order val="10"/>
          <c:tx>
            <c:strRef>
              <c:f>CNS!$BG$94</c:f>
              <c:strCache>
                <c:ptCount val="1"/>
                <c:pt idx="0">
                  <c:v>Fosfomycin</c:v>
                </c:pt>
              </c:strCache>
            </c:strRef>
          </c:tx>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CNS!$BG$95:$BG$110</c:f>
              <c:numCache>
                <c:formatCode>0.00</c:formatCode>
                <c:ptCount val="16"/>
                <c:pt idx="0">
                  <c:v>0</c:v>
                </c:pt>
                <c:pt idx="1">
                  <c:v>0</c:v>
                </c:pt>
                <c:pt idx="2">
                  <c:v>0</c:v>
                </c:pt>
                <c:pt idx="3">
                  <c:v>0</c:v>
                </c:pt>
                <c:pt idx="4">
                  <c:v>0</c:v>
                </c:pt>
                <c:pt idx="5">
                  <c:v>0</c:v>
                </c:pt>
                <c:pt idx="6">
                  <c:v>0</c:v>
                </c:pt>
                <c:pt idx="7">
                  <c:v>0</c:v>
                </c:pt>
                <c:pt idx="8">
                  <c:v>0</c:v>
                </c:pt>
                <c:pt idx="9">
                  <c:v>6</c:v>
                </c:pt>
                <c:pt idx="10">
                  <c:v>32</c:v>
                </c:pt>
                <c:pt idx="11">
                  <c:v>16</c:v>
                </c:pt>
                <c:pt idx="12">
                  <c:v>24</c:v>
                </c:pt>
                <c:pt idx="13">
                  <c:v>6</c:v>
                </c:pt>
                <c:pt idx="14">
                  <c:v>16</c:v>
                </c:pt>
                <c:pt idx="15">
                  <c:v>0</c:v>
                </c:pt>
              </c:numCache>
            </c:numRef>
          </c:val>
          <c:extLst>
            <c:ext xmlns:c16="http://schemas.microsoft.com/office/drawing/2014/chart" uri="{C3380CC4-5D6E-409C-BE32-E72D297353CC}">
              <c16:uniqueId val="{0000000A-4F9F-4BD8-830D-CFAB1F3C8A94}"/>
            </c:ext>
          </c:extLst>
        </c:ser>
        <c:ser>
          <c:idx val="11"/>
          <c:order val="11"/>
          <c:tx>
            <c:strRef>
              <c:f>CNS!$BH$94</c:f>
              <c:strCache>
                <c:ptCount val="1"/>
                <c:pt idx="0">
                  <c:v>Cotrimoxazol</c:v>
                </c:pt>
              </c:strCache>
            </c:strRef>
          </c:tx>
          <c:spPr>
            <a:solidFill>
              <a:srgbClr val="00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CNS!$BH$95:$BH$110</c:f>
              <c:numCache>
                <c:formatCode>0.00</c:formatCode>
                <c:ptCount val="16"/>
                <c:pt idx="0">
                  <c:v>0</c:v>
                </c:pt>
                <c:pt idx="1">
                  <c:v>0</c:v>
                </c:pt>
                <c:pt idx="2">
                  <c:v>18</c:v>
                </c:pt>
                <c:pt idx="3">
                  <c:v>0</c:v>
                </c:pt>
                <c:pt idx="4">
                  <c:v>4</c:v>
                </c:pt>
                <c:pt idx="5">
                  <c:v>6</c:v>
                </c:pt>
                <c:pt idx="6">
                  <c:v>6</c:v>
                </c:pt>
                <c:pt idx="7">
                  <c:v>2</c:v>
                </c:pt>
                <c:pt idx="8">
                  <c:v>0</c:v>
                </c:pt>
                <c:pt idx="9">
                  <c:v>4</c:v>
                </c:pt>
                <c:pt idx="10">
                  <c:v>20</c:v>
                </c:pt>
                <c:pt idx="11">
                  <c:v>40</c:v>
                </c:pt>
                <c:pt idx="12">
                  <c:v>0</c:v>
                </c:pt>
                <c:pt idx="13">
                  <c:v>0</c:v>
                </c:pt>
                <c:pt idx="14">
                  <c:v>0</c:v>
                </c:pt>
                <c:pt idx="15">
                  <c:v>0</c:v>
                </c:pt>
              </c:numCache>
            </c:numRef>
          </c:val>
          <c:extLst>
            <c:ext xmlns:c16="http://schemas.microsoft.com/office/drawing/2014/chart" uri="{C3380CC4-5D6E-409C-BE32-E72D297353CC}">
              <c16:uniqueId val="{0000000B-4F9F-4BD8-830D-CFAB1F3C8A94}"/>
            </c:ext>
          </c:extLst>
        </c:ser>
        <c:ser>
          <c:idx val="12"/>
          <c:order val="12"/>
          <c:tx>
            <c:strRef>
              <c:f>CNS!$BI$94</c:f>
              <c:strCache>
                <c:ptCount val="1"/>
                <c:pt idx="0">
                  <c:v>Ciprofloxacin</c:v>
                </c:pt>
              </c:strCache>
            </c:strRef>
          </c:tx>
          <c:spPr>
            <a:solidFill>
              <a:srgbClr val="003300"/>
            </a:solidFill>
            <a:ln>
              <a:solidFill>
                <a:srgbClr val="00FF00"/>
              </a:solidFill>
            </a:ln>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CNS!$BI$95:$BI$110</c:f>
              <c:numCache>
                <c:formatCode>0.00</c:formatCode>
                <c:ptCount val="16"/>
                <c:pt idx="0">
                  <c:v>0</c:v>
                </c:pt>
                <c:pt idx="1">
                  <c:v>0</c:v>
                </c:pt>
                <c:pt idx="2">
                  <c:v>2</c:v>
                </c:pt>
                <c:pt idx="3">
                  <c:v>2</c:v>
                </c:pt>
                <c:pt idx="4">
                  <c:v>10</c:v>
                </c:pt>
                <c:pt idx="5">
                  <c:v>6</c:v>
                </c:pt>
                <c:pt idx="6">
                  <c:v>0</c:v>
                </c:pt>
                <c:pt idx="7">
                  <c:v>0</c:v>
                </c:pt>
                <c:pt idx="8">
                  <c:v>0</c:v>
                </c:pt>
                <c:pt idx="9">
                  <c:v>80</c:v>
                </c:pt>
                <c:pt idx="10">
                  <c:v>0</c:v>
                </c:pt>
                <c:pt idx="11">
                  <c:v>0</c:v>
                </c:pt>
                <c:pt idx="12">
                  <c:v>0</c:v>
                </c:pt>
                <c:pt idx="13">
                  <c:v>0</c:v>
                </c:pt>
                <c:pt idx="14">
                  <c:v>0</c:v>
                </c:pt>
                <c:pt idx="15">
                  <c:v>0</c:v>
                </c:pt>
              </c:numCache>
            </c:numRef>
          </c:val>
          <c:extLst>
            <c:ext xmlns:c16="http://schemas.microsoft.com/office/drawing/2014/chart" uri="{C3380CC4-5D6E-409C-BE32-E72D297353CC}">
              <c16:uniqueId val="{0000000C-4F9F-4BD8-830D-CFAB1F3C8A94}"/>
            </c:ext>
          </c:extLst>
        </c:ser>
        <c:ser>
          <c:idx val="13"/>
          <c:order val="13"/>
          <c:tx>
            <c:strRef>
              <c:f>CNS!$BJ$94</c:f>
              <c:strCache>
                <c:ptCount val="1"/>
                <c:pt idx="0">
                  <c:v>Levofloxacin</c:v>
                </c:pt>
              </c:strCache>
            </c:strRef>
          </c:tx>
          <c:spPr>
            <a:solidFill>
              <a:srgbClr val="3366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CNS!$BJ$95:$BJ$110</c:f>
              <c:numCache>
                <c:formatCode>0.00</c:formatCode>
                <c:ptCount val="16"/>
                <c:pt idx="0">
                  <c:v>0</c:v>
                </c:pt>
                <c:pt idx="1">
                  <c:v>0</c:v>
                </c:pt>
                <c:pt idx="2">
                  <c:v>0</c:v>
                </c:pt>
                <c:pt idx="3">
                  <c:v>14</c:v>
                </c:pt>
                <c:pt idx="4">
                  <c:v>6</c:v>
                </c:pt>
                <c:pt idx="5">
                  <c:v>0</c:v>
                </c:pt>
                <c:pt idx="6">
                  <c:v>0</c:v>
                </c:pt>
                <c:pt idx="7">
                  <c:v>0</c:v>
                </c:pt>
                <c:pt idx="8">
                  <c:v>10</c:v>
                </c:pt>
                <c:pt idx="9">
                  <c:v>10</c:v>
                </c:pt>
                <c:pt idx="10">
                  <c:v>60</c:v>
                </c:pt>
                <c:pt idx="11">
                  <c:v>0</c:v>
                </c:pt>
                <c:pt idx="12">
                  <c:v>0</c:v>
                </c:pt>
                <c:pt idx="13">
                  <c:v>0</c:v>
                </c:pt>
                <c:pt idx="14">
                  <c:v>0</c:v>
                </c:pt>
                <c:pt idx="15">
                  <c:v>0</c:v>
                </c:pt>
              </c:numCache>
            </c:numRef>
          </c:val>
          <c:extLst>
            <c:ext xmlns:c16="http://schemas.microsoft.com/office/drawing/2014/chart" uri="{C3380CC4-5D6E-409C-BE32-E72D297353CC}">
              <c16:uniqueId val="{0000000D-4F9F-4BD8-830D-CFAB1F3C8A94}"/>
            </c:ext>
          </c:extLst>
        </c:ser>
        <c:ser>
          <c:idx val="14"/>
          <c:order val="14"/>
          <c:tx>
            <c:strRef>
              <c:f>CNS!$BK$94</c:f>
              <c:strCache>
                <c:ptCount val="1"/>
                <c:pt idx="0">
                  <c:v>Moxifloxacin</c:v>
                </c:pt>
              </c:strCache>
            </c:strRef>
          </c:tx>
          <c:spPr>
            <a:solidFill>
              <a:srgbClr val="33CC33"/>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CNS!$BK$95:$BK$110</c:f>
              <c:numCache>
                <c:formatCode>0.00</c:formatCode>
                <c:ptCount val="16"/>
                <c:pt idx="0">
                  <c:v>0</c:v>
                </c:pt>
                <c:pt idx="1">
                  <c:v>0</c:v>
                </c:pt>
                <c:pt idx="2">
                  <c:v>5.882352941176471</c:v>
                </c:pt>
                <c:pt idx="3">
                  <c:v>13.725490196078431</c:v>
                </c:pt>
                <c:pt idx="4">
                  <c:v>1.9607843137254901</c:v>
                </c:pt>
                <c:pt idx="5">
                  <c:v>0</c:v>
                </c:pt>
                <c:pt idx="6">
                  <c:v>3.9215686274509802</c:v>
                </c:pt>
                <c:pt idx="7">
                  <c:v>39.215686274509807</c:v>
                </c:pt>
                <c:pt idx="8">
                  <c:v>29.411764705882351</c:v>
                </c:pt>
                <c:pt idx="9">
                  <c:v>5.882352941176471</c:v>
                </c:pt>
                <c:pt idx="10">
                  <c:v>0</c:v>
                </c:pt>
                <c:pt idx="11">
                  <c:v>0</c:v>
                </c:pt>
                <c:pt idx="12">
                  <c:v>0</c:v>
                </c:pt>
                <c:pt idx="13">
                  <c:v>0</c:v>
                </c:pt>
                <c:pt idx="14">
                  <c:v>0</c:v>
                </c:pt>
                <c:pt idx="15">
                  <c:v>0</c:v>
                </c:pt>
              </c:numCache>
            </c:numRef>
          </c:val>
          <c:extLst>
            <c:ext xmlns:c16="http://schemas.microsoft.com/office/drawing/2014/chart" uri="{C3380CC4-5D6E-409C-BE32-E72D297353CC}">
              <c16:uniqueId val="{0000000E-4F9F-4BD8-830D-CFAB1F3C8A94}"/>
            </c:ext>
          </c:extLst>
        </c:ser>
        <c:ser>
          <c:idx val="15"/>
          <c:order val="15"/>
          <c:tx>
            <c:strRef>
              <c:f>CNS!$BL$94</c:f>
              <c:strCache>
                <c:ptCount val="1"/>
                <c:pt idx="0">
                  <c:v>Doxycyclin</c:v>
                </c:pt>
              </c:strCache>
            </c:strRef>
          </c:tx>
          <c:spPr>
            <a:solidFill>
              <a:srgbClr val="0066FF"/>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CNS!$BL$95:$BL$110</c:f>
              <c:numCache>
                <c:formatCode>0.00</c:formatCode>
                <c:ptCount val="16"/>
                <c:pt idx="0">
                  <c:v>0</c:v>
                </c:pt>
                <c:pt idx="1">
                  <c:v>0</c:v>
                </c:pt>
                <c:pt idx="2">
                  <c:v>40</c:v>
                </c:pt>
                <c:pt idx="3">
                  <c:v>0</c:v>
                </c:pt>
                <c:pt idx="4">
                  <c:v>2</c:v>
                </c:pt>
                <c:pt idx="5">
                  <c:v>32</c:v>
                </c:pt>
                <c:pt idx="6">
                  <c:v>16</c:v>
                </c:pt>
                <c:pt idx="7">
                  <c:v>2</c:v>
                </c:pt>
                <c:pt idx="8">
                  <c:v>4</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0F-4F9F-4BD8-830D-CFAB1F3C8A94}"/>
            </c:ext>
          </c:extLst>
        </c:ser>
        <c:ser>
          <c:idx val="16"/>
          <c:order val="16"/>
          <c:tx>
            <c:strRef>
              <c:f>CNS!$BM$94</c:f>
              <c:strCache>
                <c:ptCount val="1"/>
                <c:pt idx="0">
                  <c:v>Rifampicin</c:v>
                </c:pt>
              </c:strCache>
            </c:strRef>
          </c:tx>
          <c:spPr>
            <a:solidFill>
              <a:srgbClr val="FF66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CNS!$BM$95:$BM$110</c:f>
              <c:numCache>
                <c:formatCode>0.00</c:formatCode>
                <c:ptCount val="16"/>
                <c:pt idx="0">
                  <c:v>0</c:v>
                </c:pt>
                <c:pt idx="1">
                  <c:v>70</c:v>
                </c:pt>
                <c:pt idx="2">
                  <c:v>2</c:v>
                </c:pt>
                <c:pt idx="3">
                  <c:v>2</c:v>
                </c:pt>
                <c:pt idx="4">
                  <c:v>0</c:v>
                </c:pt>
                <c:pt idx="5">
                  <c:v>0</c:v>
                </c:pt>
                <c:pt idx="6">
                  <c:v>0</c:v>
                </c:pt>
                <c:pt idx="7">
                  <c:v>0</c:v>
                </c:pt>
                <c:pt idx="8">
                  <c:v>2</c:v>
                </c:pt>
                <c:pt idx="9">
                  <c:v>24</c:v>
                </c:pt>
                <c:pt idx="10">
                  <c:v>0</c:v>
                </c:pt>
                <c:pt idx="11">
                  <c:v>0</c:v>
                </c:pt>
                <c:pt idx="12">
                  <c:v>0</c:v>
                </c:pt>
                <c:pt idx="13">
                  <c:v>0</c:v>
                </c:pt>
                <c:pt idx="14">
                  <c:v>0</c:v>
                </c:pt>
                <c:pt idx="15">
                  <c:v>0</c:v>
                </c:pt>
              </c:numCache>
            </c:numRef>
          </c:val>
          <c:extLst>
            <c:ext xmlns:c16="http://schemas.microsoft.com/office/drawing/2014/chart" uri="{C3380CC4-5D6E-409C-BE32-E72D297353CC}">
              <c16:uniqueId val="{00000010-4F9F-4BD8-830D-CFAB1F3C8A94}"/>
            </c:ext>
          </c:extLst>
        </c:ser>
        <c:ser>
          <c:idx val="17"/>
          <c:order val="17"/>
          <c:tx>
            <c:strRef>
              <c:f>CNS!$BN$94</c:f>
              <c:strCache>
                <c:ptCount val="1"/>
                <c:pt idx="0">
                  <c:v>Daptomycin</c:v>
                </c:pt>
              </c:strCache>
            </c:strRef>
          </c:tx>
          <c:spPr>
            <a:solidFill>
              <a:srgbClr val="CC00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CNS!$BN$95:$BN$110</c:f>
              <c:numCache>
                <c:formatCode>0.00</c:formatCode>
                <c:ptCount val="16"/>
                <c:pt idx="0">
                  <c:v>0</c:v>
                </c:pt>
                <c:pt idx="1">
                  <c:v>0</c:v>
                </c:pt>
                <c:pt idx="2">
                  <c:v>0</c:v>
                </c:pt>
                <c:pt idx="3">
                  <c:v>2</c:v>
                </c:pt>
                <c:pt idx="4">
                  <c:v>10</c:v>
                </c:pt>
                <c:pt idx="5">
                  <c:v>58</c:v>
                </c:pt>
                <c:pt idx="6">
                  <c:v>30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9F-4BD8-830D-CFAB1F3C8A94}"/>
            </c:ext>
          </c:extLst>
        </c:ser>
        <c:ser>
          <c:idx val="18"/>
          <c:order val="18"/>
          <c:tx>
            <c:strRef>
              <c:f>CNS!$BO$94</c:f>
              <c:strCache>
                <c:ptCount val="1"/>
                <c:pt idx="0">
                  <c:v>Roxythromycin</c:v>
                </c:pt>
              </c:strCache>
            </c:strRef>
          </c:tx>
          <c:spPr>
            <a:solidFill>
              <a:srgbClr val="0033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CNS!$BO$95:$BO$110</c:f>
              <c:numCache>
                <c:formatCode>0.00</c:formatCode>
                <c:ptCount val="16"/>
                <c:pt idx="0">
                  <c:v>0</c:v>
                </c:pt>
                <c:pt idx="1">
                  <c:v>0</c:v>
                </c:pt>
                <c:pt idx="2">
                  <c:v>0</c:v>
                </c:pt>
                <c:pt idx="3">
                  <c:v>0</c:v>
                </c:pt>
                <c:pt idx="4">
                  <c:v>6</c:v>
                </c:pt>
                <c:pt idx="5">
                  <c:v>4</c:v>
                </c:pt>
                <c:pt idx="6">
                  <c:v>0</c:v>
                </c:pt>
                <c:pt idx="7">
                  <c:v>0</c:v>
                </c:pt>
                <c:pt idx="8">
                  <c:v>0</c:v>
                </c:pt>
                <c:pt idx="9">
                  <c:v>0</c:v>
                </c:pt>
                <c:pt idx="10">
                  <c:v>0</c:v>
                </c:pt>
                <c:pt idx="11">
                  <c:v>90</c:v>
                </c:pt>
                <c:pt idx="12">
                  <c:v>0</c:v>
                </c:pt>
                <c:pt idx="13">
                  <c:v>0</c:v>
                </c:pt>
                <c:pt idx="14">
                  <c:v>0</c:v>
                </c:pt>
                <c:pt idx="15">
                  <c:v>0</c:v>
                </c:pt>
              </c:numCache>
            </c:numRef>
          </c:val>
          <c:extLst>
            <c:ext xmlns:c16="http://schemas.microsoft.com/office/drawing/2014/chart" uri="{C3380CC4-5D6E-409C-BE32-E72D297353CC}">
              <c16:uniqueId val="{00000012-4F9F-4BD8-830D-CFAB1F3C8A94}"/>
            </c:ext>
          </c:extLst>
        </c:ser>
        <c:ser>
          <c:idx val="19"/>
          <c:order val="19"/>
          <c:tx>
            <c:strRef>
              <c:f>CNS!$BP$94</c:f>
              <c:strCache>
                <c:ptCount val="1"/>
                <c:pt idx="0">
                  <c:v>Clindamycin</c:v>
                </c:pt>
              </c:strCache>
            </c:strRef>
          </c:tx>
          <c:spPr>
            <a:solidFill>
              <a:srgbClr val="0066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CNS!$BP$95:$BP$110</c:f>
              <c:numCache>
                <c:formatCode>0.00</c:formatCode>
                <c:ptCount val="16"/>
                <c:pt idx="0">
                  <c:v>0</c:v>
                </c:pt>
                <c:pt idx="1">
                  <c:v>0</c:v>
                </c:pt>
                <c:pt idx="2">
                  <c:v>5.882352941176471</c:v>
                </c:pt>
                <c:pt idx="3">
                  <c:v>29.411764705882351</c:v>
                </c:pt>
                <c:pt idx="4">
                  <c:v>5.882352941176471</c:v>
                </c:pt>
                <c:pt idx="5">
                  <c:v>3.9215686274509802</c:v>
                </c:pt>
                <c:pt idx="6">
                  <c:v>0</c:v>
                </c:pt>
                <c:pt idx="7">
                  <c:v>3.9215686274509802</c:v>
                </c:pt>
                <c:pt idx="8">
                  <c:v>0</c:v>
                </c:pt>
                <c:pt idx="9">
                  <c:v>50.980392156862742</c:v>
                </c:pt>
                <c:pt idx="10">
                  <c:v>0</c:v>
                </c:pt>
                <c:pt idx="11">
                  <c:v>0</c:v>
                </c:pt>
                <c:pt idx="12">
                  <c:v>0</c:v>
                </c:pt>
                <c:pt idx="13">
                  <c:v>0</c:v>
                </c:pt>
                <c:pt idx="14">
                  <c:v>0</c:v>
                </c:pt>
                <c:pt idx="15">
                  <c:v>0</c:v>
                </c:pt>
              </c:numCache>
            </c:numRef>
          </c:val>
          <c:extLst>
            <c:ext xmlns:c16="http://schemas.microsoft.com/office/drawing/2014/chart" uri="{C3380CC4-5D6E-409C-BE32-E72D297353CC}">
              <c16:uniqueId val="{00000013-4F9F-4BD8-830D-CFAB1F3C8A94}"/>
            </c:ext>
          </c:extLst>
        </c:ser>
        <c:ser>
          <c:idx val="20"/>
          <c:order val="20"/>
          <c:tx>
            <c:strRef>
              <c:f>CNS!$BQ$94</c:f>
              <c:strCache>
                <c:ptCount val="1"/>
                <c:pt idx="0">
                  <c:v>Linezolid</c:v>
                </c:pt>
              </c:strCache>
            </c:strRef>
          </c:tx>
          <c:spPr>
            <a:solidFill>
              <a:srgbClr val="FF0066"/>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CNS!$BQ$95:$BQ$110</c:f>
              <c:numCache>
                <c:formatCode>0.00</c:formatCode>
                <c:ptCount val="16"/>
                <c:pt idx="0">
                  <c:v>0</c:v>
                </c:pt>
                <c:pt idx="1">
                  <c:v>0</c:v>
                </c:pt>
                <c:pt idx="2">
                  <c:v>0</c:v>
                </c:pt>
                <c:pt idx="3">
                  <c:v>0</c:v>
                </c:pt>
                <c:pt idx="4">
                  <c:v>0</c:v>
                </c:pt>
                <c:pt idx="5">
                  <c:v>21.568627450980394</c:v>
                </c:pt>
                <c:pt idx="6">
                  <c:v>70.588235294117652</c:v>
                </c:pt>
                <c:pt idx="7">
                  <c:v>7.8431372549019605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9F-4BD8-830D-CFAB1F3C8A94}"/>
            </c:ext>
          </c:extLst>
        </c:ser>
        <c:ser>
          <c:idx val="21"/>
          <c:order val="21"/>
          <c:tx>
            <c:strRef>
              <c:f>CNS!$BR$94</c:f>
              <c:strCache>
                <c:ptCount val="1"/>
                <c:pt idx="0">
                  <c:v>Vancomycin</c:v>
                </c:pt>
              </c:strCache>
            </c:strRef>
          </c:tx>
          <c:spPr>
            <a:solidFill>
              <a:srgbClr val="CCCC00"/>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CNS!$BR$95:$BR$110</c:f>
              <c:numCache>
                <c:formatCode>0.00</c:formatCode>
                <c:ptCount val="16"/>
                <c:pt idx="0">
                  <c:v>0</c:v>
                </c:pt>
                <c:pt idx="1">
                  <c:v>0</c:v>
                </c:pt>
                <c:pt idx="2">
                  <c:v>0</c:v>
                </c:pt>
                <c:pt idx="3">
                  <c:v>1.9607843137254901</c:v>
                </c:pt>
                <c:pt idx="4">
                  <c:v>3.9215686274509802</c:v>
                </c:pt>
                <c:pt idx="5">
                  <c:v>9.8039215686274517</c:v>
                </c:pt>
                <c:pt idx="6">
                  <c:v>52.941176470588232</c:v>
                </c:pt>
                <c:pt idx="7">
                  <c:v>31.372549019607842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9F-4BD8-830D-CFAB1F3C8A94}"/>
            </c:ext>
          </c:extLst>
        </c:ser>
        <c:ser>
          <c:idx val="23"/>
          <c:order val="22"/>
          <c:tx>
            <c:strRef>
              <c:f>CNS!$BS$94</c:f>
              <c:strCache>
                <c:ptCount val="1"/>
                <c:pt idx="0">
                  <c:v>Teicoplanin</c:v>
                </c:pt>
              </c:strCache>
            </c:strRef>
          </c:tx>
          <c:spPr>
            <a:solidFill>
              <a:srgbClr val="336699"/>
            </a:solidFill>
          </c:spPr>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CNS!$BS$95:$BS$110</c:f>
              <c:numCache>
                <c:formatCode>0.00</c:formatCode>
                <c:ptCount val="16"/>
                <c:pt idx="0">
                  <c:v>0</c:v>
                </c:pt>
                <c:pt idx="1">
                  <c:v>0</c:v>
                </c:pt>
                <c:pt idx="2">
                  <c:v>0</c:v>
                </c:pt>
                <c:pt idx="3">
                  <c:v>4</c:v>
                </c:pt>
                <c:pt idx="4">
                  <c:v>0</c:v>
                </c:pt>
                <c:pt idx="5">
                  <c:v>6</c:v>
                </c:pt>
                <c:pt idx="6">
                  <c:v>8</c:v>
                </c:pt>
                <c:pt idx="7">
                  <c:v>42</c:v>
                </c:pt>
                <c:pt idx="8">
                  <c:v>38</c:v>
                </c:pt>
                <c:pt idx="9">
                  <c:v>2</c:v>
                </c:pt>
                <c:pt idx="10">
                  <c:v>0</c:v>
                </c:pt>
                <c:pt idx="11">
                  <c:v>0</c:v>
                </c:pt>
                <c:pt idx="12">
                  <c:v>0</c:v>
                </c:pt>
                <c:pt idx="13">
                  <c:v>0</c:v>
                </c:pt>
                <c:pt idx="14">
                  <c:v>0</c:v>
                </c:pt>
                <c:pt idx="15">
                  <c:v>0</c:v>
                </c:pt>
              </c:numCache>
            </c:numRef>
          </c:val>
          <c:extLst>
            <c:ext xmlns:c16="http://schemas.microsoft.com/office/drawing/2014/chart" uri="{C3380CC4-5D6E-409C-BE32-E72D297353CC}">
              <c16:uniqueId val="{00000016-4F9F-4BD8-830D-CFAB1F3C8A94}"/>
            </c:ext>
          </c:extLst>
        </c:ser>
        <c:ser>
          <c:idx val="22"/>
          <c:order val="23"/>
          <c:tx>
            <c:strRef>
              <c:f>CNS!$BT$94</c:f>
              <c:strCache>
                <c:ptCount val="1"/>
                <c:pt idx="0">
                  <c:v>Tigecyclin</c:v>
                </c:pt>
              </c:strCache>
            </c:strRef>
          </c:tx>
          <c:invertIfNegative val="0"/>
          <c:cat>
            <c:numRef>
              <c:f>CNS!$AV$95:$AV$110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CNS!$BT$95:$BT$110</c:f>
              <c:numCache>
                <c:formatCode>0.00</c:formatCode>
                <c:ptCount val="16"/>
                <c:pt idx="0">
                  <c:v>0</c:v>
                </c:pt>
                <c:pt idx="1">
                  <c:v>42</c:v>
                </c:pt>
                <c:pt idx="2">
                  <c:v>0</c:v>
                </c:pt>
                <c:pt idx="3">
                  <c:v>38</c:v>
                </c:pt>
                <c:pt idx="4">
                  <c:v>18</c:v>
                </c:pt>
                <c:pt idx="5">
                  <c:v>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9F-4BD8-830D-CFAB1F3C8A94}"/>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CNS!$AW$124</c:f>
              <c:strCache>
                <c:ptCount val="1"/>
                <c:pt idx="0">
                  <c:v>Penicillin G</c:v>
                </c:pt>
              </c:strCache>
            </c:strRef>
          </c:tx>
          <c:spPr>
            <a:solidFill>
              <a:srgbClr val="C000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CNS!$AW$125:$AW$140</c:f>
              <c:numCache>
                <c:formatCode>0.00</c:formatCode>
                <c:ptCount val="16"/>
                <c:pt idx="0">
                  <c:v>0</c:v>
                </c:pt>
                <c:pt idx="1">
                  <c:v>18.399999999999999</c:v>
                </c:pt>
                <c:pt idx="2">
                  <c:v>1.6</c:v>
                </c:pt>
                <c:pt idx="3">
                  <c:v>0</c:v>
                </c:pt>
                <c:pt idx="4">
                  <c:v>1.6</c:v>
                </c:pt>
                <c:pt idx="5">
                  <c:v>9.6</c:v>
                </c:pt>
                <c:pt idx="6">
                  <c:v>8</c:v>
                </c:pt>
                <c:pt idx="7">
                  <c:v>13.6</c:v>
                </c:pt>
                <c:pt idx="8">
                  <c:v>6.4</c:v>
                </c:pt>
                <c:pt idx="9">
                  <c:v>40.799999999999997</c:v>
                </c:pt>
                <c:pt idx="10">
                  <c:v>0</c:v>
                </c:pt>
                <c:pt idx="11">
                  <c:v>0</c:v>
                </c:pt>
                <c:pt idx="12">
                  <c:v>0</c:v>
                </c:pt>
                <c:pt idx="13">
                  <c:v>0</c:v>
                </c:pt>
                <c:pt idx="14">
                  <c:v>0</c:v>
                </c:pt>
                <c:pt idx="15">
                  <c:v>0</c:v>
                </c:pt>
              </c:numCache>
            </c:numRef>
          </c:val>
          <c:extLst>
            <c:ext xmlns:c16="http://schemas.microsoft.com/office/drawing/2014/chart" uri="{C3380CC4-5D6E-409C-BE32-E72D297353CC}">
              <c16:uniqueId val="{00000000-B237-47DB-9C3C-5D2DF38E48C5}"/>
            </c:ext>
          </c:extLst>
        </c:ser>
        <c:ser>
          <c:idx val="1"/>
          <c:order val="1"/>
          <c:tx>
            <c:strRef>
              <c:f>CNS!$AX$124</c:f>
              <c:strCache>
                <c:ptCount val="1"/>
                <c:pt idx="0">
                  <c:v>Oxacillin</c:v>
                </c:pt>
              </c:strCache>
            </c:strRef>
          </c:tx>
          <c:spPr>
            <a:solidFill>
              <a:srgbClr val="FF00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CNS!$AX$125:$AX$140</c:f>
              <c:numCache>
                <c:formatCode>0.00</c:formatCode>
                <c:ptCount val="16"/>
                <c:pt idx="0">
                  <c:v>0</c:v>
                </c:pt>
                <c:pt idx="1">
                  <c:v>0</c:v>
                </c:pt>
                <c:pt idx="2">
                  <c:v>38.4</c:v>
                </c:pt>
                <c:pt idx="3">
                  <c:v>0</c:v>
                </c:pt>
                <c:pt idx="4">
                  <c:v>4</c:v>
                </c:pt>
                <c:pt idx="5">
                  <c:v>3.2</c:v>
                </c:pt>
                <c:pt idx="6">
                  <c:v>3.2</c:v>
                </c:pt>
                <c:pt idx="7">
                  <c:v>9.6</c:v>
                </c:pt>
                <c:pt idx="8">
                  <c:v>5.6</c:v>
                </c:pt>
                <c:pt idx="9">
                  <c:v>4</c:v>
                </c:pt>
                <c:pt idx="10">
                  <c:v>32</c:v>
                </c:pt>
                <c:pt idx="11">
                  <c:v>0</c:v>
                </c:pt>
                <c:pt idx="12">
                  <c:v>0</c:v>
                </c:pt>
                <c:pt idx="13">
                  <c:v>0</c:v>
                </c:pt>
                <c:pt idx="14">
                  <c:v>0</c:v>
                </c:pt>
                <c:pt idx="15">
                  <c:v>0</c:v>
                </c:pt>
              </c:numCache>
            </c:numRef>
          </c:val>
          <c:extLst>
            <c:ext xmlns:c16="http://schemas.microsoft.com/office/drawing/2014/chart" uri="{C3380CC4-5D6E-409C-BE32-E72D297353CC}">
              <c16:uniqueId val="{00000001-B237-47DB-9C3C-5D2DF38E48C5}"/>
            </c:ext>
          </c:extLst>
        </c:ser>
        <c:ser>
          <c:idx val="2"/>
          <c:order val="2"/>
          <c:tx>
            <c:strRef>
              <c:f>CNS!$AY$124</c:f>
              <c:strCache>
                <c:ptCount val="1"/>
                <c:pt idx="0">
                  <c:v>Ampicillin/ Sulbactam</c:v>
                </c:pt>
              </c:strCache>
            </c:strRef>
          </c:tx>
          <c:spPr>
            <a:solidFill>
              <a:srgbClr val="FF99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CNS!$AY$125:$AY$140</c:f>
              <c:numCache>
                <c:formatCode>0.00</c:formatCode>
                <c:ptCount val="16"/>
                <c:pt idx="0">
                  <c:v>0</c:v>
                </c:pt>
                <c:pt idx="1">
                  <c:v>0</c:v>
                </c:pt>
                <c:pt idx="2">
                  <c:v>0</c:v>
                </c:pt>
                <c:pt idx="3">
                  <c:v>45.6</c:v>
                </c:pt>
                <c:pt idx="4">
                  <c:v>0</c:v>
                </c:pt>
                <c:pt idx="5">
                  <c:v>14.4</c:v>
                </c:pt>
                <c:pt idx="6">
                  <c:v>8.8000000000000007</c:v>
                </c:pt>
                <c:pt idx="7">
                  <c:v>10.4</c:v>
                </c:pt>
                <c:pt idx="8">
                  <c:v>7.2</c:v>
                </c:pt>
                <c:pt idx="9">
                  <c:v>4.8</c:v>
                </c:pt>
                <c:pt idx="10">
                  <c:v>5.6</c:v>
                </c:pt>
                <c:pt idx="11">
                  <c:v>2.4</c:v>
                </c:pt>
                <c:pt idx="12">
                  <c:v>0.8</c:v>
                </c:pt>
                <c:pt idx="13">
                  <c:v>0</c:v>
                </c:pt>
                <c:pt idx="14">
                  <c:v>0</c:v>
                </c:pt>
                <c:pt idx="15">
                  <c:v>0</c:v>
                </c:pt>
              </c:numCache>
            </c:numRef>
          </c:val>
          <c:extLst>
            <c:ext xmlns:c16="http://schemas.microsoft.com/office/drawing/2014/chart" uri="{C3380CC4-5D6E-409C-BE32-E72D297353CC}">
              <c16:uniqueId val="{00000002-B237-47DB-9C3C-5D2DF38E48C5}"/>
            </c:ext>
          </c:extLst>
        </c:ser>
        <c:ser>
          <c:idx val="3"/>
          <c:order val="3"/>
          <c:tx>
            <c:strRef>
              <c:f>CNS!$AZ$124</c:f>
              <c:strCache>
                <c:ptCount val="1"/>
                <c:pt idx="0">
                  <c:v>Piperacillin/ Tazobactam</c:v>
                </c:pt>
              </c:strCache>
            </c:strRef>
          </c:tx>
          <c:spPr>
            <a:solidFill>
              <a:srgbClr val="CC99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CNS!$AZ$125:$AZ$140</c:f>
              <c:numCache>
                <c:formatCode>0.00</c:formatCode>
                <c:ptCount val="16"/>
                <c:pt idx="0">
                  <c:v>0</c:v>
                </c:pt>
                <c:pt idx="1">
                  <c:v>0</c:v>
                </c:pt>
                <c:pt idx="2">
                  <c:v>0</c:v>
                </c:pt>
                <c:pt idx="3">
                  <c:v>0</c:v>
                </c:pt>
                <c:pt idx="4">
                  <c:v>39.200000000000003</c:v>
                </c:pt>
                <c:pt idx="5">
                  <c:v>0</c:v>
                </c:pt>
                <c:pt idx="6">
                  <c:v>4.8</c:v>
                </c:pt>
                <c:pt idx="7">
                  <c:v>14.4</c:v>
                </c:pt>
                <c:pt idx="8">
                  <c:v>18.399999999999999</c:v>
                </c:pt>
                <c:pt idx="9">
                  <c:v>7.2</c:v>
                </c:pt>
                <c:pt idx="10">
                  <c:v>2.4</c:v>
                </c:pt>
                <c:pt idx="11">
                  <c:v>4.8</c:v>
                </c:pt>
                <c:pt idx="12">
                  <c:v>5.6</c:v>
                </c:pt>
                <c:pt idx="13">
                  <c:v>3.2</c:v>
                </c:pt>
                <c:pt idx="14">
                  <c:v>0</c:v>
                </c:pt>
                <c:pt idx="15">
                  <c:v>0</c:v>
                </c:pt>
              </c:numCache>
            </c:numRef>
          </c:val>
          <c:extLst>
            <c:ext xmlns:c16="http://schemas.microsoft.com/office/drawing/2014/chart" uri="{C3380CC4-5D6E-409C-BE32-E72D297353CC}">
              <c16:uniqueId val="{00000003-B237-47DB-9C3C-5D2DF38E48C5}"/>
            </c:ext>
          </c:extLst>
        </c:ser>
        <c:ser>
          <c:idx val="4"/>
          <c:order val="4"/>
          <c:tx>
            <c:strRef>
              <c:f>CNS!$BA$124</c:f>
              <c:strCache>
                <c:ptCount val="1"/>
                <c:pt idx="0">
                  <c:v>Cefotaxim</c:v>
                </c:pt>
              </c:strCache>
            </c:strRef>
          </c:tx>
          <c:spPr>
            <a:solidFill>
              <a:srgbClr val="66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CNS!$BA$125:$BA$140</c:f>
              <c:numCache>
                <c:formatCode>0.00</c:formatCode>
                <c:ptCount val="16"/>
                <c:pt idx="0">
                  <c:v>0</c:v>
                </c:pt>
                <c:pt idx="1">
                  <c:v>0</c:v>
                </c:pt>
                <c:pt idx="2">
                  <c:v>0</c:v>
                </c:pt>
                <c:pt idx="3">
                  <c:v>0</c:v>
                </c:pt>
                <c:pt idx="4">
                  <c:v>0.8</c:v>
                </c:pt>
                <c:pt idx="5">
                  <c:v>0.8</c:v>
                </c:pt>
                <c:pt idx="6">
                  <c:v>16.8</c:v>
                </c:pt>
                <c:pt idx="7">
                  <c:v>24.8</c:v>
                </c:pt>
                <c:pt idx="8">
                  <c:v>20</c:v>
                </c:pt>
                <c:pt idx="9">
                  <c:v>12.8</c:v>
                </c:pt>
                <c:pt idx="10">
                  <c:v>24</c:v>
                </c:pt>
                <c:pt idx="11">
                  <c:v>0</c:v>
                </c:pt>
                <c:pt idx="12">
                  <c:v>0</c:v>
                </c:pt>
                <c:pt idx="13">
                  <c:v>0</c:v>
                </c:pt>
                <c:pt idx="14">
                  <c:v>0</c:v>
                </c:pt>
                <c:pt idx="15">
                  <c:v>0</c:v>
                </c:pt>
              </c:numCache>
            </c:numRef>
          </c:val>
          <c:extLst>
            <c:ext xmlns:c16="http://schemas.microsoft.com/office/drawing/2014/chart" uri="{C3380CC4-5D6E-409C-BE32-E72D297353CC}">
              <c16:uniqueId val="{00000004-B237-47DB-9C3C-5D2DF38E48C5}"/>
            </c:ext>
          </c:extLst>
        </c:ser>
        <c:ser>
          <c:idx val="6"/>
          <c:order val="5"/>
          <c:tx>
            <c:strRef>
              <c:f>CNS!$BB$124</c:f>
              <c:strCache>
                <c:ptCount val="1"/>
                <c:pt idx="0">
                  <c:v>Cefuroxim</c:v>
                </c:pt>
              </c:strCache>
            </c:strRef>
          </c:tx>
          <c:spPr>
            <a:solidFill>
              <a:srgbClr val="80008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CNS!$BB$125:$BB$140</c:f>
              <c:numCache>
                <c:formatCode>0.00</c:formatCode>
                <c:ptCount val="16"/>
                <c:pt idx="0">
                  <c:v>0</c:v>
                </c:pt>
                <c:pt idx="1">
                  <c:v>0</c:v>
                </c:pt>
                <c:pt idx="2">
                  <c:v>0</c:v>
                </c:pt>
                <c:pt idx="3">
                  <c:v>1.6</c:v>
                </c:pt>
                <c:pt idx="4">
                  <c:v>0</c:v>
                </c:pt>
                <c:pt idx="5">
                  <c:v>27.2</c:v>
                </c:pt>
                <c:pt idx="6">
                  <c:v>19.2</c:v>
                </c:pt>
                <c:pt idx="7">
                  <c:v>23.2</c:v>
                </c:pt>
                <c:pt idx="8">
                  <c:v>7.2</c:v>
                </c:pt>
                <c:pt idx="9">
                  <c:v>5.6</c:v>
                </c:pt>
                <c:pt idx="10">
                  <c:v>1.6</c:v>
                </c:pt>
                <c:pt idx="11">
                  <c:v>1.6</c:v>
                </c:pt>
                <c:pt idx="12">
                  <c:v>12.8</c:v>
                </c:pt>
                <c:pt idx="13">
                  <c:v>0</c:v>
                </c:pt>
                <c:pt idx="14">
                  <c:v>0</c:v>
                </c:pt>
                <c:pt idx="15">
                  <c:v>0</c:v>
                </c:pt>
              </c:numCache>
            </c:numRef>
          </c:val>
          <c:extLst>
            <c:ext xmlns:c16="http://schemas.microsoft.com/office/drawing/2014/chart" uri="{C3380CC4-5D6E-409C-BE32-E72D297353CC}">
              <c16:uniqueId val="{00000005-B237-47DB-9C3C-5D2DF38E48C5}"/>
            </c:ext>
          </c:extLst>
        </c:ser>
        <c:ser>
          <c:idx val="5"/>
          <c:order val="6"/>
          <c:tx>
            <c:strRef>
              <c:f>CNS!$BC$124</c:f>
              <c:strCache>
                <c:ptCount val="1"/>
                <c:pt idx="0">
                  <c:v>Imipenem</c:v>
                </c:pt>
              </c:strCache>
            </c:strRef>
          </c:tx>
          <c:spPr>
            <a:solidFill>
              <a:srgbClr val="00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CNS!$BC$125:$BC$140</c:f>
              <c:numCache>
                <c:formatCode>0.00</c:formatCode>
                <c:ptCount val="16"/>
                <c:pt idx="0">
                  <c:v>0</c:v>
                </c:pt>
                <c:pt idx="1">
                  <c:v>0</c:v>
                </c:pt>
                <c:pt idx="2">
                  <c:v>63.2</c:v>
                </c:pt>
                <c:pt idx="3">
                  <c:v>0</c:v>
                </c:pt>
                <c:pt idx="4">
                  <c:v>6.4</c:v>
                </c:pt>
                <c:pt idx="5">
                  <c:v>4.8</c:v>
                </c:pt>
                <c:pt idx="6">
                  <c:v>4</c:v>
                </c:pt>
                <c:pt idx="7">
                  <c:v>1.6</c:v>
                </c:pt>
                <c:pt idx="8">
                  <c:v>4</c:v>
                </c:pt>
                <c:pt idx="9">
                  <c:v>7.2</c:v>
                </c:pt>
                <c:pt idx="10">
                  <c:v>3.2</c:v>
                </c:pt>
                <c:pt idx="11">
                  <c:v>5.6</c:v>
                </c:pt>
                <c:pt idx="12">
                  <c:v>0</c:v>
                </c:pt>
                <c:pt idx="13">
                  <c:v>0</c:v>
                </c:pt>
                <c:pt idx="14">
                  <c:v>0</c:v>
                </c:pt>
                <c:pt idx="15">
                  <c:v>0</c:v>
                </c:pt>
              </c:numCache>
            </c:numRef>
          </c:val>
          <c:extLst>
            <c:ext xmlns:c16="http://schemas.microsoft.com/office/drawing/2014/chart" uri="{C3380CC4-5D6E-409C-BE32-E72D297353CC}">
              <c16:uniqueId val="{00000006-B237-47DB-9C3C-5D2DF38E48C5}"/>
            </c:ext>
          </c:extLst>
        </c:ser>
        <c:ser>
          <c:idx val="7"/>
          <c:order val="7"/>
          <c:tx>
            <c:strRef>
              <c:f>CNS!$BD$124</c:f>
              <c:strCache>
                <c:ptCount val="1"/>
                <c:pt idx="0">
                  <c:v>Meropenem</c:v>
                </c:pt>
              </c:strCache>
            </c:strRef>
          </c:tx>
          <c:spPr>
            <a:solidFill>
              <a:srgbClr val="3333FF"/>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CNS!$BD$125:$BD$140</c:f>
              <c:numCache>
                <c:formatCode>0.00</c:formatCode>
                <c:ptCount val="16"/>
                <c:pt idx="0">
                  <c:v>0</c:v>
                </c:pt>
                <c:pt idx="1">
                  <c:v>0</c:v>
                </c:pt>
                <c:pt idx="2">
                  <c:v>38.4</c:v>
                </c:pt>
                <c:pt idx="3">
                  <c:v>0</c:v>
                </c:pt>
                <c:pt idx="4">
                  <c:v>8</c:v>
                </c:pt>
                <c:pt idx="5">
                  <c:v>3.2</c:v>
                </c:pt>
                <c:pt idx="6">
                  <c:v>14.4</c:v>
                </c:pt>
                <c:pt idx="7">
                  <c:v>3.2</c:v>
                </c:pt>
                <c:pt idx="8">
                  <c:v>10.4</c:v>
                </c:pt>
                <c:pt idx="9">
                  <c:v>14.4</c:v>
                </c:pt>
                <c:pt idx="10">
                  <c:v>6.4</c:v>
                </c:pt>
                <c:pt idx="11">
                  <c:v>1.6</c:v>
                </c:pt>
                <c:pt idx="12">
                  <c:v>0</c:v>
                </c:pt>
                <c:pt idx="13">
                  <c:v>0</c:v>
                </c:pt>
                <c:pt idx="14">
                  <c:v>0</c:v>
                </c:pt>
                <c:pt idx="15">
                  <c:v>0</c:v>
                </c:pt>
              </c:numCache>
            </c:numRef>
          </c:val>
          <c:extLst>
            <c:ext xmlns:c16="http://schemas.microsoft.com/office/drawing/2014/chart" uri="{C3380CC4-5D6E-409C-BE32-E72D297353CC}">
              <c16:uniqueId val="{00000007-B237-47DB-9C3C-5D2DF38E48C5}"/>
            </c:ext>
          </c:extLst>
        </c:ser>
        <c:ser>
          <c:idx val="8"/>
          <c:order val="8"/>
          <c:tx>
            <c:strRef>
              <c:f>CNS!$BE$124</c:f>
              <c:strCache>
                <c:ptCount val="1"/>
                <c:pt idx="0">
                  <c:v>Amikacin</c:v>
                </c:pt>
              </c:strCache>
            </c:strRef>
          </c:tx>
          <c:spPr>
            <a:solidFill>
              <a:srgbClr val="99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CNS!$BE$125:$BE$140</c:f>
              <c:numCache>
                <c:formatCode>0.00</c:formatCode>
                <c:ptCount val="16"/>
                <c:pt idx="0">
                  <c:v>0</c:v>
                </c:pt>
                <c:pt idx="1">
                  <c:v>0</c:v>
                </c:pt>
                <c:pt idx="2">
                  <c:v>0</c:v>
                </c:pt>
                <c:pt idx="3">
                  <c:v>0</c:v>
                </c:pt>
                <c:pt idx="4">
                  <c:v>77.599999999999994</c:v>
                </c:pt>
                <c:pt idx="5">
                  <c:v>0</c:v>
                </c:pt>
                <c:pt idx="6">
                  <c:v>15.2</c:v>
                </c:pt>
                <c:pt idx="7">
                  <c:v>5.6</c:v>
                </c:pt>
                <c:pt idx="8">
                  <c:v>1.6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B237-47DB-9C3C-5D2DF38E48C5}"/>
            </c:ext>
          </c:extLst>
        </c:ser>
        <c:ser>
          <c:idx val="9"/>
          <c:order val="9"/>
          <c:tx>
            <c:strRef>
              <c:f>CNS!$BF$124</c:f>
              <c:strCache>
                <c:ptCount val="1"/>
                <c:pt idx="0">
                  <c:v>Gentamicin</c:v>
                </c:pt>
              </c:strCache>
            </c:strRef>
          </c:tx>
          <c:spPr>
            <a:solidFill>
              <a:srgbClr val="00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CNS!$BF$125:$BF$140</c:f>
              <c:numCache>
                <c:formatCode>0.00</c:formatCode>
                <c:ptCount val="16"/>
                <c:pt idx="0">
                  <c:v>0</c:v>
                </c:pt>
                <c:pt idx="1">
                  <c:v>0</c:v>
                </c:pt>
                <c:pt idx="2">
                  <c:v>64</c:v>
                </c:pt>
                <c:pt idx="3">
                  <c:v>0</c:v>
                </c:pt>
                <c:pt idx="4">
                  <c:v>6.4</c:v>
                </c:pt>
                <c:pt idx="5">
                  <c:v>4</c:v>
                </c:pt>
                <c:pt idx="6">
                  <c:v>5.6</c:v>
                </c:pt>
                <c:pt idx="7">
                  <c:v>9.6</c:v>
                </c:pt>
                <c:pt idx="8">
                  <c:v>5.6</c:v>
                </c:pt>
                <c:pt idx="9">
                  <c:v>1.6</c:v>
                </c:pt>
                <c:pt idx="10">
                  <c:v>3.2</c:v>
                </c:pt>
                <c:pt idx="11">
                  <c:v>0</c:v>
                </c:pt>
                <c:pt idx="12">
                  <c:v>0</c:v>
                </c:pt>
                <c:pt idx="13">
                  <c:v>0</c:v>
                </c:pt>
                <c:pt idx="14">
                  <c:v>0</c:v>
                </c:pt>
                <c:pt idx="15">
                  <c:v>0</c:v>
                </c:pt>
              </c:numCache>
            </c:numRef>
          </c:val>
          <c:extLst>
            <c:ext xmlns:c16="http://schemas.microsoft.com/office/drawing/2014/chart" uri="{C3380CC4-5D6E-409C-BE32-E72D297353CC}">
              <c16:uniqueId val="{00000009-B237-47DB-9C3C-5D2DF38E48C5}"/>
            </c:ext>
          </c:extLst>
        </c:ser>
        <c:ser>
          <c:idx val="10"/>
          <c:order val="10"/>
          <c:tx>
            <c:strRef>
              <c:f>CNS!$BG$124</c:f>
              <c:strCache>
                <c:ptCount val="1"/>
                <c:pt idx="0">
                  <c:v>Fosfomycin</c:v>
                </c:pt>
              </c:strCache>
            </c:strRef>
          </c:tx>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CNS!$BG$125:$BG$140</c:f>
              <c:numCache>
                <c:formatCode>0.00</c:formatCode>
                <c:ptCount val="16"/>
                <c:pt idx="0">
                  <c:v>0</c:v>
                </c:pt>
                <c:pt idx="1">
                  <c:v>0</c:v>
                </c:pt>
                <c:pt idx="2">
                  <c:v>0</c:v>
                </c:pt>
                <c:pt idx="3">
                  <c:v>0</c:v>
                </c:pt>
                <c:pt idx="4">
                  <c:v>0</c:v>
                </c:pt>
                <c:pt idx="5">
                  <c:v>0.80645161290322576</c:v>
                </c:pt>
                <c:pt idx="6">
                  <c:v>0</c:v>
                </c:pt>
                <c:pt idx="7">
                  <c:v>0</c:v>
                </c:pt>
                <c:pt idx="8">
                  <c:v>0.80645161290322576</c:v>
                </c:pt>
                <c:pt idx="9">
                  <c:v>3.225806451612903</c:v>
                </c:pt>
                <c:pt idx="10">
                  <c:v>6.4516129032258061</c:v>
                </c:pt>
                <c:pt idx="11">
                  <c:v>45.161290322580648</c:v>
                </c:pt>
                <c:pt idx="12">
                  <c:v>25</c:v>
                </c:pt>
                <c:pt idx="13">
                  <c:v>7.258064516129032</c:v>
                </c:pt>
                <c:pt idx="14">
                  <c:v>11.290322580645162</c:v>
                </c:pt>
                <c:pt idx="15">
                  <c:v>0</c:v>
                </c:pt>
              </c:numCache>
            </c:numRef>
          </c:val>
          <c:extLst>
            <c:ext xmlns:c16="http://schemas.microsoft.com/office/drawing/2014/chart" uri="{C3380CC4-5D6E-409C-BE32-E72D297353CC}">
              <c16:uniqueId val="{0000000A-B237-47DB-9C3C-5D2DF38E48C5}"/>
            </c:ext>
          </c:extLst>
        </c:ser>
        <c:ser>
          <c:idx val="11"/>
          <c:order val="11"/>
          <c:tx>
            <c:strRef>
              <c:f>CNS!$BH$124</c:f>
              <c:strCache>
                <c:ptCount val="1"/>
                <c:pt idx="0">
                  <c:v>Cotrimoxazol</c:v>
                </c:pt>
              </c:strCache>
            </c:strRef>
          </c:tx>
          <c:spPr>
            <a:solidFill>
              <a:srgbClr val="00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CNS!$BH$125:$BH$140</c:f>
              <c:numCache>
                <c:formatCode>0.00</c:formatCode>
                <c:ptCount val="16"/>
                <c:pt idx="0">
                  <c:v>0</c:v>
                </c:pt>
                <c:pt idx="1">
                  <c:v>0</c:v>
                </c:pt>
                <c:pt idx="2">
                  <c:v>38.4</c:v>
                </c:pt>
                <c:pt idx="3">
                  <c:v>0</c:v>
                </c:pt>
                <c:pt idx="4">
                  <c:v>9.6</c:v>
                </c:pt>
                <c:pt idx="5">
                  <c:v>13.6</c:v>
                </c:pt>
                <c:pt idx="6">
                  <c:v>1.6</c:v>
                </c:pt>
                <c:pt idx="7">
                  <c:v>10.4</c:v>
                </c:pt>
                <c:pt idx="8">
                  <c:v>18.399999999999999</c:v>
                </c:pt>
                <c:pt idx="9">
                  <c:v>2.4</c:v>
                </c:pt>
                <c:pt idx="10">
                  <c:v>4</c:v>
                </c:pt>
                <c:pt idx="11">
                  <c:v>1.6</c:v>
                </c:pt>
                <c:pt idx="12">
                  <c:v>0</c:v>
                </c:pt>
                <c:pt idx="13">
                  <c:v>0</c:v>
                </c:pt>
                <c:pt idx="14">
                  <c:v>0</c:v>
                </c:pt>
                <c:pt idx="15">
                  <c:v>0</c:v>
                </c:pt>
              </c:numCache>
            </c:numRef>
          </c:val>
          <c:extLst>
            <c:ext xmlns:c16="http://schemas.microsoft.com/office/drawing/2014/chart" uri="{C3380CC4-5D6E-409C-BE32-E72D297353CC}">
              <c16:uniqueId val="{0000000B-B237-47DB-9C3C-5D2DF38E48C5}"/>
            </c:ext>
          </c:extLst>
        </c:ser>
        <c:ser>
          <c:idx val="12"/>
          <c:order val="12"/>
          <c:tx>
            <c:strRef>
              <c:f>CNS!$BI$124</c:f>
              <c:strCache>
                <c:ptCount val="1"/>
                <c:pt idx="0">
                  <c:v>Ciprofloxacin</c:v>
                </c:pt>
              </c:strCache>
            </c:strRef>
          </c:tx>
          <c:spPr>
            <a:solidFill>
              <a:srgbClr val="003300"/>
            </a:solidFill>
            <a:ln>
              <a:solidFill>
                <a:srgbClr val="00FF00"/>
              </a:solidFill>
            </a:ln>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CNS!$BI$125:$BI$140</c:f>
              <c:numCache>
                <c:formatCode>0.00</c:formatCode>
                <c:ptCount val="16"/>
                <c:pt idx="0">
                  <c:v>0</c:v>
                </c:pt>
                <c:pt idx="1">
                  <c:v>0.8</c:v>
                </c:pt>
                <c:pt idx="2">
                  <c:v>4.8</c:v>
                </c:pt>
                <c:pt idx="3">
                  <c:v>44</c:v>
                </c:pt>
                <c:pt idx="4">
                  <c:v>12.8</c:v>
                </c:pt>
                <c:pt idx="5">
                  <c:v>2.4</c:v>
                </c:pt>
                <c:pt idx="6">
                  <c:v>3.2</c:v>
                </c:pt>
                <c:pt idx="7">
                  <c:v>1.6</c:v>
                </c:pt>
                <c:pt idx="8">
                  <c:v>0.8</c:v>
                </c:pt>
                <c:pt idx="9">
                  <c:v>29.6</c:v>
                </c:pt>
                <c:pt idx="10">
                  <c:v>0</c:v>
                </c:pt>
                <c:pt idx="11">
                  <c:v>0</c:v>
                </c:pt>
                <c:pt idx="12">
                  <c:v>0</c:v>
                </c:pt>
                <c:pt idx="13">
                  <c:v>0</c:v>
                </c:pt>
                <c:pt idx="14">
                  <c:v>0</c:v>
                </c:pt>
                <c:pt idx="15">
                  <c:v>0</c:v>
                </c:pt>
              </c:numCache>
            </c:numRef>
          </c:val>
          <c:extLst>
            <c:ext xmlns:c16="http://schemas.microsoft.com/office/drawing/2014/chart" uri="{C3380CC4-5D6E-409C-BE32-E72D297353CC}">
              <c16:uniqueId val="{0000000C-B237-47DB-9C3C-5D2DF38E48C5}"/>
            </c:ext>
          </c:extLst>
        </c:ser>
        <c:ser>
          <c:idx val="13"/>
          <c:order val="13"/>
          <c:tx>
            <c:strRef>
              <c:f>CNS!$BJ$124</c:f>
              <c:strCache>
                <c:ptCount val="1"/>
                <c:pt idx="0">
                  <c:v>Levofloxacin</c:v>
                </c:pt>
              </c:strCache>
            </c:strRef>
          </c:tx>
          <c:spPr>
            <a:solidFill>
              <a:srgbClr val="3366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CNS!$BJ$125:$BJ$140</c:f>
              <c:numCache>
                <c:formatCode>0.00</c:formatCode>
                <c:ptCount val="16"/>
                <c:pt idx="0">
                  <c:v>0</c:v>
                </c:pt>
                <c:pt idx="1">
                  <c:v>2.4</c:v>
                </c:pt>
                <c:pt idx="2">
                  <c:v>0</c:v>
                </c:pt>
                <c:pt idx="3">
                  <c:v>51.2</c:v>
                </c:pt>
                <c:pt idx="4">
                  <c:v>9.6</c:v>
                </c:pt>
                <c:pt idx="5">
                  <c:v>4</c:v>
                </c:pt>
                <c:pt idx="6">
                  <c:v>0.8</c:v>
                </c:pt>
                <c:pt idx="7">
                  <c:v>3.2</c:v>
                </c:pt>
                <c:pt idx="8">
                  <c:v>0.8</c:v>
                </c:pt>
                <c:pt idx="9">
                  <c:v>11.2</c:v>
                </c:pt>
                <c:pt idx="10">
                  <c:v>16.8</c:v>
                </c:pt>
                <c:pt idx="11">
                  <c:v>0</c:v>
                </c:pt>
                <c:pt idx="12">
                  <c:v>0</c:v>
                </c:pt>
                <c:pt idx="13">
                  <c:v>0</c:v>
                </c:pt>
                <c:pt idx="14">
                  <c:v>0</c:v>
                </c:pt>
                <c:pt idx="15">
                  <c:v>0</c:v>
                </c:pt>
              </c:numCache>
            </c:numRef>
          </c:val>
          <c:extLst>
            <c:ext xmlns:c16="http://schemas.microsoft.com/office/drawing/2014/chart" uri="{C3380CC4-5D6E-409C-BE32-E72D297353CC}">
              <c16:uniqueId val="{0000000D-B237-47DB-9C3C-5D2DF38E48C5}"/>
            </c:ext>
          </c:extLst>
        </c:ser>
        <c:ser>
          <c:idx val="14"/>
          <c:order val="14"/>
          <c:tx>
            <c:strRef>
              <c:f>CNS!$BK$124</c:f>
              <c:strCache>
                <c:ptCount val="1"/>
                <c:pt idx="0">
                  <c:v>Moxifloxacin</c:v>
                </c:pt>
              </c:strCache>
            </c:strRef>
          </c:tx>
          <c:spPr>
            <a:solidFill>
              <a:srgbClr val="33CC33"/>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CNS!$BK$125:$BK$140</c:f>
              <c:numCache>
                <c:formatCode>0.00</c:formatCode>
                <c:ptCount val="16"/>
                <c:pt idx="0">
                  <c:v>0</c:v>
                </c:pt>
                <c:pt idx="1">
                  <c:v>1.6</c:v>
                </c:pt>
                <c:pt idx="2">
                  <c:v>18.399999999999999</c:v>
                </c:pt>
                <c:pt idx="3">
                  <c:v>39.200000000000003</c:v>
                </c:pt>
                <c:pt idx="4">
                  <c:v>8.8000000000000007</c:v>
                </c:pt>
                <c:pt idx="5">
                  <c:v>0.8</c:v>
                </c:pt>
                <c:pt idx="6">
                  <c:v>2.4</c:v>
                </c:pt>
                <c:pt idx="7">
                  <c:v>18.399999999999999</c:v>
                </c:pt>
                <c:pt idx="8">
                  <c:v>2.4</c:v>
                </c:pt>
                <c:pt idx="9">
                  <c:v>8</c:v>
                </c:pt>
                <c:pt idx="10">
                  <c:v>0</c:v>
                </c:pt>
                <c:pt idx="11">
                  <c:v>0</c:v>
                </c:pt>
                <c:pt idx="12">
                  <c:v>0</c:v>
                </c:pt>
                <c:pt idx="13">
                  <c:v>0</c:v>
                </c:pt>
                <c:pt idx="14">
                  <c:v>0</c:v>
                </c:pt>
                <c:pt idx="15">
                  <c:v>0</c:v>
                </c:pt>
              </c:numCache>
            </c:numRef>
          </c:val>
          <c:extLst>
            <c:ext xmlns:c16="http://schemas.microsoft.com/office/drawing/2014/chart" uri="{C3380CC4-5D6E-409C-BE32-E72D297353CC}">
              <c16:uniqueId val="{0000000E-B237-47DB-9C3C-5D2DF38E48C5}"/>
            </c:ext>
          </c:extLst>
        </c:ser>
        <c:ser>
          <c:idx val="15"/>
          <c:order val="15"/>
          <c:tx>
            <c:strRef>
              <c:f>CNS!$BL$124</c:f>
              <c:strCache>
                <c:ptCount val="1"/>
                <c:pt idx="0">
                  <c:v>Doxycyclin</c:v>
                </c:pt>
              </c:strCache>
            </c:strRef>
          </c:tx>
          <c:spPr>
            <a:solidFill>
              <a:srgbClr val="0066FF"/>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CNS!$BL$125:$BL$140</c:f>
              <c:numCache>
                <c:formatCode>0.00</c:formatCode>
                <c:ptCount val="16"/>
                <c:pt idx="0">
                  <c:v>0</c:v>
                </c:pt>
                <c:pt idx="1">
                  <c:v>0</c:v>
                </c:pt>
                <c:pt idx="2">
                  <c:v>55.2</c:v>
                </c:pt>
                <c:pt idx="3">
                  <c:v>0</c:v>
                </c:pt>
                <c:pt idx="4">
                  <c:v>20</c:v>
                </c:pt>
                <c:pt idx="5">
                  <c:v>11.2</c:v>
                </c:pt>
                <c:pt idx="6">
                  <c:v>5.6</c:v>
                </c:pt>
                <c:pt idx="7">
                  <c:v>3.2</c:v>
                </c:pt>
                <c:pt idx="8">
                  <c:v>3.2</c:v>
                </c:pt>
                <c:pt idx="9">
                  <c:v>1.6</c:v>
                </c:pt>
                <c:pt idx="10">
                  <c:v>0</c:v>
                </c:pt>
                <c:pt idx="11">
                  <c:v>0</c:v>
                </c:pt>
                <c:pt idx="12">
                  <c:v>0</c:v>
                </c:pt>
                <c:pt idx="13">
                  <c:v>0</c:v>
                </c:pt>
                <c:pt idx="14">
                  <c:v>0</c:v>
                </c:pt>
                <c:pt idx="15">
                  <c:v>0</c:v>
                </c:pt>
              </c:numCache>
            </c:numRef>
          </c:val>
          <c:extLst>
            <c:ext xmlns:c16="http://schemas.microsoft.com/office/drawing/2014/chart" uri="{C3380CC4-5D6E-409C-BE32-E72D297353CC}">
              <c16:uniqueId val="{0000000F-B237-47DB-9C3C-5D2DF38E48C5}"/>
            </c:ext>
          </c:extLst>
        </c:ser>
        <c:ser>
          <c:idx val="16"/>
          <c:order val="16"/>
          <c:tx>
            <c:strRef>
              <c:f>CNS!$BM$124</c:f>
              <c:strCache>
                <c:ptCount val="1"/>
                <c:pt idx="0">
                  <c:v>Rifampicin</c:v>
                </c:pt>
              </c:strCache>
            </c:strRef>
          </c:tx>
          <c:spPr>
            <a:solidFill>
              <a:srgbClr val="FF66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CNS!$BM$125:$BM$140</c:f>
              <c:numCache>
                <c:formatCode>0.00</c:formatCode>
                <c:ptCount val="16"/>
                <c:pt idx="0">
                  <c:v>0</c:v>
                </c:pt>
                <c:pt idx="1">
                  <c:v>94.4</c:v>
                </c:pt>
                <c:pt idx="2">
                  <c:v>2.4</c:v>
                </c:pt>
                <c:pt idx="3">
                  <c:v>2.4</c:v>
                </c:pt>
                <c:pt idx="4">
                  <c:v>0.8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B237-47DB-9C3C-5D2DF38E48C5}"/>
            </c:ext>
          </c:extLst>
        </c:ser>
        <c:ser>
          <c:idx val="17"/>
          <c:order val="17"/>
          <c:tx>
            <c:strRef>
              <c:f>CNS!$BN$124</c:f>
              <c:strCache>
                <c:ptCount val="1"/>
                <c:pt idx="0">
                  <c:v>Daptomycin</c:v>
                </c:pt>
              </c:strCache>
            </c:strRef>
          </c:tx>
          <c:spPr>
            <a:solidFill>
              <a:srgbClr val="CC00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CNS!$BN$125:$BN$140</c:f>
              <c:numCache>
                <c:formatCode>0.00</c:formatCode>
                <c:ptCount val="16"/>
                <c:pt idx="0">
                  <c:v>0</c:v>
                </c:pt>
                <c:pt idx="1">
                  <c:v>0</c:v>
                </c:pt>
                <c:pt idx="2">
                  <c:v>0</c:v>
                </c:pt>
                <c:pt idx="3">
                  <c:v>3.2</c:v>
                </c:pt>
                <c:pt idx="4">
                  <c:v>51.2</c:v>
                </c:pt>
                <c:pt idx="5">
                  <c:v>40</c:v>
                </c:pt>
                <c:pt idx="6">
                  <c:v>5.6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237-47DB-9C3C-5D2DF38E48C5}"/>
            </c:ext>
          </c:extLst>
        </c:ser>
        <c:ser>
          <c:idx val="18"/>
          <c:order val="18"/>
          <c:tx>
            <c:strRef>
              <c:f>CNS!$BO$124</c:f>
              <c:strCache>
                <c:ptCount val="1"/>
                <c:pt idx="0">
                  <c:v>Roxythromycin</c:v>
                </c:pt>
              </c:strCache>
            </c:strRef>
          </c:tx>
          <c:spPr>
            <a:solidFill>
              <a:srgbClr val="0033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CNS!$BO$125:$BO$140</c:f>
              <c:numCache>
                <c:formatCode>0.00</c:formatCode>
                <c:ptCount val="16"/>
                <c:pt idx="0">
                  <c:v>0</c:v>
                </c:pt>
                <c:pt idx="1">
                  <c:v>0</c:v>
                </c:pt>
                <c:pt idx="2">
                  <c:v>4.8</c:v>
                </c:pt>
                <c:pt idx="3">
                  <c:v>0</c:v>
                </c:pt>
                <c:pt idx="4">
                  <c:v>24.8</c:v>
                </c:pt>
                <c:pt idx="5">
                  <c:v>8.8000000000000007</c:v>
                </c:pt>
                <c:pt idx="6">
                  <c:v>2.4</c:v>
                </c:pt>
                <c:pt idx="7">
                  <c:v>0</c:v>
                </c:pt>
                <c:pt idx="8">
                  <c:v>0.8</c:v>
                </c:pt>
                <c:pt idx="9">
                  <c:v>0</c:v>
                </c:pt>
                <c:pt idx="10">
                  <c:v>0</c:v>
                </c:pt>
                <c:pt idx="11">
                  <c:v>58.4</c:v>
                </c:pt>
                <c:pt idx="12">
                  <c:v>0</c:v>
                </c:pt>
                <c:pt idx="13">
                  <c:v>0</c:v>
                </c:pt>
                <c:pt idx="14">
                  <c:v>0</c:v>
                </c:pt>
                <c:pt idx="15">
                  <c:v>0</c:v>
                </c:pt>
              </c:numCache>
            </c:numRef>
          </c:val>
          <c:extLst>
            <c:ext xmlns:c16="http://schemas.microsoft.com/office/drawing/2014/chart" uri="{C3380CC4-5D6E-409C-BE32-E72D297353CC}">
              <c16:uniqueId val="{00000012-B237-47DB-9C3C-5D2DF38E48C5}"/>
            </c:ext>
          </c:extLst>
        </c:ser>
        <c:ser>
          <c:idx val="19"/>
          <c:order val="19"/>
          <c:tx>
            <c:strRef>
              <c:f>CNS!$BP$124</c:f>
              <c:strCache>
                <c:ptCount val="1"/>
                <c:pt idx="0">
                  <c:v>Clindamycin</c:v>
                </c:pt>
              </c:strCache>
            </c:strRef>
          </c:tx>
          <c:spPr>
            <a:solidFill>
              <a:srgbClr val="0066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CNS!$BP$125:$BP$140</c:f>
              <c:numCache>
                <c:formatCode>0.00</c:formatCode>
                <c:ptCount val="16"/>
                <c:pt idx="0">
                  <c:v>0</c:v>
                </c:pt>
                <c:pt idx="1">
                  <c:v>2.4</c:v>
                </c:pt>
                <c:pt idx="2">
                  <c:v>42.4</c:v>
                </c:pt>
                <c:pt idx="3">
                  <c:v>22.4</c:v>
                </c:pt>
                <c:pt idx="4">
                  <c:v>4.8</c:v>
                </c:pt>
                <c:pt idx="5">
                  <c:v>0.8</c:v>
                </c:pt>
                <c:pt idx="6">
                  <c:v>0.8</c:v>
                </c:pt>
                <c:pt idx="7">
                  <c:v>0</c:v>
                </c:pt>
                <c:pt idx="8">
                  <c:v>1.6</c:v>
                </c:pt>
                <c:pt idx="9">
                  <c:v>24.8</c:v>
                </c:pt>
                <c:pt idx="10">
                  <c:v>0</c:v>
                </c:pt>
                <c:pt idx="11">
                  <c:v>0</c:v>
                </c:pt>
                <c:pt idx="12">
                  <c:v>0</c:v>
                </c:pt>
                <c:pt idx="13">
                  <c:v>0</c:v>
                </c:pt>
                <c:pt idx="14">
                  <c:v>0</c:v>
                </c:pt>
                <c:pt idx="15">
                  <c:v>0</c:v>
                </c:pt>
              </c:numCache>
            </c:numRef>
          </c:val>
          <c:extLst>
            <c:ext xmlns:c16="http://schemas.microsoft.com/office/drawing/2014/chart" uri="{C3380CC4-5D6E-409C-BE32-E72D297353CC}">
              <c16:uniqueId val="{00000013-B237-47DB-9C3C-5D2DF38E48C5}"/>
            </c:ext>
          </c:extLst>
        </c:ser>
        <c:ser>
          <c:idx val="20"/>
          <c:order val="20"/>
          <c:tx>
            <c:strRef>
              <c:f>CNS!$BQ$124</c:f>
              <c:strCache>
                <c:ptCount val="1"/>
                <c:pt idx="0">
                  <c:v>Linezolid</c:v>
                </c:pt>
              </c:strCache>
            </c:strRef>
          </c:tx>
          <c:spPr>
            <a:solidFill>
              <a:srgbClr val="FF0066"/>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CNS!$BQ$125:$BQ$140</c:f>
              <c:numCache>
                <c:formatCode>0.00</c:formatCode>
                <c:ptCount val="16"/>
                <c:pt idx="0">
                  <c:v>0</c:v>
                </c:pt>
                <c:pt idx="1">
                  <c:v>0</c:v>
                </c:pt>
                <c:pt idx="2">
                  <c:v>0</c:v>
                </c:pt>
                <c:pt idx="3">
                  <c:v>0</c:v>
                </c:pt>
                <c:pt idx="4">
                  <c:v>0.8</c:v>
                </c:pt>
                <c:pt idx="5">
                  <c:v>27.2</c:v>
                </c:pt>
                <c:pt idx="6">
                  <c:v>63.2</c:v>
                </c:pt>
                <c:pt idx="7">
                  <c:v>8.8000000000000007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237-47DB-9C3C-5D2DF38E48C5}"/>
            </c:ext>
          </c:extLst>
        </c:ser>
        <c:ser>
          <c:idx val="21"/>
          <c:order val="21"/>
          <c:tx>
            <c:strRef>
              <c:f>CNS!$BR$124</c:f>
              <c:strCache>
                <c:ptCount val="1"/>
                <c:pt idx="0">
                  <c:v>Vancomycin</c:v>
                </c:pt>
              </c:strCache>
            </c:strRef>
          </c:tx>
          <c:spPr>
            <a:solidFill>
              <a:srgbClr val="CCCC00"/>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CNS!$BR$125:$BR$140</c:f>
              <c:numCache>
                <c:formatCode>0.00</c:formatCode>
                <c:ptCount val="16"/>
                <c:pt idx="0">
                  <c:v>0</c:v>
                </c:pt>
                <c:pt idx="1">
                  <c:v>0</c:v>
                </c:pt>
                <c:pt idx="2">
                  <c:v>0.8</c:v>
                </c:pt>
                <c:pt idx="3">
                  <c:v>0</c:v>
                </c:pt>
                <c:pt idx="4">
                  <c:v>0.8</c:v>
                </c:pt>
                <c:pt idx="5">
                  <c:v>56</c:v>
                </c:pt>
                <c:pt idx="6">
                  <c:v>36</c:v>
                </c:pt>
                <c:pt idx="7">
                  <c:v>6.4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237-47DB-9C3C-5D2DF38E48C5}"/>
            </c:ext>
          </c:extLst>
        </c:ser>
        <c:ser>
          <c:idx val="23"/>
          <c:order val="22"/>
          <c:tx>
            <c:strRef>
              <c:f>CNS!$BS$124</c:f>
              <c:strCache>
                <c:ptCount val="1"/>
                <c:pt idx="0">
                  <c:v>Teicoplanin</c:v>
                </c:pt>
              </c:strCache>
            </c:strRef>
          </c:tx>
          <c:spPr>
            <a:solidFill>
              <a:srgbClr val="336699"/>
            </a:solidFill>
          </c:spPr>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CNS!$BS$125:$BS$140</c:f>
              <c:numCache>
                <c:formatCode>0.00</c:formatCode>
                <c:ptCount val="16"/>
                <c:pt idx="0">
                  <c:v>0</c:v>
                </c:pt>
                <c:pt idx="1">
                  <c:v>0</c:v>
                </c:pt>
                <c:pt idx="2">
                  <c:v>0</c:v>
                </c:pt>
                <c:pt idx="3">
                  <c:v>63.2</c:v>
                </c:pt>
                <c:pt idx="4">
                  <c:v>0</c:v>
                </c:pt>
                <c:pt idx="5">
                  <c:v>16</c:v>
                </c:pt>
                <c:pt idx="6">
                  <c:v>12</c:v>
                </c:pt>
                <c:pt idx="7">
                  <c:v>6.4</c:v>
                </c:pt>
                <c:pt idx="8">
                  <c:v>2.4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B237-47DB-9C3C-5D2DF38E48C5}"/>
            </c:ext>
          </c:extLst>
        </c:ser>
        <c:ser>
          <c:idx val="22"/>
          <c:order val="23"/>
          <c:tx>
            <c:strRef>
              <c:f>CNS!$BT$124</c:f>
              <c:strCache>
                <c:ptCount val="1"/>
                <c:pt idx="0">
                  <c:v>Tigecyclin</c:v>
                </c:pt>
              </c:strCache>
            </c:strRef>
          </c:tx>
          <c:invertIfNegative val="0"/>
          <c:cat>
            <c:numRef>
              <c:f>CNS!$AV$125:$AV$140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CNS!$BT$125:$BT$140</c:f>
              <c:numCache>
                <c:formatCode>0.00</c:formatCode>
                <c:ptCount val="16"/>
                <c:pt idx="0">
                  <c:v>0</c:v>
                </c:pt>
                <c:pt idx="1">
                  <c:v>85.6</c:v>
                </c:pt>
                <c:pt idx="2">
                  <c:v>0</c:v>
                </c:pt>
                <c:pt idx="3">
                  <c:v>8.8000000000000007</c:v>
                </c:pt>
                <c:pt idx="4">
                  <c:v>5.6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237-47DB-9C3C-5D2DF38E48C5}"/>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1.7543859649122806</c:v>
                </c:pt>
                <c:pt idx="7">
                  <c:v>71.929824561403507</c:v>
                </c:pt>
                <c:pt idx="8">
                  <c:v>22.807017543859651</c:v>
                </c:pt>
                <c:pt idx="9">
                  <c:v>3.5087719298245612</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0</c:v>
                </c:pt>
                <c:pt idx="9">
                  <c:v>5.2631578947368425</c:v>
                </c:pt>
                <c:pt idx="10">
                  <c:v>94.736842105263165</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1.7543859649122806</c:v>
                </c:pt>
                <c:pt idx="4">
                  <c:v>0</c:v>
                </c:pt>
                <c:pt idx="5">
                  <c:v>42.10526315789474</c:v>
                </c:pt>
                <c:pt idx="6">
                  <c:v>50.877192982456137</c:v>
                </c:pt>
                <c:pt idx="7">
                  <c:v>3.5087719298245612</c:v>
                </c:pt>
                <c:pt idx="8">
                  <c:v>1.7543859649122806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1.7241379310344827</c:v>
                </c:pt>
                <c:pt idx="5">
                  <c:v>0</c:v>
                </c:pt>
                <c:pt idx="6">
                  <c:v>1.7241379310344827</c:v>
                </c:pt>
                <c:pt idx="7">
                  <c:v>50</c:v>
                </c:pt>
                <c:pt idx="8">
                  <c:v>41.379310344827587</c:v>
                </c:pt>
                <c:pt idx="9">
                  <c:v>1.7241379310344827</c:v>
                </c:pt>
                <c:pt idx="10">
                  <c:v>3.4482758620689653</c:v>
                </c:pt>
                <c:pt idx="11">
                  <c:v>0</c:v>
                </c:pt>
                <c:pt idx="12">
                  <c:v>0</c:v>
                </c:pt>
                <c:pt idx="13">
                  <c:v>0</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0</c:v>
                </c:pt>
                <c:pt idx="3">
                  <c:v>0</c:v>
                </c:pt>
                <c:pt idx="4">
                  <c:v>1.7241379310344827</c:v>
                </c:pt>
                <c:pt idx="5">
                  <c:v>13.793103448275861</c:v>
                </c:pt>
                <c:pt idx="6">
                  <c:v>56.896551724137929</c:v>
                </c:pt>
                <c:pt idx="7">
                  <c:v>22.413793103448278</c:v>
                </c:pt>
                <c:pt idx="8">
                  <c:v>3.4482758620689653</c:v>
                </c:pt>
                <c:pt idx="9">
                  <c:v>0</c:v>
                </c:pt>
                <c:pt idx="10">
                  <c:v>0</c:v>
                </c:pt>
                <c:pt idx="11">
                  <c:v>0</c:v>
                </c:pt>
                <c:pt idx="12">
                  <c:v>1.7241379310344827</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0</c:v>
                </c:pt>
                <c:pt idx="3">
                  <c:v>0</c:v>
                </c:pt>
                <c:pt idx="4">
                  <c:v>0</c:v>
                </c:pt>
                <c:pt idx="5">
                  <c:v>0</c:v>
                </c:pt>
                <c:pt idx="6">
                  <c:v>7.0175438596491224</c:v>
                </c:pt>
                <c:pt idx="7">
                  <c:v>40.350877192982459</c:v>
                </c:pt>
                <c:pt idx="8">
                  <c:v>42.10526315789474</c:v>
                </c:pt>
                <c:pt idx="9">
                  <c:v>10.526315789473685</c:v>
                </c:pt>
                <c:pt idx="10">
                  <c:v>0</c:v>
                </c:pt>
                <c:pt idx="11">
                  <c:v>0</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c:v>
                </c:pt>
                <c:pt idx="5">
                  <c:v>0</c:v>
                </c:pt>
                <c:pt idx="6">
                  <c:v>1.7543859649122806</c:v>
                </c:pt>
                <c:pt idx="7">
                  <c:v>0</c:v>
                </c:pt>
                <c:pt idx="8">
                  <c:v>0</c:v>
                </c:pt>
                <c:pt idx="9">
                  <c:v>1.7543859649122806</c:v>
                </c:pt>
                <c:pt idx="10">
                  <c:v>1.7543859649122806</c:v>
                </c:pt>
                <c:pt idx="11">
                  <c:v>5.2631578947368425</c:v>
                </c:pt>
                <c:pt idx="12">
                  <c:v>28.07017543859649</c:v>
                </c:pt>
                <c:pt idx="13">
                  <c:v>61.403508771929822</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0</c:v>
                </c:pt>
                <c:pt idx="5">
                  <c:v>0</c:v>
                </c:pt>
                <c:pt idx="6">
                  <c:v>3.4482758620689653</c:v>
                </c:pt>
                <c:pt idx="7">
                  <c:v>5.1724137931034484</c:v>
                </c:pt>
                <c:pt idx="8">
                  <c:v>22.413793103448278</c:v>
                </c:pt>
                <c:pt idx="9">
                  <c:v>31.03448275862069</c:v>
                </c:pt>
                <c:pt idx="10">
                  <c:v>37.931034482758619</c:v>
                </c:pt>
                <c:pt idx="11">
                  <c:v>0</c:v>
                </c:pt>
                <c:pt idx="12">
                  <c:v>0</c:v>
                </c:pt>
                <c:pt idx="13">
                  <c:v>0</c:v>
                </c:pt>
                <c:pt idx="14">
                  <c:v>0</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0</c:v>
                </c:pt>
                <c:pt idx="8">
                  <c:v>1.7543859649122806</c:v>
                </c:pt>
                <c:pt idx="9">
                  <c:v>3.5087719298245612</c:v>
                </c:pt>
                <c:pt idx="10">
                  <c:v>3.5087719298245612</c:v>
                </c:pt>
                <c:pt idx="11">
                  <c:v>52.631578947368418</c:v>
                </c:pt>
                <c:pt idx="12">
                  <c:v>28.07017543859649</c:v>
                </c:pt>
                <c:pt idx="13">
                  <c:v>8.7719298245614041</c:v>
                </c:pt>
                <c:pt idx="14">
                  <c:v>1.7543859649122806</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78.94736842105263</c:v>
                </c:pt>
                <c:pt idx="3">
                  <c:v>0</c:v>
                </c:pt>
                <c:pt idx="4">
                  <c:v>0</c:v>
                </c:pt>
                <c:pt idx="5">
                  <c:v>1.7543859649122806</c:v>
                </c:pt>
                <c:pt idx="6">
                  <c:v>0</c:v>
                </c:pt>
                <c:pt idx="7">
                  <c:v>0</c:v>
                </c:pt>
                <c:pt idx="8">
                  <c:v>1.7543859649122806</c:v>
                </c:pt>
                <c:pt idx="9">
                  <c:v>1.7543859649122806</c:v>
                </c:pt>
                <c:pt idx="10">
                  <c:v>3.5087719298245612</c:v>
                </c:pt>
                <c:pt idx="11">
                  <c:v>12.280701754385966</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0</c:v>
                </c:pt>
                <c:pt idx="4">
                  <c:v>0</c:v>
                </c:pt>
                <c:pt idx="5">
                  <c:v>22.807017543859651</c:v>
                </c:pt>
                <c:pt idx="6">
                  <c:v>43.859649122807021</c:v>
                </c:pt>
                <c:pt idx="7">
                  <c:v>17.543859649122808</c:v>
                </c:pt>
                <c:pt idx="8">
                  <c:v>0</c:v>
                </c:pt>
                <c:pt idx="9">
                  <c:v>15.789473684210526</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c:v>
                </c:pt>
                <c:pt idx="2">
                  <c:v>0</c:v>
                </c:pt>
                <c:pt idx="3">
                  <c:v>0</c:v>
                </c:pt>
                <c:pt idx="4">
                  <c:v>1.7543859649122806</c:v>
                </c:pt>
                <c:pt idx="5">
                  <c:v>24.561403508771932</c:v>
                </c:pt>
                <c:pt idx="6">
                  <c:v>49.122807017543863</c:v>
                </c:pt>
                <c:pt idx="7">
                  <c:v>7.0175438596491224</c:v>
                </c:pt>
                <c:pt idx="8">
                  <c:v>1.7543859649122806</c:v>
                </c:pt>
                <c:pt idx="9">
                  <c:v>0</c:v>
                </c:pt>
                <c:pt idx="10">
                  <c:v>15.789473684210526</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0</c:v>
                </c:pt>
                <c:pt idx="3">
                  <c:v>1.7543859649122806</c:v>
                </c:pt>
                <c:pt idx="4">
                  <c:v>59.649122807017541</c:v>
                </c:pt>
                <c:pt idx="5">
                  <c:v>22.807017543859651</c:v>
                </c:pt>
                <c:pt idx="6">
                  <c:v>0</c:v>
                </c:pt>
                <c:pt idx="7">
                  <c:v>0</c:v>
                </c:pt>
                <c:pt idx="8">
                  <c:v>0</c:v>
                </c:pt>
                <c:pt idx="9">
                  <c:v>15.789473684210526</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10.526315789473685</c:v>
                </c:pt>
                <c:pt idx="3">
                  <c:v>0</c:v>
                </c:pt>
                <c:pt idx="4">
                  <c:v>15.789473684210526</c:v>
                </c:pt>
                <c:pt idx="5">
                  <c:v>1.7543859649122806</c:v>
                </c:pt>
                <c:pt idx="6">
                  <c:v>1.7543859649122806</c:v>
                </c:pt>
                <c:pt idx="7">
                  <c:v>5.2631578947368425</c:v>
                </c:pt>
                <c:pt idx="8">
                  <c:v>10.526315789473685</c:v>
                </c:pt>
                <c:pt idx="9">
                  <c:v>45.614035087719301</c:v>
                </c:pt>
                <c:pt idx="10">
                  <c:v>8.7719298245614041</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0</c:v>
                </c:pt>
                <c:pt idx="2">
                  <c:v>0</c:v>
                </c:pt>
                <c:pt idx="3">
                  <c:v>0</c:v>
                </c:pt>
                <c:pt idx="4">
                  <c:v>0</c:v>
                </c:pt>
                <c:pt idx="5">
                  <c:v>3.5087719298245612</c:v>
                </c:pt>
                <c:pt idx="6">
                  <c:v>36.842105263157897</c:v>
                </c:pt>
                <c:pt idx="7">
                  <c:v>33.333333333333336</c:v>
                </c:pt>
                <c:pt idx="8">
                  <c:v>17.543859649122808</c:v>
                </c:pt>
                <c:pt idx="9">
                  <c:v>8.7719298245614041</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1.7543859649122806</c:v>
                </c:pt>
                <c:pt idx="3">
                  <c:v>1.7543859649122806</c:v>
                </c:pt>
                <c:pt idx="4">
                  <c:v>0</c:v>
                </c:pt>
                <c:pt idx="5">
                  <c:v>1.7543859649122806</c:v>
                </c:pt>
                <c:pt idx="6">
                  <c:v>7.0175438596491224</c:v>
                </c:pt>
                <c:pt idx="7">
                  <c:v>50.877192982456137</c:v>
                </c:pt>
                <c:pt idx="8">
                  <c:v>28.07017543859649</c:v>
                </c:pt>
                <c:pt idx="9">
                  <c:v>8.7719298245614041</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1.7543859649122806</c:v>
                </c:pt>
                <c:pt idx="3">
                  <c:v>0</c:v>
                </c:pt>
                <c:pt idx="4">
                  <c:v>5.2631578947368425</c:v>
                </c:pt>
                <c:pt idx="5">
                  <c:v>3.5087719298245612</c:v>
                </c:pt>
                <c:pt idx="6">
                  <c:v>1.7543859649122806</c:v>
                </c:pt>
                <c:pt idx="7">
                  <c:v>3.5087719298245612</c:v>
                </c:pt>
                <c:pt idx="8">
                  <c:v>15.789473684210526</c:v>
                </c:pt>
                <c:pt idx="9">
                  <c:v>21.05263157894737</c:v>
                </c:pt>
                <c:pt idx="10">
                  <c:v>10.526315789473685</c:v>
                </c:pt>
                <c:pt idx="11">
                  <c:v>36.842105263157897</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0</c:v>
                </c:pt>
                <c:pt idx="4">
                  <c:v>0</c:v>
                </c:pt>
                <c:pt idx="5">
                  <c:v>3.5087719298245612</c:v>
                </c:pt>
                <c:pt idx="6">
                  <c:v>1.7543859649122806</c:v>
                </c:pt>
                <c:pt idx="7">
                  <c:v>5.2631578947368425</c:v>
                </c:pt>
                <c:pt idx="8">
                  <c:v>1.7543859649122806</c:v>
                </c:pt>
                <c:pt idx="9">
                  <c:v>87.719298245614041</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0</c:v>
                </c:pt>
                <c:pt idx="5">
                  <c:v>3.4482758620689653</c:v>
                </c:pt>
                <c:pt idx="6">
                  <c:v>22.413793103448278</c:v>
                </c:pt>
                <c:pt idx="7">
                  <c:v>67.241379310344826</c:v>
                </c:pt>
                <c:pt idx="8">
                  <c:v>5.1724137931034484</c:v>
                </c:pt>
                <c:pt idx="9">
                  <c:v>1.7241379310344827</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c:v>
                </c:pt>
                <c:pt idx="5">
                  <c:v>6.8965517241379306</c:v>
                </c:pt>
                <c:pt idx="6">
                  <c:v>74.137931034482762</c:v>
                </c:pt>
                <c:pt idx="7">
                  <c:v>18.96551724137931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94.827586206896555</c:v>
                </c:pt>
                <c:pt idx="4">
                  <c:v>1.7241379310344827</c:v>
                </c:pt>
                <c:pt idx="5">
                  <c:v>1.7241379310344827</c:v>
                </c:pt>
                <c:pt idx="6">
                  <c:v>1.7241379310344827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61.403508771929822</c:v>
                </c:pt>
                <c:pt idx="2">
                  <c:v>0</c:v>
                </c:pt>
                <c:pt idx="3">
                  <c:v>36.842105263157897</c:v>
                </c:pt>
                <c:pt idx="4">
                  <c:v>1.7543859649122806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c:v>
                </c:pt>
                <c:pt idx="6">
                  <c:v>2.0202020202020203</c:v>
                </c:pt>
                <c:pt idx="7">
                  <c:v>4.0404040404040407</c:v>
                </c:pt>
                <c:pt idx="8">
                  <c:v>1.0101010101010102</c:v>
                </c:pt>
                <c:pt idx="9">
                  <c:v>92.929292929292927</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c:v>
                </c:pt>
                <c:pt idx="4">
                  <c:v>0</c:v>
                </c:pt>
                <c:pt idx="5">
                  <c:v>1</c:v>
                </c:pt>
                <c:pt idx="6">
                  <c:v>4</c:v>
                </c:pt>
                <c:pt idx="7">
                  <c:v>0</c:v>
                </c:pt>
                <c:pt idx="8">
                  <c:v>1</c:v>
                </c:pt>
                <c:pt idx="9">
                  <c:v>1</c:v>
                </c:pt>
                <c:pt idx="10">
                  <c:v>0</c:v>
                </c:pt>
                <c:pt idx="11">
                  <c:v>2</c:v>
                </c:pt>
                <c:pt idx="12">
                  <c:v>91</c:v>
                </c:pt>
                <c:pt idx="13">
                  <c:v>0</c:v>
                </c:pt>
                <c:pt idx="14">
                  <c:v>0</c:v>
                </c:pt>
                <c:pt idx="15">
                  <c:v>0</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0</c:v>
                </c:pt>
                <c:pt idx="8">
                  <c:v>3.0303030303030303</c:v>
                </c:pt>
                <c:pt idx="9">
                  <c:v>3.0303030303030303</c:v>
                </c:pt>
                <c:pt idx="10">
                  <c:v>1.0101010101010102</c:v>
                </c:pt>
                <c:pt idx="11">
                  <c:v>1.0101010101010102</c:v>
                </c:pt>
                <c:pt idx="12">
                  <c:v>1.0101010101010102</c:v>
                </c:pt>
                <c:pt idx="13">
                  <c:v>90.909090909090907</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0</c:v>
                </c:pt>
                <c:pt idx="5">
                  <c:v>0</c:v>
                </c:pt>
                <c:pt idx="6">
                  <c:v>0</c:v>
                </c:pt>
                <c:pt idx="7">
                  <c:v>2.0202020202020203</c:v>
                </c:pt>
                <c:pt idx="8">
                  <c:v>0</c:v>
                </c:pt>
                <c:pt idx="9">
                  <c:v>0</c:v>
                </c:pt>
                <c:pt idx="10">
                  <c:v>97.979797979797979</c:v>
                </c:pt>
                <c:pt idx="11">
                  <c:v>0</c:v>
                </c:pt>
                <c:pt idx="12">
                  <c:v>0</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c:v>
                </c:pt>
                <c:pt idx="3">
                  <c:v>0</c:v>
                </c:pt>
                <c:pt idx="4">
                  <c:v>0</c:v>
                </c:pt>
                <c:pt idx="5">
                  <c:v>2</c:v>
                </c:pt>
                <c:pt idx="6">
                  <c:v>1</c:v>
                </c:pt>
                <c:pt idx="7">
                  <c:v>3</c:v>
                </c:pt>
                <c:pt idx="8">
                  <c:v>0</c:v>
                </c:pt>
                <c:pt idx="9">
                  <c:v>3</c:v>
                </c:pt>
                <c:pt idx="10">
                  <c:v>0</c:v>
                </c:pt>
                <c:pt idx="11">
                  <c:v>91</c:v>
                </c:pt>
                <c:pt idx="12">
                  <c:v>0</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c:v>
                </c:pt>
                <c:pt idx="3">
                  <c:v>0</c:v>
                </c:pt>
                <c:pt idx="4">
                  <c:v>0</c:v>
                </c:pt>
                <c:pt idx="5">
                  <c:v>0</c:v>
                </c:pt>
                <c:pt idx="6">
                  <c:v>0</c:v>
                </c:pt>
                <c:pt idx="7">
                  <c:v>2.0202020202020203</c:v>
                </c:pt>
                <c:pt idx="8">
                  <c:v>5.0505050505050502</c:v>
                </c:pt>
                <c:pt idx="9">
                  <c:v>0</c:v>
                </c:pt>
                <c:pt idx="10">
                  <c:v>2.0202020202020203</c:v>
                </c:pt>
                <c:pt idx="11">
                  <c:v>90.909090909090907</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0</c:v>
                </c:pt>
                <c:pt idx="5">
                  <c:v>0</c:v>
                </c:pt>
                <c:pt idx="6">
                  <c:v>0</c:v>
                </c:pt>
                <c:pt idx="7">
                  <c:v>0</c:v>
                </c:pt>
                <c:pt idx="8">
                  <c:v>0</c:v>
                </c:pt>
                <c:pt idx="9">
                  <c:v>7.0707070707070709</c:v>
                </c:pt>
                <c:pt idx="10">
                  <c:v>14.141414141414142</c:v>
                </c:pt>
                <c:pt idx="11">
                  <c:v>11.111111111111111</c:v>
                </c:pt>
                <c:pt idx="12">
                  <c:v>1.0101010101010102</c:v>
                </c:pt>
                <c:pt idx="13">
                  <c:v>66.666666666666671</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0</c:v>
                </c:pt>
                <c:pt idx="3">
                  <c:v>0</c:v>
                </c:pt>
                <c:pt idx="4">
                  <c:v>0</c:v>
                </c:pt>
                <c:pt idx="5">
                  <c:v>0</c:v>
                </c:pt>
                <c:pt idx="6">
                  <c:v>5.9405940594059405</c:v>
                </c:pt>
                <c:pt idx="7">
                  <c:v>14.851485148514852</c:v>
                </c:pt>
                <c:pt idx="8">
                  <c:v>5.9405940594059405</c:v>
                </c:pt>
                <c:pt idx="9">
                  <c:v>3.9603960396039604</c:v>
                </c:pt>
                <c:pt idx="10">
                  <c:v>68.316831683168317</c:v>
                </c:pt>
                <c:pt idx="11">
                  <c:v>0.99009900990099009</c:v>
                </c:pt>
                <c:pt idx="12">
                  <c:v>0</c:v>
                </c:pt>
                <c:pt idx="13">
                  <c:v>0</c:v>
                </c:pt>
                <c:pt idx="14">
                  <c:v>0</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c:v>
                </c:pt>
                <c:pt idx="6">
                  <c:v>0</c:v>
                </c:pt>
                <c:pt idx="7">
                  <c:v>0</c:v>
                </c:pt>
                <c:pt idx="8">
                  <c:v>2.0202020202020203</c:v>
                </c:pt>
                <c:pt idx="9">
                  <c:v>1.0101010101010102</c:v>
                </c:pt>
                <c:pt idx="10">
                  <c:v>2.0202020202020203</c:v>
                </c:pt>
                <c:pt idx="11">
                  <c:v>14.141414141414142</c:v>
                </c:pt>
                <c:pt idx="12">
                  <c:v>59.595959595959599</c:v>
                </c:pt>
                <c:pt idx="13">
                  <c:v>17.171717171717173</c:v>
                </c:pt>
                <c:pt idx="14">
                  <c:v>4.0404040404040407</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64.646464646464651</c:v>
                </c:pt>
                <c:pt idx="3">
                  <c:v>0</c:v>
                </c:pt>
                <c:pt idx="4">
                  <c:v>13.131313131313131</c:v>
                </c:pt>
                <c:pt idx="5">
                  <c:v>9.0909090909090917</c:v>
                </c:pt>
                <c:pt idx="6">
                  <c:v>1.0101010101010102</c:v>
                </c:pt>
                <c:pt idx="7">
                  <c:v>3.0303030303030303</c:v>
                </c:pt>
                <c:pt idx="8">
                  <c:v>1.0101010101010102</c:v>
                </c:pt>
                <c:pt idx="9">
                  <c:v>3.0303030303030303</c:v>
                </c:pt>
                <c:pt idx="10">
                  <c:v>1.0101010101010102</c:v>
                </c:pt>
                <c:pt idx="11">
                  <c:v>4.0404040404040407</c:v>
                </c:pt>
                <c:pt idx="12">
                  <c:v>0</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0</c:v>
                </c:pt>
                <c:pt idx="2">
                  <c:v>0</c:v>
                </c:pt>
                <c:pt idx="3">
                  <c:v>2.0202020202020203</c:v>
                </c:pt>
                <c:pt idx="4">
                  <c:v>1.0101010101010102</c:v>
                </c:pt>
                <c:pt idx="5">
                  <c:v>1.0101010101010102</c:v>
                </c:pt>
                <c:pt idx="6">
                  <c:v>1.0101010101010102</c:v>
                </c:pt>
                <c:pt idx="7">
                  <c:v>3.0303030303030303</c:v>
                </c:pt>
                <c:pt idx="8">
                  <c:v>1.0101010101010102</c:v>
                </c:pt>
                <c:pt idx="9">
                  <c:v>90.909090909090907</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0</c:v>
                </c:pt>
                <c:pt idx="2">
                  <c:v>0</c:v>
                </c:pt>
                <c:pt idx="3">
                  <c:v>0</c:v>
                </c:pt>
                <c:pt idx="4">
                  <c:v>3.0303030303030303</c:v>
                </c:pt>
                <c:pt idx="5">
                  <c:v>1.0101010101010102</c:v>
                </c:pt>
                <c:pt idx="6">
                  <c:v>4.0404040404040407</c:v>
                </c:pt>
                <c:pt idx="7">
                  <c:v>1.0101010101010102</c:v>
                </c:pt>
                <c:pt idx="8">
                  <c:v>1.0101010101010102</c:v>
                </c:pt>
                <c:pt idx="9">
                  <c:v>1.0101010101010102</c:v>
                </c:pt>
                <c:pt idx="10">
                  <c:v>88.888888888888886</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0</c:v>
                </c:pt>
                <c:pt idx="2">
                  <c:v>1.0101010101010102</c:v>
                </c:pt>
                <c:pt idx="3">
                  <c:v>1.0101010101010102</c:v>
                </c:pt>
                <c:pt idx="4">
                  <c:v>2.0202020202020203</c:v>
                </c:pt>
                <c:pt idx="5">
                  <c:v>3.0303030303030303</c:v>
                </c:pt>
                <c:pt idx="6">
                  <c:v>1.0101010101010102</c:v>
                </c:pt>
                <c:pt idx="7">
                  <c:v>1.0101010101010102</c:v>
                </c:pt>
                <c:pt idx="8">
                  <c:v>1.0101010101010102</c:v>
                </c:pt>
                <c:pt idx="9">
                  <c:v>89.898989898989896</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78.787878787878782</c:v>
                </c:pt>
                <c:pt idx="3">
                  <c:v>0</c:v>
                </c:pt>
                <c:pt idx="4">
                  <c:v>3.0303030303030303</c:v>
                </c:pt>
                <c:pt idx="5">
                  <c:v>3.0303030303030303</c:v>
                </c:pt>
                <c:pt idx="6">
                  <c:v>1.0101010101010102</c:v>
                </c:pt>
                <c:pt idx="7">
                  <c:v>3.0303030303030303</c:v>
                </c:pt>
                <c:pt idx="8">
                  <c:v>5.0505050505050502</c:v>
                </c:pt>
                <c:pt idx="9">
                  <c:v>5.0505050505050502</c:v>
                </c:pt>
                <c:pt idx="10">
                  <c:v>1.0101010101010102</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0</c:v>
                </c:pt>
                <c:pt idx="2">
                  <c:v>1.0101010101010102</c:v>
                </c:pt>
                <c:pt idx="3">
                  <c:v>2.0202020202020203</c:v>
                </c:pt>
                <c:pt idx="4">
                  <c:v>0</c:v>
                </c:pt>
                <c:pt idx="5">
                  <c:v>0</c:v>
                </c:pt>
                <c:pt idx="6">
                  <c:v>1.0101010101010102</c:v>
                </c:pt>
                <c:pt idx="7">
                  <c:v>3.0303030303030303</c:v>
                </c:pt>
                <c:pt idx="8">
                  <c:v>11.111111111111111</c:v>
                </c:pt>
                <c:pt idx="9">
                  <c:v>81.818181818181813</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c:v>
                </c:pt>
                <c:pt idx="2">
                  <c:v>0</c:v>
                </c:pt>
                <c:pt idx="3">
                  <c:v>0</c:v>
                </c:pt>
                <c:pt idx="4">
                  <c:v>0</c:v>
                </c:pt>
                <c:pt idx="5">
                  <c:v>0</c:v>
                </c:pt>
                <c:pt idx="6">
                  <c:v>0</c:v>
                </c:pt>
                <c:pt idx="7">
                  <c:v>19</c:v>
                </c:pt>
                <c:pt idx="8">
                  <c:v>79</c:v>
                </c:pt>
                <c:pt idx="9">
                  <c:v>2</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0</c:v>
                </c:pt>
                <c:pt idx="3">
                  <c:v>0</c:v>
                </c:pt>
                <c:pt idx="4">
                  <c:v>1.0101010101010102</c:v>
                </c:pt>
                <c:pt idx="5">
                  <c:v>2.0202020202020203</c:v>
                </c:pt>
                <c:pt idx="6">
                  <c:v>0</c:v>
                </c:pt>
                <c:pt idx="7">
                  <c:v>0</c:v>
                </c:pt>
                <c:pt idx="8">
                  <c:v>2.0202020202020203</c:v>
                </c:pt>
                <c:pt idx="9">
                  <c:v>3.0303030303030303</c:v>
                </c:pt>
                <c:pt idx="10">
                  <c:v>6.0606060606060606</c:v>
                </c:pt>
                <c:pt idx="11">
                  <c:v>85.858585858585855</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0</c:v>
                </c:pt>
                <c:pt idx="2">
                  <c:v>1.0101010101010102</c:v>
                </c:pt>
                <c:pt idx="3">
                  <c:v>5.0505050505050502</c:v>
                </c:pt>
                <c:pt idx="4">
                  <c:v>1.0101010101010102</c:v>
                </c:pt>
                <c:pt idx="5">
                  <c:v>0</c:v>
                </c:pt>
                <c:pt idx="6">
                  <c:v>1.0101010101010102</c:v>
                </c:pt>
                <c:pt idx="7">
                  <c:v>0</c:v>
                </c:pt>
                <c:pt idx="8">
                  <c:v>1.0101010101010102</c:v>
                </c:pt>
                <c:pt idx="9">
                  <c:v>90.909090909090907</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0</c:v>
                </c:pt>
                <c:pt idx="3">
                  <c:v>0</c:v>
                </c:pt>
                <c:pt idx="4">
                  <c:v>0</c:v>
                </c:pt>
                <c:pt idx="5">
                  <c:v>4.9504950495049505</c:v>
                </c:pt>
                <c:pt idx="6">
                  <c:v>71.287128712871294</c:v>
                </c:pt>
                <c:pt idx="7">
                  <c:v>22.772277227722771</c:v>
                </c:pt>
                <c:pt idx="8">
                  <c:v>0.99009900990099009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0</c:v>
                </c:pt>
                <c:pt idx="3">
                  <c:v>0</c:v>
                </c:pt>
                <c:pt idx="4">
                  <c:v>2.9702970297029703</c:v>
                </c:pt>
                <c:pt idx="5">
                  <c:v>61.386138613861384</c:v>
                </c:pt>
                <c:pt idx="6">
                  <c:v>26.732673267326732</c:v>
                </c:pt>
                <c:pt idx="7">
                  <c:v>0.99009900990099009</c:v>
                </c:pt>
                <c:pt idx="8">
                  <c:v>0</c:v>
                </c:pt>
                <c:pt idx="9">
                  <c:v>0</c:v>
                </c:pt>
                <c:pt idx="10">
                  <c:v>0.99009900990099009</c:v>
                </c:pt>
                <c:pt idx="11">
                  <c:v>6.9306930693069306</c:v>
                </c:pt>
                <c:pt idx="12">
                  <c:v>0</c:v>
                </c:pt>
                <c:pt idx="13">
                  <c:v>0</c:v>
                </c:pt>
                <c:pt idx="14">
                  <c:v>0</c:v>
                </c:pt>
                <c:pt idx="15">
                  <c:v>0</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22</c:v>
                </c:pt>
                <c:pt idx="4">
                  <c:v>0</c:v>
                </c:pt>
                <c:pt idx="5">
                  <c:v>71</c:v>
                </c:pt>
                <c:pt idx="6">
                  <c:v>6</c:v>
                </c:pt>
                <c:pt idx="7">
                  <c:v>0</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97.029702970297024</c:v>
                </c:pt>
                <c:pt idx="2">
                  <c:v>0.99009900990099009</c:v>
                </c:pt>
                <c:pt idx="3">
                  <c:v>1.9801980198019802</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70"/>
      <c:depthPercent val="100"/>
      <c:rAngAx val="1"/>
    </c:view3D>
    <c:floor>
      <c:thickness val="0"/>
      <c:spPr>
        <a:noFill/>
        <a:ln>
          <a:noFill/>
        </a:ln>
        <a:effectLst/>
        <a:sp3d/>
      </c:spPr>
    </c:floor>
    <c:sideWall>
      <c:thickness val="0"/>
      <c:spPr>
        <a:noFill/>
        <a:ln>
          <a:solidFill>
            <a:schemeClr val="accent1"/>
          </a:solidFill>
        </a:ln>
        <a:effectLst/>
        <a:sp3d>
          <a:contourClr>
            <a:schemeClr val="accent1"/>
          </a:contourClr>
        </a:sp3d>
      </c:spPr>
    </c:sideWall>
    <c:backWall>
      <c:thickness val="0"/>
      <c:spPr>
        <a:noFill/>
        <a:ln>
          <a:solidFill>
            <a:schemeClr val="accent1"/>
          </a:solidFill>
        </a:ln>
        <a:effectLst/>
        <a:sp3d>
          <a:contourClr>
            <a:schemeClr val="accent1"/>
          </a:contourClr>
        </a:sp3d>
      </c:spPr>
    </c:backWall>
    <c:plotArea>
      <c:layout>
        <c:manualLayout>
          <c:layoutTarget val="inner"/>
          <c:xMode val="edge"/>
          <c:yMode val="edge"/>
          <c:x val="0.11499020428523649"/>
          <c:y val="3.2555133990193511E-2"/>
          <c:w val="0.6781383889841206"/>
          <c:h val="0.8441943537545612"/>
        </c:manualLayout>
      </c:layout>
      <c:bar3DChart>
        <c:barDir val="col"/>
        <c:grouping val="standard"/>
        <c:varyColors val="0"/>
        <c:ser>
          <c:idx val="2"/>
          <c:order val="0"/>
          <c:tx>
            <c:strRef>
              <c:f>Pneu!$AD$4</c:f>
              <c:strCache>
                <c:ptCount val="1"/>
                <c:pt idx="0">
                  <c:v>Cefotaxim</c:v>
                </c:pt>
              </c:strCache>
            </c:strRef>
          </c:tx>
          <c:spPr>
            <a:solidFill>
              <a:srgbClr val="FF0000"/>
            </a:solidFill>
            <a:ln>
              <a:solidFill>
                <a:srgbClr val="FF0000"/>
              </a:solidFill>
            </a:ln>
            <a:effectLst/>
            <a:sp3d>
              <a:contourClr>
                <a:srgbClr val="FF0000"/>
              </a:contourClr>
            </a:sp3d>
          </c:spPr>
          <c:invertIfNegative val="0"/>
          <c:cat>
            <c:numRef>
              <c:f>Pneu!$AC$5:$AC$20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Pneu!$AD$5:$AD$20</c:f>
              <c:numCache>
                <c:formatCode>0.00</c:formatCode>
                <c:ptCount val="16"/>
                <c:pt idx="0">
                  <c:v>0</c:v>
                </c:pt>
                <c:pt idx="1">
                  <c:v>96.296296296296291</c:v>
                </c:pt>
                <c:pt idx="2">
                  <c:v>0</c:v>
                </c:pt>
                <c:pt idx="3">
                  <c:v>3.7037037037037037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0A1F-4384-B1FC-21DDDE7DBADB}"/>
            </c:ext>
          </c:extLst>
        </c:ser>
        <c:ser>
          <c:idx val="3"/>
          <c:order val="1"/>
          <c:tx>
            <c:strRef>
              <c:f>Pneu!$AE$4</c:f>
              <c:strCache>
                <c:ptCount val="1"/>
                <c:pt idx="0">
                  <c:v>Cefuroxim</c:v>
                </c:pt>
              </c:strCache>
            </c:strRef>
          </c:tx>
          <c:spPr>
            <a:solidFill>
              <a:srgbClr val="FF99FF"/>
            </a:solidFill>
            <a:ln>
              <a:solidFill>
                <a:srgbClr val="FF66FF"/>
              </a:solidFill>
            </a:ln>
            <a:effectLst/>
            <a:sp3d>
              <a:contourClr>
                <a:srgbClr val="FF66FF"/>
              </a:contourClr>
            </a:sp3d>
          </c:spPr>
          <c:invertIfNegative val="0"/>
          <c:cat>
            <c:numRef>
              <c:f>Pneu!$AC$5:$AC$20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Pneu!$AE$5:$AE$20</c:f>
              <c:numCache>
                <c:formatCode>0.00</c:formatCode>
                <c:ptCount val="16"/>
                <c:pt idx="0">
                  <c:v>0</c:v>
                </c:pt>
                <c:pt idx="1">
                  <c:v>96.428571428571431</c:v>
                </c:pt>
                <c:pt idx="2">
                  <c:v>0</c:v>
                </c:pt>
                <c:pt idx="3">
                  <c:v>0</c:v>
                </c:pt>
                <c:pt idx="4">
                  <c:v>0</c:v>
                </c:pt>
                <c:pt idx="5">
                  <c:v>0</c:v>
                </c:pt>
                <c:pt idx="6">
                  <c:v>3.5714285714285716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A1F-4384-B1FC-21DDDE7DBADB}"/>
            </c:ext>
          </c:extLst>
        </c:ser>
        <c:ser>
          <c:idx val="4"/>
          <c:order val="2"/>
          <c:tx>
            <c:strRef>
              <c:f>Pneu!$AF$4</c:f>
              <c:strCache>
                <c:ptCount val="1"/>
                <c:pt idx="0">
                  <c:v>Moxifloxacin</c:v>
                </c:pt>
              </c:strCache>
            </c:strRef>
          </c:tx>
          <c:spPr>
            <a:solidFill>
              <a:srgbClr val="CC00CC"/>
            </a:solidFill>
            <a:ln>
              <a:solidFill>
                <a:srgbClr val="7030A0"/>
              </a:solidFill>
            </a:ln>
            <a:effectLst/>
            <a:sp3d>
              <a:contourClr>
                <a:srgbClr val="7030A0"/>
              </a:contourClr>
            </a:sp3d>
          </c:spPr>
          <c:invertIfNegative val="0"/>
          <c:cat>
            <c:numRef>
              <c:f>Pneu!$AC$5:$AC$20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Pneu!$AF$5:$AF$20</c:f>
              <c:numCache>
                <c:formatCode>0.00</c:formatCode>
                <c:ptCount val="16"/>
                <c:pt idx="0">
                  <c:v>0</c:v>
                </c:pt>
                <c:pt idx="1">
                  <c:v>28.571428571428573</c:v>
                </c:pt>
                <c:pt idx="2">
                  <c:v>32.142857142857146</c:v>
                </c:pt>
                <c:pt idx="3">
                  <c:v>39.285714285714285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0A1F-4384-B1FC-21DDDE7DBADB}"/>
            </c:ext>
          </c:extLst>
        </c:ser>
        <c:ser>
          <c:idx val="1"/>
          <c:order val="3"/>
          <c:tx>
            <c:strRef>
              <c:f>Pneu!$AG$4</c:f>
              <c:strCache>
                <c:ptCount val="1"/>
                <c:pt idx="0">
                  <c:v>Benzylpenicillin</c:v>
                </c:pt>
              </c:strCache>
            </c:strRef>
          </c:tx>
          <c:spPr>
            <a:solidFill>
              <a:srgbClr val="FFCCCC"/>
            </a:solidFill>
            <a:ln>
              <a:noFill/>
            </a:ln>
            <a:effectLst/>
            <a:sp3d>
              <a:contourClr>
                <a:srgbClr val="FF66FF"/>
              </a:contourClr>
            </a:sp3d>
          </c:spPr>
          <c:invertIfNegative val="0"/>
          <c:cat>
            <c:numRef>
              <c:f>Pneu!$AC$5:$AC$20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Pneu!$AG$5:$AG$20</c:f>
              <c:numCache>
                <c:formatCode>General</c:formatCode>
                <c:ptCount val="16"/>
                <c:pt idx="0" formatCode="0.00">
                  <c:v>0</c:v>
                </c:pt>
                <c:pt idx="1">
                  <c:v>96.428571428571431</c:v>
                </c:pt>
                <c:pt idx="2">
                  <c:v>0</c:v>
                </c:pt>
                <c:pt idx="3" formatCode="0.00">
                  <c:v>0</c:v>
                </c:pt>
                <c:pt idx="4" formatCode="0.00">
                  <c:v>0</c:v>
                </c:pt>
                <c:pt idx="5" formatCode="0.00">
                  <c:v>3.5714285714285716</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0">
                  <c:v>0</c:v>
                </c:pt>
                <c:pt idx="15" formatCode="0.00">
                  <c:v>0</c:v>
                </c:pt>
              </c:numCache>
            </c:numRef>
          </c:val>
          <c:extLst>
            <c:ext xmlns:c16="http://schemas.microsoft.com/office/drawing/2014/chart" uri="{C3380CC4-5D6E-409C-BE32-E72D297353CC}">
              <c16:uniqueId val="{00000003-0A1F-4384-B1FC-21DDDE7DBADB}"/>
            </c:ext>
          </c:extLst>
        </c:ser>
        <c:ser>
          <c:idx val="0"/>
          <c:order val="4"/>
          <c:tx>
            <c:strRef>
              <c:f>Pneu!$AH$4</c:f>
              <c:strCache>
                <c:ptCount val="1"/>
                <c:pt idx="0">
                  <c:v>Clarithromycin</c:v>
                </c:pt>
              </c:strCache>
            </c:strRef>
          </c:tx>
          <c:spPr>
            <a:solidFill>
              <a:srgbClr val="CCFF66"/>
            </a:solidFill>
            <a:ln>
              <a:noFill/>
            </a:ln>
            <a:effectLst/>
            <a:sp3d/>
          </c:spPr>
          <c:invertIfNegative val="0"/>
          <c:cat>
            <c:numRef>
              <c:f>Pneu!$AC$5:$AC$20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Pneu!$AH$5:$AH$20</c:f>
              <c:numCache>
                <c:formatCode>0.00</c:formatCode>
                <c:ptCount val="16"/>
                <c:pt idx="0">
                  <c:v>0</c:v>
                </c:pt>
                <c:pt idx="1">
                  <c:v>53.571428571428569</c:v>
                </c:pt>
                <c:pt idx="2">
                  <c:v>21.428571428571427</c:v>
                </c:pt>
                <c:pt idx="3">
                  <c:v>17.857142857142858</c:v>
                </c:pt>
                <c:pt idx="4">
                  <c:v>3.5714285714285716</c:v>
                </c:pt>
                <c:pt idx="5">
                  <c:v>0</c:v>
                </c:pt>
                <c:pt idx="6">
                  <c:v>0</c:v>
                </c:pt>
                <c:pt idx="7">
                  <c:v>0</c:v>
                </c:pt>
                <c:pt idx="8">
                  <c:v>0</c:v>
                </c:pt>
                <c:pt idx="9">
                  <c:v>0</c:v>
                </c:pt>
                <c:pt idx="10">
                  <c:v>0</c:v>
                </c:pt>
                <c:pt idx="11">
                  <c:v>3.5714285714285716</c:v>
                </c:pt>
                <c:pt idx="12">
                  <c:v>0</c:v>
                </c:pt>
                <c:pt idx="13">
                  <c:v>0</c:v>
                </c:pt>
                <c:pt idx="14">
                  <c:v>0</c:v>
                </c:pt>
                <c:pt idx="15">
                  <c:v>0</c:v>
                </c:pt>
              </c:numCache>
            </c:numRef>
          </c:val>
          <c:extLst>
            <c:ext xmlns:c16="http://schemas.microsoft.com/office/drawing/2014/chart" uri="{C3380CC4-5D6E-409C-BE32-E72D297353CC}">
              <c16:uniqueId val="{00000004-0A1F-4384-B1FC-21DDDE7DBADB}"/>
            </c:ext>
          </c:extLst>
        </c:ser>
        <c:dLbls>
          <c:showLegendKey val="0"/>
          <c:showVal val="0"/>
          <c:showCatName val="0"/>
          <c:showSerName val="0"/>
          <c:showPercent val="0"/>
          <c:showBubbleSize val="0"/>
        </c:dLbls>
        <c:gapWidth val="150"/>
        <c:shape val="box"/>
        <c:axId val="122380672"/>
        <c:axId val="122382592"/>
        <c:axId val="122372992"/>
      </c:bar3DChart>
      <c:catAx>
        <c:axId val="1223806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manualLayout>
              <c:xMode val="edge"/>
              <c:yMode val="edge"/>
              <c:x val="2.9020320634338379E-2"/>
              <c:y val="0.55775125146278837"/>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2382592"/>
        <c:crosses val="autoZero"/>
        <c:auto val="1"/>
        <c:lblAlgn val="ctr"/>
        <c:lblOffset val="100"/>
        <c:noMultiLvlLbl val="0"/>
      </c:catAx>
      <c:valAx>
        <c:axId val="12238259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2380672"/>
        <c:crosses val="autoZero"/>
        <c:crossBetween val="between"/>
      </c:valAx>
      <c:serAx>
        <c:axId val="122372992"/>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manualLayout>
              <c:xMode val="edge"/>
              <c:yMode val="edge"/>
              <c:x val="0.39977901730608001"/>
              <c:y val="0.90937186218151522"/>
            </c:manualLayout>
          </c:layout>
          <c:overlay val="0"/>
          <c:spPr>
            <a:noFill/>
            <a:ln>
              <a:noFill/>
            </a:ln>
            <a:effectLst/>
          </c:spPr>
        </c:title>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122382592"/>
        <c:crosses val="autoZero"/>
        <c:tickLblSkip val="1"/>
      </c:ser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HSC!$AD$2</c:f>
              <c:strCache>
                <c:ptCount val="1"/>
                <c:pt idx="0">
                  <c:v>Cefuroxim</c:v>
                </c:pt>
              </c:strCache>
            </c:strRef>
          </c:tx>
          <c:spPr>
            <a:solidFill>
              <a:srgbClr val="FFCC99"/>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HSC!$AD$3:$AD$18</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HSC!$AE$2</c:f>
              <c:strCache>
                <c:ptCount val="1"/>
                <c:pt idx="0">
                  <c:v>Moxifloxacin</c:v>
                </c:pt>
              </c:strCache>
            </c:strRef>
          </c:tx>
          <c:spPr>
            <a:solidFill>
              <a:srgbClr val="FF9900"/>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HSC!$AE$3:$AE$18</c:f>
              <c:numCache>
                <c:formatCode>0.00</c:formatCode>
                <c:ptCount val="16"/>
                <c:pt idx="0">
                  <c:v>0</c:v>
                </c:pt>
                <c:pt idx="1">
                  <c:v>10.526315789473685</c:v>
                </c:pt>
                <c:pt idx="2">
                  <c:v>5.2631578947368425</c:v>
                </c:pt>
                <c:pt idx="3">
                  <c:v>68.421052631578945</c:v>
                </c:pt>
                <c:pt idx="4">
                  <c:v>15.789473684210526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HSC!$AF$2</c:f>
              <c:strCache>
                <c:ptCount val="1"/>
                <c:pt idx="0">
                  <c:v>Clindamycin</c:v>
                </c:pt>
              </c:strCache>
            </c:strRef>
          </c:tx>
          <c:spPr>
            <a:solidFill>
              <a:srgbClr val="00B050"/>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HSC!$AF$3:$AF$18</c:f>
              <c:numCache>
                <c:formatCode>0.00</c:formatCode>
                <c:ptCount val="16"/>
                <c:pt idx="0">
                  <c:v>0</c:v>
                </c:pt>
                <c:pt idx="1">
                  <c:v>42.10526315789474</c:v>
                </c:pt>
                <c:pt idx="2">
                  <c:v>26.315789473684209</c:v>
                </c:pt>
                <c:pt idx="3">
                  <c:v>26.315789473684209</c:v>
                </c:pt>
                <c:pt idx="4">
                  <c:v>0</c:v>
                </c:pt>
                <c:pt idx="5">
                  <c:v>0</c:v>
                </c:pt>
                <c:pt idx="6">
                  <c:v>0</c:v>
                </c:pt>
                <c:pt idx="7">
                  <c:v>0</c:v>
                </c:pt>
                <c:pt idx="8">
                  <c:v>0</c:v>
                </c:pt>
                <c:pt idx="9">
                  <c:v>0</c:v>
                </c:pt>
                <c:pt idx="10">
                  <c:v>0</c:v>
                </c:pt>
                <c:pt idx="11">
                  <c:v>0</c:v>
                </c:pt>
                <c:pt idx="12">
                  <c:v>0</c:v>
                </c:pt>
                <c:pt idx="13">
                  <c:v>0</c:v>
                </c:pt>
                <c:pt idx="14">
                  <c:v>0</c:v>
                </c:pt>
                <c:pt idx="15">
                  <c:v>5.2631578947368425</c:v>
                </c:pt>
              </c:numCache>
            </c:numRef>
          </c:val>
          <c:extLst>
            <c:ext xmlns:c16="http://schemas.microsoft.com/office/drawing/2014/chart" uri="{C3380CC4-5D6E-409C-BE32-E72D297353CC}">
              <c16:uniqueId val="{00000002-8548-455B-8369-41406D431F37}"/>
            </c:ext>
          </c:extLst>
        </c:ser>
        <c:ser>
          <c:idx val="4"/>
          <c:order val="3"/>
          <c:tx>
            <c:strRef>
              <c:f>HSC!$AG$2</c:f>
              <c:strCache>
                <c:ptCount val="1"/>
                <c:pt idx="0">
                  <c:v>Benzylpenicillin</c:v>
                </c:pt>
              </c:strCache>
            </c:strRef>
          </c:tx>
          <c:spPr>
            <a:solidFill>
              <a:srgbClr val="FF0000"/>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HSC!$AG$3:$AG$18</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6"/>
          <c:order val="4"/>
          <c:tx>
            <c:strRef>
              <c:f>HSC!$AH$2</c:f>
              <c:strCache>
                <c:ptCount val="1"/>
                <c:pt idx="0">
                  <c:v>Clarithromycin</c:v>
                </c:pt>
              </c:strCache>
            </c:strRef>
          </c:tx>
          <c:spPr>
            <a:solidFill>
              <a:srgbClr val="CC00CC"/>
            </a:solidFill>
          </c:spPr>
          <c:invertIfNegative val="0"/>
          <c:cat>
            <c:numRef>
              <c:f>HSC!$AC$3:$AC$18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HSC!$AH$3:$AH$18</c:f>
              <c:numCache>
                <c:formatCode>0.00</c:formatCode>
                <c:ptCount val="16"/>
                <c:pt idx="0">
                  <c:v>0</c:v>
                </c:pt>
                <c:pt idx="1">
                  <c:v>11.111111111111111</c:v>
                </c:pt>
                <c:pt idx="2">
                  <c:v>38.888888888888886</c:v>
                </c:pt>
                <c:pt idx="3">
                  <c:v>16.666666666666668</c:v>
                </c:pt>
                <c:pt idx="4">
                  <c:v>5.5555555555555554</c:v>
                </c:pt>
                <c:pt idx="5">
                  <c:v>5.5555555555555554</c:v>
                </c:pt>
                <c:pt idx="6">
                  <c:v>0</c:v>
                </c:pt>
                <c:pt idx="7">
                  <c:v>5.5555555555555554</c:v>
                </c:pt>
                <c:pt idx="8">
                  <c:v>5.5555555555555554</c:v>
                </c:pt>
                <c:pt idx="9">
                  <c:v>5.5555555555555554</c:v>
                </c:pt>
                <c:pt idx="10">
                  <c:v>5.5555555555555554</c:v>
                </c:pt>
                <c:pt idx="11">
                  <c:v>0</c:v>
                </c:pt>
                <c:pt idx="12">
                  <c:v>0</c:v>
                </c:pt>
                <c:pt idx="13">
                  <c:v>0</c:v>
                </c:pt>
                <c:pt idx="14">
                  <c:v>0</c:v>
                </c:pt>
                <c:pt idx="15">
                  <c:v>0</c:v>
                </c:pt>
              </c:numCache>
            </c:numRef>
          </c:val>
          <c:extLst>
            <c:ext xmlns:c16="http://schemas.microsoft.com/office/drawing/2014/chart" uri="{C3380CC4-5D6E-409C-BE32-E72D297353CC}">
              <c16:uniqueId val="{00000004-8548-455B-8369-41406D431F37}"/>
            </c:ext>
          </c:extLst>
        </c:ser>
        <c:dLbls>
          <c:showLegendKey val="0"/>
          <c:showVal val="0"/>
          <c:showCatName val="0"/>
          <c:showSerName val="0"/>
          <c:showPercent val="0"/>
          <c:showBubbleSize val="0"/>
        </c:dLbls>
        <c:gapWidth val="150"/>
        <c:shape val="box"/>
        <c:axId val="122480128"/>
        <c:axId val="122482048"/>
        <c:axId val="122523136"/>
      </c:bar3DChart>
      <c:catAx>
        <c:axId val="122480128"/>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82048"/>
        <c:crosses val="autoZero"/>
        <c:auto val="1"/>
        <c:lblAlgn val="ctr"/>
        <c:lblOffset val="100"/>
        <c:tickLblSkip val="1"/>
        <c:noMultiLvlLbl val="0"/>
      </c:catAx>
      <c:valAx>
        <c:axId val="122482048"/>
        <c:scaling>
          <c:orientation val="minMax"/>
        </c:scaling>
        <c:delete val="0"/>
        <c:axPos val="l"/>
        <c:majorGridlines/>
        <c:numFmt formatCode="0.00" sourceLinked="1"/>
        <c:majorTickMark val="out"/>
        <c:minorTickMark val="none"/>
        <c:tickLblPos val="nextTo"/>
        <c:crossAx val="122480128"/>
        <c:crossesAt val="1"/>
        <c:crossBetween val="between"/>
      </c:valAx>
      <c:serAx>
        <c:axId val="12252313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8204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spPr>
            <a:solidFill>
              <a:srgbClr val="FFCC99"/>
            </a:solidFill>
          </c:spPr>
          <c:invertIfNegative val="0"/>
          <c:val>
            <c:numRef>
              <c:f>Viridans!#REF!</c:f>
              <c:numCache>
                <c:formatCode>0.00</c:formatCode>
                <c:ptCount val="16"/>
                <c:pt idx="0">
                  <c:v>0</c:v>
                </c:pt>
                <c:pt idx="1">
                  <c:v>41.666666666666664</c:v>
                </c:pt>
                <c:pt idx="2">
                  <c:v>20.833333333333332</c:v>
                </c:pt>
                <c:pt idx="3">
                  <c:v>8.3333333333333339</c:v>
                </c:pt>
                <c:pt idx="4">
                  <c:v>20.833333333333332</c:v>
                </c:pt>
                <c:pt idx="5">
                  <c:v>8.3333333333333339</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Cefuroxim</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1-F5EB-4F86-BC24-476E44433DF3}"/>
            </c:ext>
          </c:extLst>
        </c:ser>
        <c:ser>
          <c:idx val="2"/>
          <c:order val="1"/>
          <c:spPr>
            <a:solidFill>
              <a:srgbClr val="FF9900"/>
            </a:solidFill>
          </c:spPr>
          <c:invertIfNegative val="0"/>
          <c:val>
            <c:numRef>
              <c:f>Viridans!#REF!</c:f>
              <c:numCache>
                <c:formatCode>0.00</c:formatCode>
                <c:ptCount val="16"/>
                <c:pt idx="0">
                  <c:v>0</c:v>
                </c:pt>
                <c:pt idx="1">
                  <c:v>8.3333333333333339</c:v>
                </c:pt>
                <c:pt idx="2">
                  <c:v>8.3333333333333339</c:v>
                </c:pt>
                <c:pt idx="3">
                  <c:v>45.833333333333336</c:v>
                </c:pt>
                <c:pt idx="4">
                  <c:v>25</c:v>
                </c:pt>
                <c:pt idx="5">
                  <c:v>12.5</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Moxifloxacin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2-F5EB-4F86-BC24-476E44433DF3}"/>
            </c:ext>
          </c:extLst>
        </c:ser>
        <c:ser>
          <c:idx val="3"/>
          <c:order val="2"/>
          <c:spPr>
            <a:solidFill>
              <a:srgbClr val="00B050"/>
            </a:solidFill>
          </c:spPr>
          <c:invertIfNegative val="0"/>
          <c:val>
            <c:numRef>
              <c:f>Viridans!#REF!</c:f>
              <c:numCache>
                <c:formatCode>0.00</c:formatCode>
                <c:ptCount val="16"/>
                <c:pt idx="0">
                  <c:v>0</c:v>
                </c:pt>
                <c:pt idx="1">
                  <c:v>24</c:v>
                </c:pt>
                <c:pt idx="2">
                  <c:v>12</c:v>
                </c:pt>
                <c:pt idx="3">
                  <c:v>28</c:v>
                </c:pt>
                <c:pt idx="4">
                  <c:v>16</c:v>
                </c:pt>
                <c:pt idx="5">
                  <c:v>8</c:v>
                </c:pt>
                <c:pt idx="6">
                  <c:v>0</c:v>
                </c:pt>
                <c:pt idx="7">
                  <c:v>0</c:v>
                </c:pt>
                <c:pt idx="8">
                  <c:v>0</c:v>
                </c:pt>
                <c:pt idx="9">
                  <c:v>0</c:v>
                </c:pt>
                <c:pt idx="10">
                  <c:v>0</c:v>
                </c:pt>
                <c:pt idx="11">
                  <c:v>0</c:v>
                </c:pt>
                <c:pt idx="12">
                  <c:v>0</c:v>
                </c:pt>
                <c:pt idx="13">
                  <c:v>0</c:v>
                </c:pt>
                <c:pt idx="14">
                  <c:v>0</c:v>
                </c:pt>
                <c:pt idx="15">
                  <c:v>12</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Clindamycin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3-F5EB-4F86-BC24-476E44433DF3}"/>
            </c:ext>
          </c:extLst>
        </c:ser>
        <c:ser>
          <c:idx val="4"/>
          <c:order val="3"/>
          <c:spPr>
            <a:solidFill>
              <a:srgbClr val="FF0000"/>
            </a:solidFill>
          </c:spPr>
          <c:invertIfNegative val="0"/>
          <c:val>
            <c:numRef>
              <c:f>Viridans!#REF!</c:f>
              <c:numCache>
                <c:formatCode>0.00</c:formatCode>
                <c:ptCount val="16"/>
                <c:pt idx="0">
                  <c:v>0</c:v>
                </c:pt>
                <c:pt idx="1">
                  <c:v>76</c:v>
                </c:pt>
                <c:pt idx="2">
                  <c:v>20</c:v>
                </c:pt>
                <c:pt idx="3">
                  <c:v>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Benzylpenicillin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4-F5EB-4F86-BC24-476E44433DF3}"/>
            </c:ext>
          </c:extLst>
        </c:ser>
        <c:ser>
          <c:idx val="6"/>
          <c:order val="4"/>
          <c:spPr>
            <a:solidFill>
              <a:srgbClr val="CC00CC"/>
            </a:solidFill>
          </c:spPr>
          <c:invertIfNegative val="0"/>
          <c:val>
            <c:numRef>
              <c:f>Viridans!#REF!</c:f>
              <c:numCache>
                <c:formatCode>0.00</c:formatCode>
                <c:ptCount val="16"/>
                <c:pt idx="0">
                  <c:v>0</c:v>
                </c:pt>
                <c:pt idx="1">
                  <c:v>16.666666666666668</c:v>
                </c:pt>
                <c:pt idx="2">
                  <c:v>12.5</c:v>
                </c:pt>
                <c:pt idx="3">
                  <c:v>33.333333333333336</c:v>
                </c:pt>
                <c:pt idx="4">
                  <c:v>12.5</c:v>
                </c:pt>
                <c:pt idx="5">
                  <c:v>4.166666666666667</c:v>
                </c:pt>
                <c:pt idx="6">
                  <c:v>4.166666666666667</c:v>
                </c:pt>
                <c:pt idx="7">
                  <c:v>0</c:v>
                </c:pt>
                <c:pt idx="8">
                  <c:v>4.166666666666667</c:v>
                </c:pt>
                <c:pt idx="9">
                  <c:v>0</c:v>
                </c:pt>
                <c:pt idx="10">
                  <c:v>0</c:v>
                </c:pt>
                <c:pt idx="11">
                  <c:v>0</c:v>
                </c:pt>
                <c:pt idx="12">
                  <c:v>0</c:v>
                </c:pt>
                <c:pt idx="13">
                  <c:v>0</c:v>
                </c:pt>
                <c:pt idx="14">
                  <c:v>0</c:v>
                </c:pt>
                <c:pt idx="15">
                  <c:v>12.5</c:v>
                </c:pt>
              </c:numCache>
            </c:numRef>
          </c:val>
          <c:extLst>
            <c:ext xmlns:c15="http://schemas.microsoft.com/office/drawing/2012/chart" uri="{02D57815-91ED-43cb-92C2-25804820EDAC}">
              <c15:filteredSeriesTitle>
                <c15:tx>
                  <c:strRef>
                    <c:extLst>
                      <c:ext uri="{02D57815-91ED-43cb-92C2-25804820EDAC}">
                        <c15:formulaRef>
                          <c15:sqref>Viridans!#REF!</c15:sqref>
                        </c15:formulaRef>
                      </c:ext>
                    </c:extLst>
                    <c:strCache>
                      <c:ptCount val="1"/>
                      <c:pt idx="0">
                        <c:v>Erythromycin</c:v>
                      </c:pt>
                    </c:strCache>
                  </c:strRef>
                </c15:tx>
              </c15:filteredSeriesTitle>
            </c:ext>
            <c:ext xmlns:c15="http://schemas.microsoft.com/office/drawing/2012/chart" uri="{02D57815-91ED-43cb-92C2-25804820EDAC}">
              <c15:filteredCategoryTitle>
                <c15:cat>
                  <c:numRef>
                    <c:extLst>
                      <c:ext uri="{02D57815-91ED-43cb-92C2-25804820EDAC}">
                        <c15:formulaRef>
                          <c15:sqref>Viridans!#REF!</c15:sqref>
                        </c15:formulaRef>
                      </c:ext>
                    </c:extLst>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15:cat>
              </c15:filteredCategoryTitle>
            </c:ex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379072"/>
        <c:axId val="123401728"/>
        <c:axId val="123385152"/>
      </c:bar3DChart>
      <c:catAx>
        <c:axId val="12337907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401728"/>
        <c:crosses val="autoZero"/>
        <c:auto val="1"/>
        <c:lblAlgn val="ctr"/>
        <c:lblOffset val="100"/>
        <c:tickLblSkip val="1"/>
        <c:noMultiLvlLbl val="0"/>
      </c:catAx>
      <c:valAx>
        <c:axId val="123401728"/>
        <c:scaling>
          <c:orientation val="minMax"/>
        </c:scaling>
        <c:delete val="0"/>
        <c:axPos val="l"/>
        <c:majorGridlines/>
        <c:numFmt formatCode="0.00" sourceLinked="1"/>
        <c:majorTickMark val="out"/>
        <c:minorTickMark val="none"/>
        <c:tickLblPos val="nextTo"/>
        <c:crossAx val="123379072"/>
        <c:crossesAt val="1"/>
        <c:crossBetween val="between"/>
      </c:valAx>
      <c:serAx>
        <c:axId val="123385152"/>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4017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Viridans!$AD$2</c:f>
              <c:strCache>
                <c:ptCount val="1"/>
                <c:pt idx="0">
                  <c:v>Cefuroxim</c:v>
                </c:pt>
              </c:strCache>
            </c:strRef>
          </c:tx>
          <c:spPr>
            <a:solidFill>
              <a:srgbClr val="FFCC99"/>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Viridans!$AD$3:$AD$18</c:f>
              <c:numCache>
                <c:formatCode>0.00</c:formatCode>
                <c:ptCount val="16"/>
                <c:pt idx="0">
                  <c:v>0</c:v>
                </c:pt>
                <c:pt idx="1">
                  <c:v>23.076923076923077</c:v>
                </c:pt>
                <c:pt idx="2">
                  <c:v>28.205128205128204</c:v>
                </c:pt>
                <c:pt idx="3">
                  <c:v>17.948717948717949</c:v>
                </c:pt>
                <c:pt idx="4">
                  <c:v>17.948717948717949</c:v>
                </c:pt>
                <c:pt idx="5">
                  <c:v>10.256410256410257</c:v>
                </c:pt>
                <c:pt idx="6">
                  <c:v>2.5641025641025643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Viridans!$AE$2</c:f>
              <c:strCache>
                <c:ptCount val="1"/>
                <c:pt idx="0">
                  <c:v>Moxifloxacin</c:v>
                </c:pt>
              </c:strCache>
            </c:strRef>
          </c:tx>
          <c:spPr>
            <a:solidFill>
              <a:srgbClr val="FF9900"/>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Viridans!$AE$3:$AE$18</c:f>
              <c:numCache>
                <c:formatCode>0.00</c:formatCode>
                <c:ptCount val="16"/>
                <c:pt idx="0">
                  <c:v>0</c:v>
                </c:pt>
                <c:pt idx="1">
                  <c:v>12.820512820512821</c:v>
                </c:pt>
                <c:pt idx="2">
                  <c:v>23.076923076923077</c:v>
                </c:pt>
                <c:pt idx="3">
                  <c:v>38.46153846153846</c:v>
                </c:pt>
                <c:pt idx="4">
                  <c:v>20.512820512820515</c:v>
                </c:pt>
                <c:pt idx="5">
                  <c:v>2.5641025641025643</c:v>
                </c:pt>
                <c:pt idx="6">
                  <c:v>0</c:v>
                </c:pt>
                <c:pt idx="7">
                  <c:v>0</c:v>
                </c:pt>
                <c:pt idx="8">
                  <c:v>2.5641025641025643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Viridans!$AF$2</c:f>
              <c:strCache>
                <c:ptCount val="1"/>
                <c:pt idx="0">
                  <c:v>Clindamycin</c:v>
                </c:pt>
              </c:strCache>
            </c:strRef>
          </c:tx>
          <c:spPr>
            <a:solidFill>
              <a:srgbClr val="00B050"/>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Viridans!$AF$3:$AF$18</c:f>
              <c:numCache>
                <c:formatCode>0.00</c:formatCode>
                <c:ptCount val="16"/>
                <c:pt idx="0">
                  <c:v>0</c:v>
                </c:pt>
                <c:pt idx="1">
                  <c:v>23.076923076923077</c:v>
                </c:pt>
                <c:pt idx="2">
                  <c:v>48.717948717948715</c:v>
                </c:pt>
                <c:pt idx="3">
                  <c:v>20.512820512820515</c:v>
                </c:pt>
                <c:pt idx="4">
                  <c:v>2.5641025641025643</c:v>
                </c:pt>
                <c:pt idx="5">
                  <c:v>0</c:v>
                </c:pt>
                <c:pt idx="6">
                  <c:v>0</c:v>
                </c:pt>
                <c:pt idx="7">
                  <c:v>0</c:v>
                </c:pt>
                <c:pt idx="8">
                  <c:v>0</c:v>
                </c:pt>
                <c:pt idx="9">
                  <c:v>0</c:v>
                </c:pt>
                <c:pt idx="10">
                  <c:v>0</c:v>
                </c:pt>
                <c:pt idx="11">
                  <c:v>0</c:v>
                </c:pt>
                <c:pt idx="12">
                  <c:v>0</c:v>
                </c:pt>
                <c:pt idx="13">
                  <c:v>0</c:v>
                </c:pt>
                <c:pt idx="14">
                  <c:v>0</c:v>
                </c:pt>
                <c:pt idx="15">
                  <c:v>5.1282051282051286</c:v>
                </c:pt>
              </c:numCache>
            </c:numRef>
          </c:val>
          <c:extLst>
            <c:ext xmlns:c16="http://schemas.microsoft.com/office/drawing/2014/chart" uri="{C3380CC4-5D6E-409C-BE32-E72D297353CC}">
              <c16:uniqueId val="{00000003-F5EB-4F86-BC24-476E44433DF3}"/>
            </c:ext>
          </c:extLst>
        </c:ser>
        <c:ser>
          <c:idx val="4"/>
          <c:order val="3"/>
          <c:tx>
            <c:strRef>
              <c:f>Viridans!$AG$2</c:f>
              <c:strCache>
                <c:ptCount val="1"/>
                <c:pt idx="0">
                  <c:v>Benzylpenicillin</c:v>
                </c:pt>
              </c:strCache>
            </c:strRef>
          </c:tx>
          <c:spPr>
            <a:solidFill>
              <a:srgbClr val="FF0000"/>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Viridans!$AG$3:$AG$18</c:f>
              <c:numCache>
                <c:formatCode>0.00</c:formatCode>
                <c:ptCount val="16"/>
                <c:pt idx="0">
                  <c:v>0</c:v>
                </c:pt>
                <c:pt idx="1">
                  <c:v>58.974358974358971</c:v>
                </c:pt>
                <c:pt idx="2">
                  <c:v>17.948717948717949</c:v>
                </c:pt>
                <c:pt idx="3">
                  <c:v>5.1282051282051286</c:v>
                </c:pt>
                <c:pt idx="4">
                  <c:v>5.1282051282051286</c:v>
                </c:pt>
                <c:pt idx="5">
                  <c:v>10.256410256410257</c:v>
                </c:pt>
                <c:pt idx="6">
                  <c:v>0</c:v>
                </c:pt>
                <c:pt idx="7">
                  <c:v>2.5641025641025643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Viridans!$AH$2</c:f>
              <c:strCache>
                <c:ptCount val="1"/>
                <c:pt idx="0">
                  <c:v>Clarithromycin</c:v>
                </c:pt>
              </c:strCache>
            </c:strRef>
          </c:tx>
          <c:spPr>
            <a:solidFill>
              <a:srgbClr val="CC00CC"/>
            </a:solidFill>
          </c:spPr>
          <c:invertIfNegative val="0"/>
          <c:cat>
            <c:numRef>
              <c:f>Viridans!$AC$3:$AC$18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Viridans!$AH$3:$AH$18</c:f>
              <c:numCache>
                <c:formatCode>0.00</c:formatCode>
                <c:ptCount val="16"/>
                <c:pt idx="0">
                  <c:v>0</c:v>
                </c:pt>
                <c:pt idx="1">
                  <c:v>33.333333333333336</c:v>
                </c:pt>
                <c:pt idx="2">
                  <c:v>7.6923076923076925</c:v>
                </c:pt>
                <c:pt idx="3">
                  <c:v>2.5641025641025643</c:v>
                </c:pt>
                <c:pt idx="4">
                  <c:v>5.1282051282051286</c:v>
                </c:pt>
                <c:pt idx="5">
                  <c:v>5.1282051282051286</c:v>
                </c:pt>
                <c:pt idx="6">
                  <c:v>10.256410256410257</c:v>
                </c:pt>
                <c:pt idx="7">
                  <c:v>15.384615384615385</c:v>
                </c:pt>
                <c:pt idx="8">
                  <c:v>0</c:v>
                </c:pt>
                <c:pt idx="9">
                  <c:v>10.256410256410257</c:v>
                </c:pt>
                <c:pt idx="10">
                  <c:v>5.1282051282051286</c:v>
                </c:pt>
                <c:pt idx="11">
                  <c:v>2.5641025641025643</c:v>
                </c:pt>
                <c:pt idx="12">
                  <c:v>0</c:v>
                </c:pt>
                <c:pt idx="13">
                  <c:v>0</c:v>
                </c:pt>
                <c:pt idx="14">
                  <c:v>2.5641025641025643</c:v>
                </c:pt>
                <c:pt idx="15">
                  <c:v>0</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236352"/>
        <c:axId val="123238272"/>
        <c:axId val="123232704"/>
      </c:bar3DChart>
      <c:catAx>
        <c:axId val="1232363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238272"/>
        <c:crosses val="autoZero"/>
        <c:auto val="1"/>
        <c:lblAlgn val="ctr"/>
        <c:lblOffset val="100"/>
        <c:tickLblSkip val="1"/>
        <c:noMultiLvlLbl val="0"/>
      </c:catAx>
      <c:valAx>
        <c:axId val="123238272"/>
        <c:scaling>
          <c:orientation val="minMax"/>
        </c:scaling>
        <c:delete val="0"/>
        <c:axPos val="l"/>
        <c:majorGridlines/>
        <c:numFmt formatCode="0.00" sourceLinked="1"/>
        <c:majorTickMark val="out"/>
        <c:minorTickMark val="none"/>
        <c:tickLblPos val="nextTo"/>
        <c:crossAx val="123236352"/>
        <c:crossesAt val="1"/>
        <c:crossBetween val="between"/>
      </c:valAx>
      <c:serAx>
        <c:axId val="123232704"/>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23827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'anaerob+'!$AC$2</c:f>
              <c:strCache>
                <c:ptCount val="1"/>
                <c:pt idx="0">
                  <c:v>Ampicillin/ Sulbactam</c:v>
                </c:pt>
              </c:strCache>
            </c:strRef>
          </c:tx>
          <c:spPr>
            <a:solidFill>
              <a:srgbClr val="0066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'anaerob+'!$AC$3:$AC$16</c:f>
              <c:numCache>
                <c:formatCode>0.00</c:formatCode>
                <c:ptCount val="14"/>
                <c:pt idx="0">
                  <c:v>0</c:v>
                </c:pt>
                <c:pt idx="1">
                  <c:v>75</c:v>
                </c:pt>
                <c:pt idx="2">
                  <c:v>0</c:v>
                </c:pt>
                <c:pt idx="3">
                  <c:v>25</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'anaerob+'!$AD$2</c:f>
              <c:strCache>
                <c:ptCount val="1"/>
                <c:pt idx="0">
                  <c:v>Piperacillin/ Tazobactam</c:v>
                </c:pt>
              </c:strCache>
            </c:strRef>
          </c:tx>
          <c:spPr>
            <a:solidFill>
              <a:srgbClr val="FFC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'anaerob+'!$AD$3:$AD$16</c:f>
              <c:numCache>
                <c:formatCode>0.00</c:formatCode>
                <c:ptCount val="14"/>
                <c:pt idx="0">
                  <c:v>0</c:v>
                </c:pt>
                <c:pt idx="1">
                  <c:v>50</c:v>
                </c:pt>
                <c:pt idx="2">
                  <c:v>0</c:v>
                </c:pt>
                <c:pt idx="3">
                  <c:v>25</c:v>
                </c:pt>
                <c:pt idx="4">
                  <c:v>25</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'anaerob+'!$AE$2</c:f>
              <c:strCache>
                <c:ptCount val="1"/>
                <c:pt idx="0">
                  <c:v>Meropenem</c:v>
                </c:pt>
              </c:strCache>
            </c:strRef>
          </c:tx>
          <c:spPr>
            <a:solidFill>
              <a:schemeClr val="accent3"/>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'anaerob+'!$AE$3:$AE$16</c:f>
              <c:numCache>
                <c:formatCode>0.00</c:formatCode>
                <c:ptCount val="14"/>
                <c:pt idx="0">
                  <c:v>0</c:v>
                </c:pt>
                <c:pt idx="1">
                  <c:v>100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'anaerob+'!$AF$2</c:f>
              <c:strCache>
                <c:ptCount val="1"/>
                <c:pt idx="0">
                  <c:v>Clindamycin</c:v>
                </c:pt>
              </c:strCache>
            </c:strRef>
          </c:tx>
          <c:spPr>
            <a:solidFill>
              <a:srgbClr val="0000CC"/>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'anaerob+'!$AF$3:$AF$16</c:f>
              <c:numCache>
                <c:formatCode>0.00</c:formatCode>
                <c:ptCount val="14"/>
                <c:pt idx="0">
                  <c:v>0</c:v>
                </c:pt>
                <c:pt idx="1">
                  <c:v>50</c:v>
                </c:pt>
                <c:pt idx="2">
                  <c:v>50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549C-49A5-B7C5-9FD5C4C9FFD4}"/>
            </c:ext>
          </c:extLst>
        </c:ser>
        <c:ser>
          <c:idx val="4"/>
          <c:order val="4"/>
          <c:tx>
            <c:strRef>
              <c:f>'anaerob+'!$AG$2</c:f>
              <c:strCache>
                <c:ptCount val="1"/>
                <c:pt idx="0">
                  <c:v>Metronidazol</c:v>
                </c:pt>
              </c:strCache>
            </c:strRef>
          </c:tx>
          <c:spPr>
            <a:solidFill>
              <a:srgbClr val="FF7C8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'anaerob+'!$AG$3:$AG$16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549C-49A5-B7C5-9FD5C4C9FFD4}"/>
            </c:ext>
          </c:extLst>
        </c:ser>
        <c:ser>
          <c:idx val="5"/>
          <c:order val="5"/>
          <c:tx>
            <c:strRef>
              <c:f>'anaerob+'!$AH$2</c:f>
              <c:strCache>
                <c:ptCount val="1"/>
                <c:pt idx="0">
                  <c:v>Benzylpenicillin</c:v>
                </c:pt>
              </c:strCache>
            </c:strRef>
          </c:tx>
          <c:spPr>
            <a:solidFill>
              <a:srgbClr val="FF0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'anaerob+'!$AH$3:$AH$16</c:f>
              <c:numCache>
                <c:formatCode>0.00</c:formatCode>
                <c:ptCount val="14"/>
                <c:pt idx="0">
                  <c:v>0</c:v>
                </c:pt>
                <c:pt idx="1">
                  <c:v>75</c:v>
                </c:pt>
                <c:pt idx="2">
                  <c:v>25</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06528"/>
        <c:axId val="37608448"/>
        <c:axId val="37610368"/>
      </c:bar3DChart>
      <c:catAx>
        <c:axId val="3760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8448"/>
        <c:crosses val="autoZero"/>
        <c:auto val="1"/>
        <c:lblAlgn val="ctr"/>
        <c:lblOffset val="100"/>
        <c:noMultiLvlLbl val="0"/>
      </c:catAx>
      <c:valAx>
        <c:axId val="3760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6528"/>
        <c:crosses val="autoZero"/>
        <c:crossBetween val="between"/>
      </c:valAx>
      <c:serAx>
        <c:axId val="3761036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08448"/>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'anaerob+'!$AC$35</c:f>
              <c:strCache>
                <c:ptCount val="1"/>
                <c:pt idx="0">
                  <c:v>Ampicillin/ Sulbactam</c:v>
                </c:pt>
              </c:strCache>
            </c:strRef>
          </c:tx>
          <c:spPr>
            <a:solidFill>
              <a:srgbClr val="0066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'anaerob+'!$AC$36:$AC$49</c:f>
              <c:numCache>
                <c:formatCode>General</c:formatCode>
                <c:ptCount val="14"/>
                <c:pt idx="0">
                  <c:v>0</c:v>
                </c:pt>
                <c:pt idx="1">
                  <c:v>100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'anaerob+'!$AD$35</c:f>
              <c:strCache>
                <c:ptCount val="1"/>
                <c:pt idx="0">
                  <c:v>Piperacillin/ Tazobactam</c:v>
                </c:pt>
              </c:strCache>
            </c:strRef>
          </c:tx>
          <c:spPr>
            <a:solidFill>
              <a:srgbClr val="FFC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'anaerob+'!$AD$36:$AD$49</c:f>
              <c:numCache>
                <c:formatCode>General</c:formatCode>
                <c:ptCount val="14"/>
                <c:pt idx="0">
                  <c:v>0</c:v>
                </c:pt>
                <c:pt idx="1">
                  <c:v>85.18518518518519</c:v>
                </c:pt>
                <c:pt idx="2">
                  <c:v>3.7037037037037037</c:v>
                </c:pt>
                <c:pt idx="3">
                  <c:v>3.7037037037037037</c:v>
                </c:pt>
                <c:pt idx="4">
                  <c:v>7.4074074074074074</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'anaerob+'!$AE$35</c:f>
              <c:strCache>
                <c:ptCount val="1"/>
                <c:pt idx="0">
                  <c:v>Meropenem</c:v>
                </c:pt>
              </c:strCache>
            </c:strRef>
          </c:tx>
          <c:spPr>
            <a:solidFill>
              <a:schemeClr val="accent3"/>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'anaerob+'!$AE$36:$AE$49</c:f>
              <c:numCache>
                <c:formatCode>General</c:formatCode>
                <c:ptCount val="14"/>
                <c:pt idx="0">
                  <c:v>0</c:v>
                </c:pt>
                <c:pt idx="1">
                  <c:v>96.296296296296291</c:v>
                </c:pt>
                <c:pt idx="2">
                  <c:v>3.7037037037037037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'anaerob+'!$AF$35</c:f>
              <c:strCache>
                <c:ptCount val="1"/>
                <c:pt idx="0">
                  <c:v>Clindamycin</c:v>
                </c:pt>
              </c:strCache>
            </c:strRef>
          </c:tx>
          <c:spPr>
            <a:solidFill>
              <a:srgbClr val="0000CC"/>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'anaerob+'!$AF$36:$AF$49</c:f>
              <c:numCache>
                <c:formatCode>General</c:formatCode>
                <c:ptCount val="14"/>
                <c:pt idx="0">
                  <c:v>0</c:v>
                </c:pt>
                <c:pt idx="1">
                  <c:v>37.037037037037038</c:v>
                </c:pt>
                <c:pt idx="2">
                  <c:v>33.333333333333336</c:v>
                </c:pt>
                <c:pt idx="3">
                  <c:v>18.518518518518519</c:v>
                </c:pt>
                <c:pt idx="4">
                  <c:v>11.111111111111111</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549C-49A5-B7C5-9FD5C4C9FFD4}"/>
            </c:ext>
          </c:extLst>
        </c:ser>
        <c:ser>
          <c:idx val="4"/>
          <c:order val="4"/>
          <c:tx>
            <c:strRef>
              <c:f>'anaerob+'!$AG$35</c:f>
              <c:strCache>
                <c:ptCount val="1"/>
                <c:pt idx="0">
                  <c:v>Metronidazol</c:v>
                </c:pt>
              </c:strCache>
            </c:strRef>
          </c:tx>
          <c:spPr>
            <a:solidFill>
              <a:srgbClr val="FF7C8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'anaerob+'!$AG$36:$AG$49</c:f>
              <c:numCache>
                <c:formatCode>General</c:formatCode>
                <c:ptCount val="14"/>
                <c:pt idx="0">
                  <c:v>0</c:v>
                </c:pt>
                <c:pt idx="1">
                  <c:v>7.4074074074074074</c:v>
                </c:pt>
                <c:pt idx="2">
                  <c:v>0</c:v>
                </c:pt>
                <c:pt idx="3">
                  <c:v>0</c:v>
                </c:pt>
                <c:pt idx="4">
                  <c:v>0</c:v>
                </c:pt>
                <c:pt idx="5">
                  <c:v>0</c:v>
                </c:pt>
                <c:pt idx="6">
                  <c:v>0</c:v>
                </c:pt>
                <c:pt idx="7">
                  <c:v>0</c:v>
                </c:pt>
                <c:pt idx="8">
                  <c:v>0</c:v>
                </c:pt>
                <c:pt idx="9">
                  <c:v>0</c:v>
                </c:pt>
                <c:pt idx="10">
                  <c:v>0</c:v>
                </c:pt>
                <c:pt idx="11">
                  <c:v>0</c:v>
                </c:pt>
                <c:pt idx="12">
                  <c:v>0</c:v>
                </c:pt>
                <c:pt idx="13">
                  <c:v>92.592592592592595</c:v>
                </c:pt>
              </c:numCache>
            </c:numRef>
          </c:val>
          <c:extLst>
            <c:ext xmlns:c16="http://schemas.microsoft.com/office/drawing/2014/chart" uri="{C3380CC4-5D6E-409C-BE32-E72D297353CC}">
              <c16:uniqueId val="{00000004-549C-49A5-B7C5-9FD5C4C9FFD4}"/>
            </c:ext>
          </c:extLst>
        </c:ser>
        <c:ser>
          <c:idx val="5"/>
          <c:order val="5"/>
          <c:tx>
            <c:strRef>
              <c:f>'anaerob+'!$AH$35</c:f>
              <c:strCache>
                <c:ptCount val="1"/>
                <c:pt idx="0">
                  <c:v>Benzylpenicillin</c:v>
                </c:pt>
              </c:strCache>
            </c:strRef>
          </c:tx>
          <c:spPr>
            <a:solidFill>
              <a:srgbClr val="FF0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'anaerob+'!$AH$36:$AH$49</c:f>
              <c:numCache>
                <c:formatCode>General</c:formatCode>
                <c:ptCount val="14"/>
                <c:pt idx="0">
                  <c:v>0</c:v>
                </c:pt>
                <c:pt idx="1">
                  <c:v>100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65408"/>
        <c:axId val="37688064"/>
        <c:axId val="37683648"/>
      </c:bar3DChart>
      <c:catAx>
        <c:axId val="37665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88064"/>
        <c:crosses val="autoZero"/>
        <c:auto val="1"/>
        <c:lblAlgn val="ctr"/>
        <c:lblOffset val="100"/>
        <c:noMultiLvlLbl val="0"/>
      </c:catAx>
      <c:valAx>
        <c:axId val="37688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65408"/>
        <c:crosses val="autoZero"/>
        <c:crossBetween val="between"/>
      </c:valAx>
      <c:serAx>
        <c:axId val="3768364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88064"/>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3.8461538461538463</c:v>
                </c:pt>
                <c:pt idx="2">
                  <c:v>7.6923076923076925</c:v>
                </c:pt>
                <c:pt idx="3">
                  <c:v>15.384615384615385</c:v>
                </c:pt>
                <c:pt idx="4">
                  <c:v>30.76923076923077</c:v>
                </c:pt>
                <c:pt idx="5">
                  <c:v>38.46153846153846</c:v>
                </c:pt>
                <c:pt idx="6">
                  <c:v>3.8461538461538463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0</c:v>
                </c:pt>
                <c:pt idx="2">
                  <c:v>0</c:v>
                </c:pt>
                <c:pt idx="3">
                  <c:v>0</c:v>
                </c:pt>
                <c:pt idx="4">
                  <c:v>33.333333333333336</c:v>
                </c:pt>
                <c:pt idx="5">
                  <c:v>50</c:v>
                </c:pt>
                <c:pt idx="6">
                  <c:v>12.5</c:v>
                </c:pt>
                <c:pt idx="7">
                  <c:v>4.166666666666667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75</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100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4.5454545454545459</c:v>
                </c:pt>
                <c:pt idx="1">
                  <c:v>13.636363636363637</c:v>
                </c:pt>
                <c:pt idx="2">
                  <c:v>40.909090909090907</c:v>
                </c:pt>
                <c:pt idx="3">
                  <c:v>40.909090909090907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80</c:v>
                </c:pt>
                <c:pt idx="1">
                  <c:v>20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99</xdr:col>
      <xdr:colOff>0</xdr:colOff>
      <xdr:row>41</xdr:row>
      <xdr:rowOff>0</xdr:rowOff>
    </xdr:from>
    <xdr:to>
      <xdr:col>109</xdr:col>
      <xdr:colOff>63501</xdr:colOff>
      <xdr:row>63</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103</xdr:row>
      <xdr:rowOff>0</xdr:rowOff>
    </xdr:from>
    <xdr:to>
      <xdr:col>109</xdr:col>
      <xdr:colOff>63501</xdr:colOff>
      <xdr:row>125</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133</xdr:row>
      <xdr:rowOff>0</xdr:rowOff>
    </xdr:from>
    <xdr:to>
      <xdr:col>109</xdr:col>
      <xdr:colOff>63501</xdr:colOff>
      <xdr:row>155</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71</xdr:row>
      <xdr:rowOff>0</xdr:rowOff>
    </xdr:from>
    <xdr:to>
      <xdr:col>109</xdr:col>
      <xdr:colOff>63501</xdr:colOff>
      <xdr:row>93</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165</xdr:row>
      <xdr:rowOff>0</xdr:rowOff>
    </xdr:from>
    <xdr:to>
      <xdr:col>109</xdr:col>
      <xdr:colOff>63501</xdr:colOff>
      <xdr:row>187</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105</xdr:col>
      <xdr:colOff>320674</xdr:colOff>
      <xdr:row>68</xdr:row>
      <xdr:rowOff>168274</xdr:rowOff>
    </xdr:from>
    <xdr:to>
      <xdr:col>121</xdr:col>
      <xdr:colOff>104140</xdr:colOff>
      <xdr:row>91</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6</xdr:row>
      <xdr:rowOff>168274</xdr:rowOff>
    </xdr:from>
    <xdr:to>
      <xdr:col>121</xdr:col>
      <xdr:colOff>104140</xdr:colOff>
      <xdr:row>29</xdr:row>
      <xdr:rowOff>168275</xdr:rowOff>
    </xdr:to>
    <xdr:graphicFrame macro="">
      <xdr:nvGraphicFramePr>
        <xdr:cNvPr id="3" name="Diagramm 2">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37</xdr:row>
      <xdr:rowOff>168274</xdr:rowOff>
    </xdr:from>
    <xdr:to>
      <xdr:col>121</xdr:col>
      <xdr:colOff>104140</xdr:colOff>
      <xdr:row>60</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105</xdr:col>
      <xdr:colOff>320674</xdr:colOff>
      <xdr:row>98</xdr:row>
      <xdr:rowOff>168274</xdr:rowOff>
    </xdr:from>
    <xdr:to>
      <xdr:col>121</xdr:col>
      <xdr:colOff>104140</xdr:colOff>
      <xdr:row>121</xdr:row>
      <xdr:rowOff>168275</xdr:rowOff>
    </xdr:to>
    <xdr:graphicFrame macro="">
      <xdr:nvGraphicFramePr>
        <xdr:cNvPr id="5" name="Diagramm 4">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105</xdr:col>
      <xdr:colOff>320674</xdr:colOff>
      <xdr:row>128</xdr:row>
      <xdr:rowOff>168274</xdr:rowOff>
    </xdr:from>
    <xdr:to>
      <xdr:col>121</xdr:col>
      <xdr:colOff>104140</xdr:colOff>
      <xdr:row>151</xdr:row>
      <xdr:rowOff>168275</xdr:rowOff>
    </xdr:to>
    <xdr:graphicFrame macro="">
      <xdr:nvGraphicFramePr>
        <xdr:cNvPr id="6" name="Diagramm 5">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42</xdr:col>
      <xdr:colOff>90804</xdr:colOff>
      <xdr:row>11</xdr:row>
      <xdr:rowOff>116840</xdr:rowOff>
    </xdr:from>
    <xdr:to>
      <xdr:col>55</xdr:col>
      <xdr:colOff>209549</xdr:colOff>
      <xdr:row>33</xdr:row>
      <xdr:rowOff>186690</xdr:rowOff>
    </xdr:to>
    <xdr:graphicFrame macro="">
      <xdr:nvGraphicFramePr>
        <xdr:cNvPr id="2" name="Diagramm 1">
          <a:extLst>
            <a:ext uri="{FF2B5EF4-FFF2-40B4-BE49-F238E27FC236}">
              <a16:creationId xmlns:a16="http://schemas.microsoft.com/office/drawing/2014/main" id="{A466B650-9930-4C51-8834-F5B41F817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44</xdr:col>
      <xdr:colOff>0</xdr:colOff>
      <xdr:row>9</xdr:row>
      <xdr:rowOff>7622</xdr:rowOff>
    </xdr:from>
    <xdr:to>
      <xdr:col>54</xdr:col>
      <xdr:colOff>624840</xdr:colOff>
      <xdr:row>29</xdr:row>
      <xdr:rowOff>0</xdr:rowOff>
    </xdr:to>
    <xdr:graphicFrame macro="">
      <xdr:nvGraphicFramePr>
        <xdr:cNvPr id="3" name="Diagramm 2">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44</xdr:col>
      <xdr:colOff>0</xdr:colOff>
      <xdr:row>0</xdr:row>
      <xdr:rowOff>0</xdr:rowOff>
    </xdr:from>
    <xdr:to>
      <xdr:col>54</xdr:col>
      <xdr:colOff>624840</xdr:colOff>
      <xdr:row>0</xdr:row>
      <xdr:rowOff>15240</xdr:rowOff>
    </xdr:to>
    <xdr:graphicFrame macro="">
      <xdr:nvGraphicFramePr>
        <xdr:cNvPr id="5" name="Diagramm 4">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9</xdr:row>
      <xdr:rowOff>7622</xdr:rowOff>
    </xdr:from>
    <xdr:to>
      <xdr:col>54</xdr:col>
      <xdr:colOff>624840</xdr:colOff>
      <xdr:row>29</xdr:row>
      <xdr:rowOff>0</xdr:rowOff>
    </xdr:to>
    <xdr:graphicFrame macro="">
      <xdr:nvGraphicFramePr>
        <xdr:cNvPr id="6" name="Diagramm 5">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0</xdr:colOff>
      <xdr:row>8</xdr:row>
      <xdr:rowOff>0</xdr:rowOff>
    </xdr:from>
    <xdr:to>
      <xdr:col>53</xdr:col>
      <xdr:colOff>762000</xdr:colOff>
      <xdr:row>31</xdr:row>
      <xdr:rowOff>172720</xdr:rowOff>
    </xdr:to>
    <xdr:graphicFrame macro="">
      <xdr:nvGraphicFramePr>
        <xdr:cNvPr id="8" name="Diagramm 7">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0</xdr:rowOff>
    </xdr:from>
    <xdr:to>
      <xdr:col>53</xdr:col>
      <xdr:colOff>762000</xdr:colOff>
      <xdr:row>64</xdr:row>
      <xdr:rowOff>172720</xdr:rowOff>
    </xdr:to>
    <xdr:graphicFrame macro="">
      <xdr:nvGraphicFramePr>
        <xdr:cNvPr id="10" name="Diagramm 9">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83"/>
  <sheetViews>
    <sheetView topLeftCell="A448" zoomScaleNormal="100" workbookViewId="0">
      <selection activeCell="B483" sqref="B483"/>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10" bestFit="1" customWidth="1"/>
    <col min="30" max="37" width="12.85546875" style="10" bestFit="1" customWidth="1"/>
    <col min="38" max="38" width="13.28515625" style="10" bestFit="1" customWidth="1"/>
    <col min="39" max="40" width="12.85546875" style="10" bestFit="1" customWidth="1"/>
    <col min="41" max="41" width="12.28515625" style="10" bestFit="1" customWidth="1"/>
    <col min="42" max="45" width="12.85546875" style="10" bestFit="1" customWidth="1"/>
    <col min="46" max="46" width="13.28515625" style="10" bestFit="1" customWidth="1"/>
    <col min="47" max="47" width="12.85546875" style="10" bestFit="1" customWidth="1"/>
    <col min="48" max="49" width="12.85546875" style="10" customWidth="1"/>
    <col min="50" max="50" width="12.85546875" style="10" bestFit="1" customWidth="1"/>
    <col min="51" max="51" width="12.28515625" style="10" bestFit="1" customWidth="1"/>
    <col min="52" max="52" width="10.7109375" style="10" customWidth="1"/>
    <col min="53" max="53" width="8.42578125" style="10" bestFit="1" customWidth="1"/>
    <col min="54" max="54" width="11.28515625" style="10" customWidth="1"/>
    <col min="55" max="55" width="10.7109375" customWidth="1"/>
    <col min="56" max="56" width="9.5703125" customWidth="1"/>
  </cols>
  <sheetData>
    <row r="1" spans="1:19" x14ac:dyDescent="0.25">
      <c r="A1" t="s">
        <v>23</v>
      </c>
    </row>
    <row r="2" spans="1:19" x14ac:dyDescent="0.25">
      <c r="A2" t="s">
        <v>112</v>
      </c>
      <c r="B2" s="41" t="s">
        <v>0</v>
      </c>
      <c r="C2" s="41">
        <v>1.5625E-2</v>
      </c>
      <c r="D2" s="41">
        <v>3.125E-2</v>
      </c>
      <c r="E2" s="41">
        <v>6.25E-2</v>
      </c>
      <c r="F2" s="41">
        <v>0.125</v>
      </c>
      <c r="G2" s="41">
        <v>0.25</v>
      </c>
      <c r="H2" s="41">
        <v>0.5</v>
      </c>
      <c r="I2" s="41">
        <v>1</v>
      </c>
      <c r="J2" s="41">
        <v>2</v>
      </c>
      <c r="K2" s="41">
        <v>4</v>
      </c>
      <c r="L2" s="41">
        <v>8</v>
      </c>
      <c r="M2" s="41">
        <v>16</v>
      </c>
      <c r="N2" s="41">
        <v>32</v>
      </c>
      <c r="O2" s="41">
        <v>64</v>
      </c>
      <c r="P2" s="41">
        <v>128</v>
      </c>
      <c r="Q2" s="41">
        <v>256</v>
      </c>
      <c r="R2" s="41">
        <v>512</v>
      </c>
      <c r="S2" s="41" t="s">
        <v>1</v>
      </c>
    </row>
    <row r="3" spans="1:19" x14ac:dyDescent="0.25">
      <c r="B3" s="41" t="s">
        <v>2</v>
      </c>
      <c r="C3" s="41">
        <v>0</v>
      </c>
      <c r="D3" s="41">
        <v>0</v>
      </c>
      <c r="E3" s="41">
        <v>0</v>
      </c>
      <c r="F3" s="41">
        <v>0</v>
      </c>
      <c r="G3" s="41">
        <v>0</v>
      </c>
      <c r="H3" s="41">
        <v>0</v>
      </c>
      <c r="I3" s="41">
        <v>0</v>
      </c>
      <c r="J3" s="41">
        <v>0</v>
      </c>
      <c r="K3" s="41">
        <v>0</v>
      </c>
      <c r="L3" s="41">
        <v>0</v>
      </c>
      <c r="M3" s="41">
        <v>0</v>
      </c>
      <c r="N3" s="41">
        <v>1</v>
      </c>
      <c r="O3" s="41">
        <v>0</v>
      </c>
      <c r="P3" s="41">
        <v>0</v>
      </c>
      <c r="Q3" s="41">
        <v>0</v>
      </c>
      <c r="R3" s="41">
        <v>0</v>
      </c>
      <c r="S3" s="41">
        <v>1</v>
      </c>
    </row>
    <row r="4" spans="1:19" x14ac:dyDescent="0.25">
      <c r="B4" s="41" t="s">
        <v>3</v>
      </c>
      <c r="C4" s="41">
        <v>0</v>
      </c>
      <c r="D4" s="41">
        <v>0</v>
      </c>
      <c r="E4" s="41">
        <v>0</v>
      </c>
      <c r="F4" s="41">
        <v>1</v>
      </c>
      <c r="G4" s="41">
        <v>0</v>
      </c>
      <c r="H4" s="41">
        <v>0</v>
      </c>
      <c r="I4" s="41">
        <v>0</v>
      </c>
      <c r="J4" s="41">
        <v>0</v>
      </c>
      <c r="K4" s="41">
        <v>0</v>
      </c>
      <c r="L4" s="41">
        <v>0</v>
      </c>
      <c r="M4" s="41">
        <v>0</v>
      </c>
      <c r="N4" s="41">
        <v>0</v>
      </c>
      <c r="O4" s="41">
        <v>0</v>
      </c>
      <c r="P4" s="41">
        <v>0</v>
      </c>
      <c r="Q4" s="41">
        <v>0</v>
      </c>
      <c r="R4" s="41">
        <v>0</v>
      </c>
      <c r="S4" s="41">
        <v>1</v>
      </c>
    </row>
    <row r="5" spans="1:19" x14ac:dyDescent="0.25">
      <c r="B5" s="41" t="s">
        <v>4</v>
      </c>
      <c r="C5" s="41">
        <v>0</v>
      </c>
      <c r="D5" s="41">
        <v>0</v>
      </c>
      <c r="E5" s="41">
        <v>0</v>
      </c>
      <c r="F5" s="41">
        <v>0</v>
      </c>
      <c r="G5" s="41">
        <v>0</v>
      </c>
      <c r="H5" s="41">
        <v>0</v>
      </c>
      <c r="I5" s="41">
        <v>0</v>
      </c>
      <c r="J5" s="41">
        <v>0</v>
      </c>
      <c r="K5" s="41">
        <v>0</v>
      </c>
      <c r="L5" s="41">
        <v>1</v>
      </c>
      <c r="M5" s="41">
        <v>0</v>
      </c>
      <c r="N5" s="41">
        <v>0</v>
      </c>
      <c r="O5" s="41">
        <v>0</v>
      </c>
      <c r="P5" s="41">
        <v>0</v>
      </c>
      <c r="Q5" s="41">
        <v>0</v>
      </c>
      <c r="R5" s="41">
        <v>0</v>
      </c>
      <c r="S5" s="41">
        <v>1</v>
      </c>
    </row>
    <row r="6" spans="1:19" x14ac:dyDescent="0.25">
      <c r="B6" s="41" t="s">
        <v>5</v>
      </c>
      <c r="C6" s="41">
        <v>0</v>
      </c>
      <c r="D6" s="41">
        <v>0</v>
      </c>
      <c r="E6" s="41">
        <v>0</v>
      </c>
      <c r="F6" s="41">
        <v>0</v>
      </c>
      <c r="G6" s="41">
        <v>0</v>
      </c>
      <c r="H6" s="41">
        <v>0</v>
      </c>
      <c r="I6" s="41">
        <v>1</v>
      </c>
      <c r="J6" s="41">
        <v>0</v>
      </c>
      <c r="K6" s="41">
        <v>0</v>
      </c>
      <c r="L6" s="41">
        <v>0</v>
      </c>
      <c r="M6" s="41">
        <v>0</v>
      </c>
      <c r="N6" s="41">
        <v>0</v>
      </c>
      <c r="O6" s="41">
        <v>0</v>
      </c>
      <c r="P6" s="41">
        <v>0</v>
      </c>
      <c r="Q6" s="41">
        <v>0</v>
      </c>
      <c r="R6" s="41">
        <v>0</v>
      </c>
      <c r="S6" s="41">
        <v>1</v>
      </c>
    </row>
    <row r="7" spans="1:19" x14ac:dyDescent="0.25">
      <c r="B7" s="41" t="s">
        <v>6</v>
      </c>
      <c r="C7" s="41">
        <v>0</v>
      </c>
      <c r="D7" s="41">
        <v>0</v>
      </c>
      <c r="E7" s="41">
        <v>0</v>
      </c>
      <c r="F7" s="41">
        <v>0</v>
      </c>
      <c r="G7" s="41">
        <v>0</v>
      </c>
      <c r="H7" s="41">
        <v>0</v>
      </c>
      <c r="I7" s="41">
        <v>0</v>
      </c>
      <c r="J7" s="41">
        <v>0</v>
      </c>
      <c r="K7" s="41">
        <v>0</v>
      </c>
      <c r="L7" s="41">
        <v>0</v>
      </c>
      <c r="M7" s="41">
        <v>1</v>
      </c>
      <c r="N7" s="41">
        <v>0</v>
      </c>
      <c r="O7" s="41">
        <v>0</v>
      </c>
      <c r="P7" s="41">
        <v>0</v>
      </c>
      <c r="Q7" s="41">
        <v>0</v>
      </c>
      <c r="R7" s="41">
        <v>0</v>
      </c>
      <c r="S7" s="41">
        <v>1</v>
      </c>
    </row>
    <row r="8" spans="1:19" x14ac:dyDescent="0.25">
      <c r="B8" s="41" t="s">
        <v>7</v>
      </c>
      <c r="C8" s="41">
        <v>0</v>
      </c>
      <c r="D8" s="41">
        <v>0</v>
      </c>
      <c r="E8" s="41">
        <v>0</v>
      </c>
      <c r="F8" s="41">
        <v>0</v>
      </c>
      <c r="G8" s="41">
        <v>0</v>
      </c>
      <c r="H8" s="41">
        <v>0</v>
      </c>
      <c r="I8" s="41">
        <v>0</v>
      </c>
      <c r="J8" s="41">
        <v>0</v>
      </c>
      <c r="K8" s="41">
        <v>0</v>
      </c>
      <c r="L8" s="41">
        <v>1</v>
      </c>
      <c r="M8" s="41">
        <v>0</v>
      </c>
      <c r="N8" s="41">
        <v>0</v>
      </c>
      <c r="O8" s="41">
        <v>0</v>
      </c>
      <c r="P8" s="41">
        <v>0</v>
      </c>
      <c r="Q8" s="41">
        <v>0</v>
      </c>
      <c r="R8" s="41">
        <v>0</v>
      </c>
      <c r="S8" s="41">
        <v>1</v>
      </c>
    </row>
    <row r="9" spans="1:19" x14ac:dyDescent="0.25">
      <c r="B9" s="41" t="s">
        <v>8</v>
      </c>
      <c r="C9" s="41">
        <v>0</v>
      </c>
      <c r="D9" s="41">
        <v>0</v>
      </c>
      <c r="E9" s="41">
        <v>0</v>
      </c>
      <c r="F9" s="41">
        <v>0</v>
      </c>
      <c r="G9" s="41">
        <v>0</v>
      </c>
      <c r="H9" s="41">
        <v>0</v>
      </c>
      <c r="I9" s="41">
        <v>0</v>
      </c>
      <c r="J9" s="41">
        <v>0</v>
      </c>
      <c r="K9" s="41">
        <v>1</v>
      </c>
      <c r="L9" s="41">
        <v>0</v>
      </c>
      <c r="M9" s="41">
        <v>0</v>
      </c>
      <c r="N9" s="41">
        <v>0</v>
      </c>
      <c r="O9" s="41">
        <v>0</v>
      </c>
      <c r="P9" s="41">
        <v>0</v>
      </c>
      <c r="Q9" s="41">
        <v>0</v>
      </c>
      <c r="R9" s="41">
        <v>0</v>
      </c>
      <c r="S9" s="41">
        <v>1</v>
      </c>
    </row>
    <row r="10" spans="1:19" x14ac:dyDescent="0.25">
      <c r="B10" s="41" t="s">
        <v>9</v>
      </c>
      <c r="C10" s="41">
        <v>0</v>
      </c>
      <c r="D10" s="41">
        <v>0</v>
      </c>
      <c r="E10" s="41">
        <v>0</v>
      </c>
      <c r="F10" s="41">
        <v>0</v>
      </c>
      <c r="G10" s="41">
        <v>0</v>
      </c>
      <c r="H10" s="41">
        <v>0</v>
      </c>
      <c r="I10" s="41">
        <v>0</v>
      </c>
      <c r="J10" s="41">
        <v>0</v>
      </c>
      <c r="K10" s="41">
        <v>0</v>
      </c>
      <c r="L10" s="41">
        <v>0</v>
      </c>
      <c r="M10" s="41">
        <v>1</v>
      </c>
      <c r="N10" s="41">
        <v>0</v>
      </c>
      <c r="O10" s="41">
        <v>0</v>
      </c>
      <c r="P10" s="41">
        <v>0</v>
      </c>
      <c r="Q10" s="41">
        <v>0</v>
      </c>
      <c r="R10" s="41">
        <v>0</v>
      </c>
      <c r="S10" s="41">
        <v>1</v>
      </c>
    </row>
    <row r="11" spans="1:19" x14ac:dyDescent="0.25">
      <c r="B11" s="41" t="s">
        <v>10</v>
      </c>
      <c r="C11" s="41">
        <v>0</v>
      </c>
      <c r="D11" s="41">
        <v>0</v>
      </c>
      <c r="E11" s="41">
        <v>0</v>
      </c>
      <c r="F11" s="41">
        <v>0</v>
      </c>
      <c r="G11" s="41">
        <v>1</v>
      </c>
      <c r="H11" s="41">
        <v>0</v>
      </c>
      <c r="I11" s="41">
        <v>0</v>
      </c>
      <c r="J11" s="41">
        <v>0</v>
      </c>
      <c r="K11" s="41">
        <v>0</v>
      </c>
      <c r="L11" s="41">
        <v>0</v>
      </c>
      <c r="M11" s="41">
        <v>0</v>
      </c>
      <c r="N11" s="41">
        <v>0</v>
      </c>
      <c r="O11" s="41">
        <v>0</v>
      </c>
      <c r="P11" s="41">
        <v>0</v>
      </c>
      <c r="Q11" s="41">
        <v>0</v>
      </c>
      <c r="R11" s="41">
        <v>0</v>
      </c>
      <c r="S11" s="41">
        <v>1</v>
      </c>
    </row>
    <row r="12" spans="1:19" x14ac:dyDescent="0.25">
      <c r="B12" s="41" t="s">
        <v>11</v>
      </c>
      <c r="C12" s="41">
        <v>0</v>
      </c>
      <c r="D12" s="41">
        <v>0</v>
      </c>
      <c r="E12" s="41">
        <v>1</v>
      </c>
      <c r="F12" s="41">
        <v>0</v>
      </c>
      <c r="G12" s="41">
        <v>0</v>
      </c>
      <c r="H12" s="41">
        <v>0</v>
      </c>
      <c r="I12" s="41">
        <v>0</v>
      </c>
      <c r="J12" s="41">
        <v>0</v>
      </c>
      <c r="K12" s="41">
        <v>0</v>
      </c>
      <c r="L12" s="41">
        <v>0</v>
      </c>
      <c r="M12" s="41">
        <v>0</v>
      </c>
      <c r="N12" s="41">
        <v>0</v>
      </c>
      <c r="O12" s="41">
        <v>0</v>
      </c>
      <c r="P12" s="41">
        <v>0</v>
      </c>
      <c r="Q12" s="41">
        <v>0</v>
      </c>
      <c r="R12" s="41">
        <v>0</v>
      </c>
      <c r="S12" s="41">
        <v>1</v>
      </c>
    </row>
    <row r="13" spans="1:19" x14ac:dyDescent="0.25">
      <c r="B13" s="41" t="s">
        <v>12</v>
      </c>
      <c r="C13" s="41">
        <v>0</v>
      </c>
      <c r="D13" s="41">
        <v>0</v>
      </c>
      <c r="E13" s="41">
        <v>0</v>
      </c>
      <c r="F13" s="41">
        <v>0</v>
      </c>
      <c r="G13" s="41">
        <v>0</v>
      </c>
      <c r="H13" s="41">
        <v>0</v>
      </c>
      <c r="I13" s="41">
        <v>1</v>
      </c>
      <c r="J13" s="41">
        <v>0</v>
      </c>
      <c r="K13" s="41">
        <v>0</v>
      </c>
      <c r="L13" s="41">
        <v>0</v>
      </c>
      <c r="M13" s="41">
        <v>0</v>
      </c>
      <c r="N13" s="41">
        <v>0</v>
      </c>
      <c r="O13" s="41">
        <v>0</v>
      </c>
      <c r="P13" s="41">
        <v>0</v>
      </c>
      <c r="Q13" s="41">
        <v>0</v>
      </c>
      <c r="R13" s="41">
        <v>0</v>
      </c>
      <c r="S13" s="41">
        <v>1</v>
      </c>
    </row>
    <row r="14" spans="1:19" x14ac:dyDescent="0.25">
      <c r="B14" s="41" t="s">
        <v>13</v>
      </c>
      <c r="C14" s="41">
        <v>0</v>
      </c>
      <c r="D14" s="41">
        <v>0</v>
      </c>
      <c r="E14" s="41">
        <v>0</v>
      </c>
      <c r="F14" s="41">
        <v>0</v>
      </c>
      <c r="G14" s="41">
        <v>0</v>
      </c>
      <c r="H14" s="41">
        <v>0</v>
      </c>
      <c r="I14" s="41">
        <v>0</v>
      </c>
      <c r="J14" s="41">
        <v>1</v>
      </c>
      <c r="K14" s="41">
        <v>0</v>
      </c>
      <c r="L14" s="41">
        <v>0</v>
      </c>
      <c r="M14" s="41">
        <v>0</v>
      </c>
      <c r="N14" s="41">
        <v>0</v>
      </c>
      <c r="O14" s="41">
        <v>0</v>
      </c>
      <c r="P14" s="41">
        <v>0</v>
      </c>
      <c r="Q14" s="41">
        <v>0</v>
      </c>
      <c r="R14" s="41">
        <v>0</v>
      </c>
      <c r="S14" s="41">
        <v>1</v>
      </c>
    </row>
    <row r="15" spans="1:19" x14ac:dyDescent="0.25">
      <c r="B15" s="41" t="s">
        <v>14</v>
      </c>
      <c r="C15" s="41">
        <v>0</v>
      </c>
      <c r="D15" s="41">
        <v>0</v>
      </c>
      <c r="E15" s="41">
        <v>0</v>
      </c>
      <c r="F15" s="41">
        <v>0</v>
      </c>
      <c r="G15" s="41">
        <v>0</v>
      </c>
      <c r="H15" s="41">
        <v>1</v>
      </c>
      <c r="I15" s="41">
        <v>0</v>
      </c>
      <c r="J15" s="41">
        <v>0</v>
      </c>
      <c r="K15" s="41">
        <v>0</v>
      </c>
      <c r="L15" s="41">
        <v>0</v>
      </c>
      <c r="M15" s="41">
        <v>0</v>
      </c>
      <c r="N15" s="41">
        <v>0</v>
      </c>
      <c r="O15" s="41">
        <v>0</v>
      </c>
      <c r="P15" s="41">
        <v>0</v>
      </c>
      <c r="Q15" s="41">
        <v>0</v>
      </c>
      <c r="R15" s="41">
        <v>0</v>
      </c>
      <c r="S15" s="41">
        <v>1</v>
      </c>
    </row>
    <row r="16" spans="1:19" x14ac:dyDescent="0.25">
      <c r="B16" s="41" t="s">
        <v>15</v>
      </c>
      <c r="C16" s="41">
        <v>0</v>
      </c>
      <c r="D16" s="41">
        <v>0</v>
      </c>
      <c r="E16" s="41">
        <v>0</v>
      </c>
      <c r="F16" s="41">
        <v>0</v>
      </c>
      <c r="G16" s="41">
        <v>0</v>
      </c>
      <c r="H16" s="41">
        <v>0</v>
      </c>
      <c r="I16" s="41">
        <v>1</v>
      </c>
      <c r="J16" s="41">
        <v>0</v>
      </c>
      <c r="K16" s="41">
        <v>0</v>
      </c>
      <c r="L16" s="41">
        <v>0</v>
      </c>
      <c r="M16" s="41">
        <v>0</v>
      </c>
      <c r="N16" s="41">
        <v>0</v>
      </c>
      <c r="O16" s="41">
        <v>0</v>
      </c>
      <c r="P16" s="41">
        <v>0</v>
      </c>
      <c r="Q16" s="41">
        <v>0</v>
      </c>
      <c r="R16" s="41">
        <v>0</v>
      </c>
      <c r="S16" s="41">
        <v>1</v>
      </c>
    </row>
    <row r="17" spans="1:54" x14ac:dyDescent="0.25">
      <c r="B17" s="41" t="s">
        <v>16</v>
      </c>
      <c r="C17" s="41">
        <v>0</v>
      </c>
      <c r="D17" s="41">
        <v>0</v>
      </c>
      <c r="E17" s="41">
        <v>0</v>
      </c>
      <c r="F17" s="41">
        <v>0</v>
      </c>
      <c r="G17" s="41">
        <v>0</v>
      </c>
      <c r="H17" s="41">
        <v>0</v>
      </c>
      <c r="I17" s="41">
        <v>0</v>
      </c>
      <c r="J17" s="41">
        <v>0</v>
      </c>
      <c r="K17" s="41">
        <v>0</v>
      </c>
      <c r="L17" s="41">
        <v>0</v>
      </c>
      <c r="M17" s="41">
        <v>0</v>
      </c>
      <c r="N17" s="41">
        <v>0</v>
      </c>
      <c r="O17" s="41">
        <v>0</v>
      </c>
      <c r="P17" s="41">
        <v>0</v>
      </c>
      <c r="Q17" s="41">
        <v>1</v>
      </c>
      <c r="R17" s="41">
        <v>0</v>
      </c>
      <c r="S17" s="41">
        <v>1</v>
      </c>
    </row>
    <row r="18" spans="1:54" x14ac:dyDescent="0.25">
      <c r="B18" s="41" t="s">
        <v>17</v>
      </c>
      <c r="C18" s="41">
        <v>0</v>
      </c>
      <c r="D18" s="41">
        <v>0</v>
      </c>
      <c r="E18" s="41">
        <v>1</v>
      </c>
      <c r="F18" s="41">
        <v>0</v>
      </c>
      <c r="G18" s="41">
        <v>0</v>
      </c>
      <c r="H18" s="41">
        <v>0</v>
      </c>
      <c r="I18" s="41">
        <v>0</v>
      </c>
      <c r="J18" s="41">
        <v>0</v>
      </c>
      <c r="K18" s="41">
        <v>0</v>
      </c>
      <c r="L18" s="41">
        <v>0</v>
      </c>
      <c r="M18" s="41">
        <v>0</v>
      </c>
      <c r="N18" s="41">
        <v>0</v>
      </c>
      <c r="O18" s="41">
        <v>0</v>
      </c>
      <c r="P18" s="41">
        <v>0</v>
      </c>
      <c r="Q18" s="41">
        <v>0</v>
      </c>
      <c r="R18" s="41">
        <v>0</v>
      </c>
      <c r="S18" s="41">
        <v>1</v>
      </c>
    </row>
    <row r="19" spans="1:54" x14ac:dyDescent="0.25">
      <c r="B19" s="41" t="s">
        <v>18</v>
      </c>
      <c r="C19" s="41">
        <v>0</v>
      </c>
      <c r="D19" s="41">
        <v>0</v>
      </c>
      <c r="E19" s="41">
        <v>0</v>
      </c>
      <c r="F19" s="41">
        <v>0</v>
      </c>
      <c r="G19" s="41">
        <v>1</v>
      </c>
      <c r="H19" s="41">
        <v>0</v>
      </c>
      <c r="I19" s="41">
        <v>0</v>
      </c>
      <c r="J19" s="41">
        <v>0</v>
      </c>
      <c r="K19" s="41">
        <v>0</v>
      </c>
      <c r="L19" s="41">
        <v>0</v>
      </c>
      <c r="M19" s="41">
        <v>0</v>
      </c>
      <c r="N19" s="41">
        <v>0</v>
      </c>
      <c r="O19" s="41">
        <v>0</v>
      </c>
      <c r="P19" s="41">
        <v>0</v>
      </c>
      <c r="Q19" s="41">
        <v>0</v>
      </c>
      <c r="R19" s="41">
        <v>0</v>
      </c>
      <c r="S19" s="41">
        <v>1</v>
      </c>
    </row>
    <row r="20" spans="1:54" x14ac:dyDescent="0.25">
      <c r="B20" s="41" t="s">
        <v>19</v>
      </c>
      <c r="C20" s="41">
        <v>0</v>
      </c>
      <c r="D20" s="41">
        <v>1</v>
      </c>
      <c r="E20" s="41">
        <v>0</v>
      </c>
      <c r="F20" s="41">
        <v>0</v>
      </c>
      <c r="G20" s="41">
        <v>0</v>
      </c>
      <c r="H20" s="41">
        <v>0</v>
      </c>
      <c r="I20" s="41">
        <v>0</v>
      </c>
      <c r="J20" s="41">
        <v>0</v>
      </c>
      <c r="K20" s="41">
        <v>0</v>
      </c>
      <c r="L20" s="41">
        <v>0</v>
      </c>
      <c r="M20" s="41">
        <v>0</v>
      </c>
      <c r="N20" s="41">
        <v>0</v>
      </c>
      <c r="O20" s="41">
        <v>0</v>
      </c>
      <c r="P20" s="41">
        <v>0</v>
      </c>
      <c r="Q20" s="41">
        <v>0</v>
      </c>
      <c r="R20" s="41">
        <v>0</v>
      </c>
      <c r="S20" s="41">
        <v>1</v>
      </c>
    </row>
    <row r="21" spans="1:54" x14ac:dyDescent="0.25">
      <c r="B21" s="41" t="s">
        <v>20</v>
      </c>
      <c r="C21" s="41">
        <v>0</v>
      </c>
      <c r="D21" s="41">
        <v>0</v>
      </c>
      <c r="E21" s="41">
        <v>1</v>
      </c>
      <c r="F21" s="41">
        <v>0</v>
      </c>
      <c r="G21" s="41">
        <v>0</v>
      </c>
      <c r="H21" s="41">
        <v>0</v>
      </c>
      <c r="I21" s="41">
        <v>0</v>
      </c>
      <c r="J21" s="41">
        <v>0</v>
      </c>
      <c r="K21" s="41">
        <v>0</v>
      </c>
      <c r="L21" s="41">
        <v>0</v>
      </c>
      <c r="M21" s="41">
        <v>0</v>
      </c>
      <c r="N21" s="41">
        <v>0</v>
      </c>
      <c r="O21" s="41">
        <v>0</v>
      </c>
      <c r="P21" s="41">
        <v>0</v>
      </c>
      <c r="Q21" s="41">
        <v>0</v>
      </c>
      <c r="R21" s="41">
        <v>0</v>
      </c>
      <c r="S21" s="41">
        <v>1</v>
      </c>
    </row>
    <row r="22" spans="1:54" x14ac:dyDescent="0.25">
      <c r="B22" s="41" t="s">
        <v>21</v>
      </c>
      <c r="C22" s="41">
        <v>0</v>
      </c>
      <c r="D22" s="41">
        <v>0</v>
      </c>
      <c r="E22" s="41">
        <v>1</v>
      </c>
      <c r="F22" s="41">
        <v>0</v>
      </c>
      <c r="G22" s="41">
        <v>0</v>
      </c>
      <c r="H22" s="41">
        <v>0</v>
      </c>
      <c r="I22" s="41">
        <v>0</v>
      </c>
      <c r="J22" s="41">
        <v>0</v>
      </c>
      <c r="K22" s="41">
        <v>0</v>
      </c>
      <c r="L22" s="41">
        <v>0</v>
      </c>
      <c r="M22" s="41">
        <v>0</v>
      </c>
      <c r="N22" s="41">
        <v>0</v>
      </c>
      <c r="O22" s="41">
        <v>0</v>
      </c>
      <c r="P22" s="41">
        <v>0</v>
      </c>
      <c r="Q22" s="41">
        <v>0</v>
      </c>
      <c r="R22" s="41">
        <v>0</v>
      </c>
      <c r="S22" s="41">
        <v>1</v>
      </c>
    </row>
    <row r="23" spans="1:54" x14ac:dyDescent="0.25">
      <c r="B23" s="41" t="s">
        <v>22</v>
      </c>
      <c r="C23" s="41">
        <v>0</v>
      </c>
      <c r="D23" s="41">
        <v>1</v>
      </c>
      <c r="E23" s="41">
        <v>0</v>
      </c>
      <c r="F23" s="41">
        <v>0</v>
      </c>
      <c r="G23" s="41">
        <v>0</v>
      </c>
      <c r="H23" s="41">
        <v>0</v>
      </c>
      <c r="I23" s="41">
        <v>0</v>
      </c>
      <c r="J23" s="41">
        <v>0</v>
      </c>
      <c r="K23" s="41">
        <v>0</v>
      </c>
      <c r="L23" s="41">
        <v>0</v>
      </c>
      <c r="M23" s="41">
        <v>0</v>
      </c>
      <c r="N23" s="41">
        <v>0</v>
      </c>
      <c r="O23" s="41">
        <v>0</v>
      </c>
      <c r="P23" s="41">
        <v>0</v>
      </c>
      <c r="Q23" s="41">
        <v>0</v>
      </c>
      <c r="R23" s="41">
        <v>0</v>
      </c>
      <c r="S23" s="41">
        <v>1</v>
      </c>
    </row>
    <row r="24" spans="1:54" x14ac:dyDescent="0.25">
      <c r="B24" s="41" t="s">
        <v>89</v>
      </c>
      <c r="C24" s="41">
        <v>0</v>
      </c>
      <c r="D24" s="41">
        <v>0</v>
      </c>
      <c r="E24" s="41">
        <v>0</v>
      </c>
      <c r="F24" s="41">
        <v>0</v>
      </c>
      <c r="G24" s="41">
        <v>0</v>
      </c>
      <c r="H24" s="41">
        <v>0</v>
      </c>
      <c r="I24" s="41">
        <v>0</v>
      </c>
      <c r="J24" s="41">
        <v>1</v>
      </c>
      <c r="K24" s="41">
        <v>0</v>
      </c>
      <c r="L24" s="41">
        <v>0</v>
      </c>
      <c r="M24" s="41">
        <v>0</v>
      </c>
      <c r="N24" s="41">
        <v>0</v>
      </c>
      <c r="O24" s="41">
        <v>0</v>
      </c>
      <c r="P24" s="41">
        <v>0</v>
      </c>
      <c r="Q24" s="41">
        <v>0</v>
      </c>
      <c r="R24" s="41">
        <v>0</v>
      </c>
      <c r="S24" s="41">
        <v>1</v>
      </c>
    </row>
    <row r="25" spans="1:54" x14ac:dyDescent="0.25">
      <c r="B25" s="41" t="s">
        <v>107</v>
      </c>
      <c r="C25" s="41">
        <v>0</v>
      </c>
      <c r="D25" s="41">
        <v>0</v>
      </c>
      <c r="E25" s="41">
        <v>0</v>
      </c>
      <c r="F25" s="41">
        <v>0</v>
      </c>
      <c r="G25" s="41">
        <v>0</v>
      </c>
      <c r="H25" s="41">
        <v>0</v>
      </c>
      <c r="I25" s="41">
        <v>0</v>
      </c>
      <c r="J25" s="41">
        <v>0</v>
      </c>
      <c r="K25" s="41">
        <v>0</v>
      </c>
      <c r="L25" s="41">
        <v>0</v>
      </c>
      <c r="M25" s="41">
        <v>0</v>
      </c>
      <c r="N25" s="41">
        <v>1</v>
      </c>
      <c r="O25" s="41">
        <v>0</v>
      </c>
      <c r="P25" s="41">
        <v>0</v>
      </c>
      <c r="Q25" s="41">
        <v>0</v>
      </c>
      <c r="R25" s="41">
        <v>0</v>
      </c>
      <c r="S25" s="41">
        <v>1</v>
      </c>
    </row>
    <row r="26" spans="1:54" x14ac:dyDescent="0.25">
      <c r="B26" s="41" t="s">
        <v>94</v>
      </c>
      <c r="C26" s="41">
        <v>0</v>
      </c>
      <c r="D26" s="41">
        <v>0</v>
      </c>
      <c r="E26" s="41">
        <v>0</v>
      </c>
      <c r="F26" s="41">
        <v>0</v>
      </c>
      <c r="G26" s="41">
        <v>0</v>
      </c>
      <c r="H26" s="41">
        <v>0</v>
      </c>
      <c r="I26" s="41">
        <v>0</v>
      </c>
      <c r="J26" s="41">
        <v>1</v>
      </c>
      <c r="K26" s="41">
        <v>0</v>
      </c>
      <c r="L26" s="41">
        <v>0</v>
      </c>
      <c r="M26" s="41">
        <v>0</v>
      </c>
      <c r="N26" s="41">
        <v>0</v>
      </c>
      <c r="O26" s="41">
        <v>0</v>
      </c>
      <c r="P26" s="41">
        <v>0</v>
      </c>
      <c r="Q26" s="41">
        <v>0</v>
      </c>
      <c r="R26" s="41">
        <v>0</v>
      </c>
      <c r="S26" s="41">
        <v>1</v>
      </c>
    </row>
    <row r="27" spans="1:54" s="41" customFormat="1" x14ac:dyDescent="0.25">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row>
    <row r="28" spans="1:54" x14ac:dyDescent="0.25">
      <c r="A28" t="s">
        <v>95</v>
      </c>
    </row>
    <row r="29" spans="1:54" x14ac:dyDescent="0.25">
      <c r="A29" t="s">
        <v>112</v>
      </c>
      <c r="B29" s="41" t="s">
        <v>0</v>
      </c>
      <c r="C29" s="41">
        <v>1.5625E-2</v>
      </c>
      <c r="D29" s="41">
        <v>3.125E-2</v>
      </c>
      <c r="E29" s="41">
        <v>6.25E-2</v>
      </c>
      <c r="F29" s="41">
        <v>0.125</v>
      </c>
      <c r="G29" s="41">
        <v>0.25</v>
      </c>
      <c r="H29" s="41">
        <v>0.5</v>
      </c>
      <c r="I29" s="41">
        <v>1</v>
      </c>
      <c r="J29" s="41">
        <v>2</v>
      </c>
      <c r="K29" s="41">
        <v>4</v>
      </c>
      <c r="L29" s="41">
        <v>8</v>
      </c>
      <c r="M29" s="41">
        <v>16</v>
      </c>
      <c r="N29" s="41">
        <v>32</v>
      </c>
      <c r="O29" s="41">
        <v>64</v>
      </c>
      <c r="P29" s="41">
        <v>128</v>
      </c>
      <c r="Q29" s="41">
        <v>256</v>
      </c>
      <c r="R29" s="41">
        <v>512</v>
      </c>
      <c r="S29" s="41" t="s">
        <v>1</v>
      </c>
    </row>
    <row r="30" spans="1:54" x14ac:dyDescent="0.25">
      <c r="B30" s="41" t="s">
        <v>27</v>
      </c>
      <c r="C30" s="41">
        <v>0</v>
      </c>
      <c r="D30" s="41">
        <v>1</v>
      </c>
      <c r="E30" s="41">
        <v>2</v>
      </c>
      <c r="F30" s="41">
        <v>4</v>
      </c>
      <c r="G30" s="41">
        <v>8</v>
      </c>
      <c r="H30" s="41">
        <v>10</v>
      </c>
      <c r="I30" s="41">
        <v>1</v>
      </c>
      <c r="J30" s="41">
        <v>0</v>
      </c>
      <c r="K30" s="41">
        <v>0</v>
      </c>
      <c r="L30" s="41">
        <v>0</v>
      </c>
      <c r="M30" s="41">
        <v>0</v>
      </c>
      <c r="N30" s="41">
        <v>0</v>
      </c>
      <c r="O30" s="41">
        <v>0</v>
      </c>
      <c r="P30" s="41">
        <v>0</v>
      </c>
      <c r="Q30" s="41">
        <v>0</v>
      </c>
      <c r="R30" s="41">
        <v>0</v>
      </c>
      <c r="S30" s="41">
        <v>26</v>
      </c>
    </row>
    <row r="31" spans="1:54" x14ac:dyDescent="0.25">
      <c r="B31" s="41" t="s">
        <v>39</v>
      </c>
      <c r="C31" s="41">
        <v>0</v>
      </c>
      <c r="D31" s="41">
        <v>0</v>
      </c>
      <c r="E31" s="41">
        <v>0</v>
      </c>
      <c r="F31" s="41">
        <v>0</v>
      </c>
      <c r="G31" s="41">
        <v>8</v>
      </c>
      <c r="H31" s="41">
        <v>12</v>
      </c>
      <c r="I31" s="41">
        <v>3</v>
      </c>
      <c r="J31" s="41">
        <v>1</v>
      </c>
      <c r="K31" s="41">
        <v>0</v>
      </c>
      <c r="L31" s="41">
        <v>0</v>
      </c>
      <c r="M31" s="41">
        <v>0</v>
      </c>
      <c r="N31" s="41">
        <v>0</v>
      </c>
      <c r="O31" s="41">
        <v>0</v>
      </c>
      <c r="P31" s="41">
        <v>0</v>
      </c>
      <c r="Q31" s="41">
        <v>0</v>
      </c>
      <c r="R31" s="41">
        <v>0</v>
      </c>
      <c r="S31" s="41">
        <v>24</v>
      </c>
    </row>
    <row r="32" spans="1:54" x14ac:dyDescent="0.25">
      <c r="B32" s="41" t="s">
        <v>28</v>
      </c>
      <c r="C32" s="41">
        <v>3</v>
      </c>
      <c r="D32" s="41">
        <v>1</v>
      </c>
      <c r="E32" s="41">
        <v>0</v>
      </c>
      <c r="F32" s="41">
        <v>0</v>
      </c>
      <c r="G32" s="41">
        <v>0</v>
      </c>
      <c r="H32" s="41">
        <v>0</v>
      </c>
      <c r="I32" s="41">
        <v>0</v>
      </c>
      <c r="J32" s="41">
        <v>0</v>
      </c>
      <c r="K32" s="41">
        <v>0</v>
      </c>
      <c r="L32" s="41">
        <v>0</v>
      </c>
      <c r="M32" s="41">
        <v>0</v>
      </c>
      <c r="N32" s="41">
        <v>0</v>
      </c>
      <c r="O32" s="41">
        <v>0</v>
      </c>
      <c r="P32" s="41">
        <v>0</v>
      </c>
      <c r="Q32" s="41">
        <v>0</v>
      </c>
      <c r="R32" s="41">
        <v>0</v>
      </c>
      <c r="S32" s="41">
        <v>4</v>
      </c>
    </row>
    <row r="33" spans="1:54" x14ac:dyDescent="0.25">
      <c r="B33" s="41" t="s">
        <v>29</v>
      </c>
      <c r="C33" s="41">
        <v>1</v>
      </c>
      <c r="D33" s="41">
        <v>0</v>
      </c>
      <c r="E33" s="41">
        <v>0</v>
      </c>
      <c r="F33" s="41">
        <v>0</v>
      </c>
      <c r="G33" s="41">
        <v>0</v>
      </c>
      <c r="H33" s="41">
        <v>0</v>
      </c>
      <c r="I33" s="41">
        <v>0</v>
      </c>
      <c r="J33" s="41">
        <v>0</v>
      </c>
      <c r="K33" s="41">
        <v>0</v>
      </c>
      <c r="L33" s="41">
        <v>0</v>
      </c>
      <c r="M33" s="41">
        <v>0</v>
      </c>
      <c r="N33" s="41">
        <v>0</v>
      </c>
      <c r="O33" s="41">
        <v>0</v>
      </c>
      <c r="P33" s="41">
        <v>0</v>
      </c>
      <c r="Q33" s="41">
        <v>0</v>
      </c>
      <c r="R33" s="41">
        <v>0</v>
      </c>
      <c r="S33" s="41">
        <v>1</v>
      </c>
    </row>
    <row r="34" spans="1:54" x14ac:dyDescent="0.25">
      <c r="B34" s="41" t="s">
        <v>30</v>
      </c>
      <c r="C34" s="41">
        <v>1</v>
      </c>
      <c r="D34" s="41">
        <v>3</v>
      </c>
      <c r="E34" s="41">
        <v>9</v>
      </c>
      <c r="F34" s="41">
        <v>9</v>
      </c>
      <c r="G34" s="41">
        <v>0</v>
      </c>
      <c r="H34" s="41">
        <v>0</v>
      </c>
      <c r="I34" s="41">
        <v>0</v>
      </c>
      <c r="J34" s="41">
        <v>0</v>
      </c>
      <c r="K34" s="41">
        <v>0</v>
      </c>
      <c r="L34" s="41">
        <v>0</v>
      </c>
      <c r="M34" s="41">
        <v>0</v>
      </c>
      <c r="N34" s="41">
        <v>0</v>
      </c>
      <c r="O34" s="41">
        <v>0</v>
      </c>
      <c r="P34" s="41">
        <v>0</v>
      </c>
      <c r="Q34" s="41">
        <v>0</v>
      </c>
      <c r="R34" s="41">
        <v>0</v>
      </c>
      <c r="S34" s="41">
        <v>22</v>
      </c>
    </row>
    <row r="35" spans="1:54" s="1" customFormat="1" x14ac:dyDescent="0.25">
      <c r="B35" s="41" t="s">
        <v>106</v>
      </c>
      <c r="C35" s="41">
        <v>16</v>
      </c>
      <c r="D35" s="41">
        <v>4</v>
      </c>
      <c r="E35" s="41">
        <v>0</v>
      </c>
      <c r="F35" s="41">
        <v>0</v>
      </c>
      <c r="G35" s="41">
        <v>0</v>
      </c>
      <c r="H35" s="41">
        <v>0</v>
      </c>
      <c r="I35" s="41">
        <v>0</v>
      </c>
      <c r="J35" s="41">
        <v>0</v>
      </c>
      <c r="K35" s="41">
        <v>0</v>
      </c>
      <c r="L35" s="41">
        <v>0</v>
      </c>
      <c r="M35" s="41">
        <v>0</v>
      </c>
      <c r="N35" s="41">
        <v>0</v>
      </c>
      <c r="O35" s="41">
        <v>0</v>
      </c>
      <c r="P35" s="41">
        <v>0</v>
      </c>
      <c r="Q35" s="41">
        <v>0</v>
      </c>
      <c r="R35" s="41">
        <v>0</v>
      </c>
      <c r="S35" s="41">
        <v>20</v>
      </c>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row>
    <row r="36" spans="1:54" s="41" customFormat="1" x14ac:dyDescent="0.25">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row>
    <row r="37" spans="1:54" x14ac:dyDescent="0.25">
      <c r="A37" s="41" t="s">
        <v>111</v>
      </c>
      <c r="B37" s="41"/>
      <c r="C37" s="41"/>
      <c r="D37" s="41"/>
      <c r="E37" s="41"/>
      <c r="F37" s="41"/>
      <c r="G37" s="41"/>
      <c r="H37" s="41"/>
      <c r="I37" s="41"/>
      <c r="J37" s="41"/>
      <c r="K37" s="41"/>
      <c r="L37" s="41"/>
      <c r="M37" s="41"/>
      <c r="N37" s="41"/>
      <c r="O37" s="41"/>
      <c r="P37" s="41"/>
      <c r="Q37" s="41"/>
      <c r="R37" s="41"/>
      <c r="S37" s="41"/>
    </row>
    <row r="38" spans="1:54" x14ac:dyDescent="0.25">
      <c r="A38" s="41" t="s">
        <v>112</v>
      </c>
      <c r="B38" s="41" t="s">
        <v>0</v>
      </c>
      <c r="C38" s="41">
        <v>1.5625E-2</v>
      </c>
      <c r="D38" s="41">
        <v>3.125E-2</v>
      </c>
      <c r="E38" s="41">
        <v>6.25E-2</v>
      </c>
      <c r="F38" s="41">
        <v>0.125</v>
      </c>
      <c r="G38" s="41">
        <v>0.25</v>
      </c>
      <c r="H38" s="41">
        <v>0.5</v>
      </c>
      <c r="I38" s="41">
        <v>1</v>
      </c>
      <c r="J38" s="41">
        <v>2</v>
      </c>
      <c r="K38" s="41">
        <v>4</v>
      </c>
      <c r="L38" s="41">
        <v>8</v>
      </c>
      <c r="M38" s="41">
        <v>16</v>
      </c>
      <c r="N38" s="41">
        <v>32</v>
      </c>
      <c r="O38" s="41">
        <v>64</v>
      </c>
      <c r="P38" s="41">
        <v>128</v>
      </c>
      <c r="Q38" s="41">
        <v>256</v>
      </c>
      <c r="R38" s="41">
        <v>512</v>
      </c>
      <c r="S38" s="41" t="s">
        <v>1</v>
      </c>
    </row>
    <row r="39" spans="1:54" x14ac:dyDescent="0.25">
      <c r="A39" s="41"/>
      <c r="B39" s="41" t="s">
        <v>3</v>
      </c>
      <c r="C39" s="41">
        <v>0</v>
      </c>
      <c r="D39" s="41">
        <v>3</v>
      </c>
      <c r="E39" s="41">
        <v>0</v>
      </c>
      <c r="F39" s="41">
        <v>1</v>
      </c>
      <c r="G39" s="41">
        <v>0</v>
      </c>
      <c r="H39" s="41">
        <v>0</v>
      </c>
      <c r="I39" s="41">
        <v>0</v>
      </c>
      <c r="J39" s="41">
        <v>0</v>
      </c>
      <c r="K39" s="41">
        <v>0</v>
      </c>
      <c r="L39" s="41">
        <v>0</v>
      </c>
      <c r="M39" s="41">
        <v>0</v>
      </c>
      <c r="N39" s="41">
        <v>0</v>
      </c>
      <c r="O39" s="41">
        <v>0</v>
      </c>
      <c r="P39" s="41">
        <v>0</v>
      </c>
      <c r="Q39" s="41">
        <v>0</v>
      </c>
      <c r="R39" s="41">
        <v>0</v>
      </c>
      <c r="S39" s="41">
        <v>4</v>
      </c>
    </row>
    <row r="40" spans="1:54" x14ac:dyDescent="0.25">
      <c r="A40" s="41"/>
      <c r="B40" s="41" t="s">
        <v>5</v>
      </c>
      <c r="C40" s="41">
        <v>0</v>
      </c>
      <c r="D40" s="41">
        <v>2</v>
      </c>
      <c r="E40" s="41">
        <v>0</v>
      </c>
      <c r="F40" s="41">
        <v>1</v>
      </c>
      <c r="G40" s="41">
        <v>1</v>
      </c>
      <c r="H40" s="41">
        <v>0</v>
      </c>
      <c r="I40" s="41">
        <v>0</v>
      </c>
      <c r="J40" s="41">
        <v>0</v>
      </c>
      <c r="K40" s="41">
        <v>0</v>
      </c>
      <c r="L40" s="41">
        <v>0</v>
      </c>
      <c r="M40" s="41">
        <v>0</v>
      </c>
      <c r="N40" s="41">
        <v>0</v>
      </c>
      <c r="O40" s="41">
        <v>0</v>
      </c>
      <c r="P40" s="41">
        <v>0</v>
      </c>
      <c r="Q40" s="41">
        <v>0</v>
      </c>
      <c r="R40" s="41">
        <v>0</v>
      </c>
      <c r="S40" s="41">
        <v>4</v>
      </c>
    </row>
    <row r="41" spans="1:54" x14ac:dyDescent="0.25">
      <c r="A41" s="41"/>
      <c r="B41" s="41" t="s">
        <v>11</v>
      </c>
      <c r="C41" s="41">
        <v>0</v>
      </c>
      <c r="D41" s="41">
        <v>4</v>
      </c>
      <c r="E41" s="41">
        <v>0</v>
      </c>
      <c r="F41" s="41">
        <v>0</v>
      </c>
      <c r="G41" s="41">
        <v>0</v>
      </c>
      <c r="H41" s="41">
        <v>0</v>
      </c>
      <c r="I41" s="41">
        <v>0</v>
      </c>
      <c r="J41" s="41">
        <v>0</v>
      </c>
      <c r="K41" s="41">
        <v>0</v>
      </c>
      <c r="L41" s="41">
        <v>0</v>
      </c>
      <c r="M41" s="41">
        <v>0</v>
      </c>
      <c r="N41" s="41">
        <v>0</v>
      </c>
      <c r="O41" s="41">
        <v>0</v>
      </c>
      <c r="P41" s="41">
        <v>0</v>
      </c>
      <c r="Q41" s="41">
        <v>0</v>
      </c>
      <c r="R41" s="41">
        <v>0</v>
      </c>
      <c r="S41" s="41">
        <v>4</v>
      </c>
    </row>
    <row r="42" spans="1:54" x14ac:dyDescent="0.25">
      <c r="A42" s="41"/>
      <c r="B42" s="41" t="s">
        <v>24</v>
      </c>
      <c r="C42" s="41">
        <v>0</v>
      </c>
      <c r="D42" s="41">
        <v>2</v>
      </c>
      <c r="E42" s="41">
        <v>2</v>
      </c>
      <c r="F42" s="41">
        <v>0</v>
      </c>
      <c r="G42" s="41">
        <v>0</v>
      </c>
      <c r="H42" s="41">
        <v>0</v>
      </c>
      <c r="I42" s="41">
        <v>0</v>
      </c>
      <c r="J42" s="41">
        <v>0</v>
      </c>
      <c r="K42" s="41">
        <v>0</v>
      </c>
      <c r="L42" s="41">
        <v>0</v>
      </c>
      <c r="M42" s="41">
        <v>0</v>
      </c>
      <c r="N42" s="41">
        <v>0</v>
      </c>
      <c r="O42" s="41">
        <v>0</v>
      </c>
      <c r="P42" s="41">
        <v>0</v>
      </c>
      <c r="Q42" s="41">
        <v>0</v>
      </c>
      <c r="R42" s="41">
        <v>0</v>
      </c>
      <c r="S42" s="41">
        <v>4</v>
      </c>
    </row>
    <row r="43" spans="1:54" x14ac:dyDescent="0.25">
      <c r="A43" s="41"/>
      <c r="B43" s="41" t="s">
        <v>25</v>
      </c>
      <c r="C43" s="41">
        <v>0</v>
      </c>
      <c r="D43" s="41">
        <v>0</v>
      </c>
      <c r="E43" s="41">
        <v>0</v>
      </c>
      <c r="F43" s="41">
        <v>0</v>
      </c>
      <c r="G43" s="41">
        <v>0</v>
      </c>
      <c r="H43" s="41">
        <v>0</v>
      </c>
      <c r="I43" s="41">
        <v>0</v>
      </c>
      <c r="J43" s="41">
        <v>0</v>
      </c>
      <c r="K43" s="41">
        <v>0</v>
      </c>
      <c r="L43" s="41">
        <v>0</v>
      </c>
      <c r="M43" s="41">
        <v>0</v>
      </c>
      <c r="N43" s="41">
        <v>0</v>
      </c>
      <c r="O43" s="41">
        <v>0</v>
      </c>
      <c r="P43" s="41">
        <v>0</v>
      </c>
      <c r="Q43" s="41">
        <v>0</v>
      </c>
      <c r="R43" s="41">
        <v>4</v>
      </c>
      <c r="S43" s="41">
        <v>4</v>
      </c>
    </row>
    <row r="44" spans="1:54" x14ac:dyDescent="0.25">
      <c r="A44" s="41"/>
      <c r="B44" s="41" t="s">
        <v>26</v>
      </c>
      <c r="C44" s="41">
        <v>0</v>
      </c>
      <c r="D44" s="41">
        <v>3</v>
      </c>
      <c r="E44" s="41">
        <v>1</v>
      </c>
      <c r="F44" s="41">
        <v>0</v>
      </c>
      <c r="G44" s="41">
        <v>0</v>
      </c>
      <c r="H44" s="41">
        <v>0</v>
      </c>
      <c r="I44" s="41">
        <v>0</v>
      </c>
      <c r="J44" s="41">
        <v>0</v>
      </c>
      <c r="K44" s="41">
        <v>0</v>
      </c>
      <c r="L44" s="41">
        <v>0</v>
      </c>
      <c r="M44" s="41">
        <v>0</v>
      </c>
      <c r="N44" s="41">
        <v>0</v>
      </c>
      <c r="O44" s="41">
        <v>0</v>
      </c>
      <c r="P44" s="41">
        <v>0</v>
      </c>
      <c r="Q44" s="41">
        <v>0</v>
      </c>
      <c r="R44" s="41">
        <v>0</v>
      </c>
      <c r="S44" s="41">
        <v>4</v>
      </c>
    </row>
    <row r="46" spans="1:54" x14ac:dyDescent="0.25">
      <c r="A46" t="s">
        <v>108</v>
      </c>
    </row>
    <row r="47" spans="1:54" x14ac:dyDescent="0.25">
      <c r="A47" t="s">
        <v>112</v>
      </c>
      <c r="B47" s="41" t="s">
        <v>0</v>
      </c>
      <c r="C47" s="41">
        <v>1.5625E-2</v>
      </c>
      <c r="D47" s="41">
        <v>3.125E-2</v>
      </c>
      <c r="E47" s="41">
        <v>6.25E-2</v>
      </c>
      <c r="F47" s="41">
        <v>0.125</v>
      </c>
      <c r="G47" s="41">
        <v>0.25</v>
      </c>
      <c r="H47" s="41">
        <v>0.5</v>
      </c>
      <c r="I47" s="41">
        <v>1</v>
      </c>
      <c r="J47" s="41">
        <v>2</v>
      </c>
      <c r="K47" s="41">
        <v>4</v>
      </c>
      <c r="L47" s="41">
        <v>8</v>
      </c>
      <c r="M47" s="41">
        <v>16</v>
      </c>
      <c r="N47" s="41">
        <v>32</v>
      </c>
      <c r="O47" s="41">
        <v>64</v>
      </c>
      <c r="P47" s="41">
        <v>128</v>
      </c>
      <c r="Q47" s="41">
        <v>256</v>
      </c>
      <c r="R47" s="41">
        <v>512</v>
      </c>
      <c r="S47" s="41" t="s">
        <v>1</v>
      </c>
    </row>
    <row r="48" spans="1:54" x14ac:dyDescent="0.25">
      <c r="B48" s="41" t="s">
        <v>2</v>
      </c>
      <c r="C48" s="41">
        <v>0</v>
      </c>
      <c r="D48" s="41">
        <v>0</v>
      </c>
      <c r="E48" s="41">
        <v>0</v>
      </c>
      <c r="F48" s="41">
        <v>0</v>
      </c>
      <c r="G48" s="41">
        <v>0</v>
      </c>
      <c r="H48" s="41">
        <v>0</v>
      </c>
      <c r="I48" s="41">
        <v>0</v>
      </c>
      <c r="J48" s="41">
        <v>0</v>
      </c>
      <c r="K48" s="41">
        <v>5</v>
      </c>
      <c r="L48" s="41">
        <v>2</v>
      </c>
      <c r="M48" s="41">
        <v>3</v>
      </c>
      <c r="N48" s="41">
        <v>4</v>
      </c>
      <c r="O48" s="41">
        <v>32</v>
      </c>
      <c r="P48" s="41">
        <v>0</v>
      </c>
      <c r="Q48" s="41">
        <v>0</v>
      </c>
      <c r="R48" s="41">
        <v>0</v>
      </c>
      <c r="S48" s="41">
        <v>46</v>
      </c>
    </row>
    <row r="49" spans="1:54" x14ac:dyDescent="0.25">
      <c r="B49" s="41" t="s">
        <v>3</v>
      </c>
      <c r="C49" s="41">
        <v>0</v>
      </c>
      <c r="D49" s="41">
        <v>0</v>
      </c>
      <c r="E49" s="41">
        <v>0</v>
      </c>
      <c r="F49" s="41">
        <v>0</v>
      </c>
      <c r="G49" s="41">
        <v>0</v>
      </c>
      <c r="H49" s="41">
        <v>0</v>
      </c>
      <c r="I49" s="41">
        <v>1</v>
      </c>
      <c r="J49" s="41">
        <v>6</v>
      </c>
      <c r="K49" s="41">
        <v>2</v>
      </c>
      <c r="L49" s="41">
        <v>3</v>
      </c>
      <c r="M49" s="41">
        <v>7</v>
      </c>
      <c r="N49" s="41">
        <v>7</v>
      </c>
      <c r="O49" s="41">
        <v>24</v>
      </c>
      <c r="P49" s="41">
        <v>0</v>
      </c>
      <c r="Q49" s="41">
        <v>0</v>
      </c>
      <c r="R49" s="41">
        <v>0</v>
      </c>
      <c r="S49" s="41">
        <v>50</v>
      </c>
    </row>
    <row r="50" spans="1:54" x14ac:dyDescent="0.25">
      <c r="B50" s="41" t="s">
        <v>4</v>
      </c>
      <c r="C50" s="41">
        <v>0</v>
      </c>
      <c r="D50" s="41">
        <v>0</v>
      </c>
      <c r="E50" s="41">
        <v>0</v>
      </c>
      <c r="F50" s="41">
        <v>0</v>
      </c>
      <c r="G50" s="41">
        <v>1</v>
      </c>
      <c r="H50" s="41">
        <v>0</v>
      </c>
      <c r="I50" s="41">
        <v>5</v>
      </c>
      <c r="J50" s="41">
        <v>19</v>
      </c>
      <c r="K50" s="41">
        <v>5</v>
      </c>
      <c r="L50" s="41">
        <v>0</v>
      </c>
      <c r="M50" s="41">
        <v>0</v>
      </c>
      <c r="N50" s="41">
        <v>4</v>
      </c>
      <c r="O50" s="41">
        <v>1</v>
      </c>
      <c r="P50" s="41">
        <v>15</v>
      </c>
      <c r="Q50" s="41">
        <v>0</v>
      </c>
      <c r="R50" s="41">
        <v>0</v>
      </c>
      <c r="S50" s="41">
        <v>50</v>
      </c>
    </row>
    <row r="51" spans="1:54" x14ac:dyDescent="0.25">
      <c r="B51" s="41" t="s">
        <v>5</v>
      </c>
      <c r="C51" s="41">
        <v>0</v>
      </c>
      <c r="D51" s="41">
        <v>0</v>
      </c>
      <c r="E51" s="41">
        <v>0</v>
      </c>
      <c r="F51" s="41">
        <v>0</v>
      </c>
      <c r="G51" s="41">
        <v>2</v>
      </c>
      <c r="H51" s="41">
        <v>0</v>
      </c>
      <c r="I51" s="41">
        <v>14</v>
      </c>
      <c r="J51" s="41">
        <v>14</v>
      </c>
      <c r="K51" s="41">
        <v>2</v>
      </c>
      <c r="L51" s="41">
        <v>2</v>
      </c>
      <c r="M51" s="41">
        <v>4</v>
      </c>
      <c r="N51" s="41">
        <v>1</v>
      </c>
      <c r="O51" s="41">
        <v>9</v>
      </c>
      <c r="P51" s="41">
        <v>2</v>
      </c>
      <c r="Q51" s="41">
        <v>0</v>
      </c>
      <c r="R51" s="41">
        <v>0</v>
      </c>
      <c r="S51" s="41">
        <v>50</v>
      </c>
    </row>
    <row r="52" spans="1:54" x14ac:dyDescent="0.25">
      <c r="B52" s="41" t="s">
        <v>6</v>
      </c>
      <c r="C52" s="41">
        <v>0</v>
      </c>
      <c r="D52" s="41">
        <v>0</v>
      </c>
      <c r="E52" s="41">
        <v>0</v>
      </c>
      <c r="F52" s="41">
        <v>30</v>
      </c>
      <c r="G52" s="41">
        <v>0</v>
      </c>
      <c r="H52" s="41">
        <v>2</v>
      </c>
      <c r="I52" s="41">
        <v>0</v>
      </c>
      <c r="J52" s="41">
        <v>0</v>
      </c>
      <c r="K52" s="41">
        <v>0</v>
      </c>
      <c r="L52" s="41">
        <v>0</v>
      </c>
      <c r="M52" s="41">
        <v>3</v>
      </c>
      <c r="N52" s="41">
        <v>15</v>
      </c>
      <c r="O52" s="41">
        <v>0</v>
      </c>
      <c r="P52" s="41">
        <v>0</v>
      </c>
      <c r="Q52" s="41">
        <v>0</v>
      </c>
      <c r="R52" s="41">
        <v>0</v>
      </c>
      <c r="S52" s="41">
        <v>50</v>
      </c>
    </row>
    <row r="53" spans="1:54" x14ac:dyDescent="0.25">
      <c r="B53" s="41" t="s">
        <v>7</v>
      </c>
      <c r="C53" s="41">
        <v>0</v>
      </c>
      <c r="D53" s="41">
        <v>1</v>
      </c>
      <c r="E53" s="41">
        <v>0</v>
      </c>
      <c r="F53" s="41">
        <v>14</v>
      </c>
      <c r="G53" s="41">
        <v>12</v>
      </c>
      <c r="H53" s="41">
        <v>3</v>
      </c>
      <c r="I53" s="41">
        <v>1</v>
      </c>
      <c r="J53" s="41">
        <v>1</v>
      </c>
      <c r="K53" s="41">
        <v>0</v>
      </c>
      <c r="L53" s="41">
        <v>1</v>
      </c>
      <c r="M53" s="41">
        <v>17</v>
      </c>
      <c r="N53" s="41">
        <v>0</v>
      </c>
      <c r="O53" s="41">
        <v>0</v>
      </c>
      <c r="P53" s="41">
        <v>0</v>
      </c>
      <c r="Q53" s="41">
        <v>0</v>
      </c>
      <c r="R53" s="41">
        <v>0</v>
      </c>
      <c r="S53" s="41">
        <v>50</v>
      </c>
    </row>
    <row r="54" spans="1:54" x14ac:dyDescent="0.25">
      <c r="B54" s="41" t="s">
        <v>8</v>
      </c>
      <c r="C54" s="41">
        <v>0</v>
      </c>
      <c r="D54" s="41">
        <v>0</v>
      </c>
      <c r="E54" s="41">
        <v>0</v>
      </c>
      <c r="F54" s="41">
        <v>24</v>
      </c>
      <c r="G54" s="41">
        <v>0</v>
      </c>
      <c r="H54" s="41">
        <v>8</v>
      </c>
      <c r="I54" s="41">
        <v>0</v>
      </c>
      <c r="J54" s="41">
        <v>0</v>
      </c>
      <c r="K54" s="41">
        <v>0</v>
      </c>
      <c r="L54" s="41">
        <v>0</v>
      </c>
      <c r="M54" s="41">
        <v>2</v>
      </c>
      <c r="N54" s="41">
        <v>5</v>
      </c>
      <c r="O54" s="41">
        <v>11</v>
      </c>
      <c r="P54" s="41">
        <v>0</v>
      </c>
      <c r="Q54" s="41">
        <v>0</v>
      </c>
      <c r="R54" s="41">
        <v>0</v>
      </c>
      <c r="S54" s="41">
        <v>50</v>
      </c>
    </row>
    <row r="55" spans="1:54" x14ac:dyDescent="0.25">
      <c r="B55" s="41" t="s">
        <v>9</v>
      </c>
      <c r="C55" s="41">
        <v>0</v>
      </c>
      <c r="D55" s="41">
        <v>0</v>
      </c>
      <c r="E55" s="41">
        <v>0</v>
      </c>
      <c r="F55" s="41">
        <v>0</v>
      </c>
      <c r="G55" s="41">
        <v>0</v>
      </c>
      <c r="H55" s="41">
        <v>0</v>
      </c>
      <c r="I55" s="41">
        <v>0</v>
      </c>
      <c r="J55" s="41">
        <v>0</v>
      </c>
      <c r="K55" s="41">
        <v>10</v>
      </c>
      <c r="L55" s="41">
        <v>12</v>
      </c>
      <c r="M55" s="41">
        <v>3</v>
      </c>
      <c r="N55" s="41">
        <v>3</v>
      </c>
      <c r="O55" s="41">
        <v>22</v>
      </c>
      <c r="P55" s="41">
        <v>0</v>
      </c>
      <c r="Q55" s="41">
        <v>0</v>
      </c>
      <c r="R55" s="41">
        <v>0</v>
      </c>
      <c r="S55" s="41">
        <v>50</v>
      </c>
    </row>
    <row r="56" spans="1:54" x14ac:dyDescent="0.25">
      <c r="B56" s="41" t="s">
        <v>10</v>
      </c>
      <c r="C56" s="41">
        <v>0</v>
      </c>
      <c r="D56" s="41">
        <v>0</v>
      </c>
      <c r="E56" s="41">
        <v>6</v>
      </c>
      <c r="F56" s="41">
        <v>0</v>
      </c>
      <c r="G56" s="41">
        <v>21</v>
      </c>
      <c r="H56" s="41">
        <v>14</v>
      </c>
      <c r="I56" s="41">
        <v>9</v>
      </c>
      <c r="J56" s="41">
        <v>0</v>
      </c>
      <c r="K56" s="41">
        <v>0</v>
      </c>
      <c r="L56" s="41">
        <v>0</v>
      </c>
      <c r="M56" s="41">
        <v>0</v>
      </c>
      <c r="N56" s="41">
        <v>0</v>
      </c>
      <c r="O56" s="41">
        <v>0</v>
      </c>
      <c r="P56" s="41">
        <v>0</v>
      </c>
      <c r="Q56" s="41">
        <v>0</v>
      </c>
      <c r="R56" s="41">
        <v>0</v>
      </c>
      <c r="S56" s="41">
        <v>50</v>
      </c>
    </row>
    <row r="57" spans="1:54" x14ac:dyDescent="0.25">
      <c r="B57" s="41" t="s">
        <v>11</v>
      </c>
      <c r="C57" s="41">
        <v>0</v>
      </c>
      <c r="D57" s="41">
        <v>0</v>
      </c>
      <c r="E57" s="41">
        <v>49</v>
      </c>
      <c r="F57" s="41">
        <v>0</v>
      </c>
      <c r="G57" s="41">
        <v>1</v>
      </c>
      <c r="H57" s="41">
        <v>0</v>
      </c>
      <c r="I57" s="41">
        <v>0</v>
      </c>
      <c r="J57" s="41">
        <v>0</v>
      </c>
      <c r="K57" s="41">
        <v>0</v>
      </c>
      <c r="L57" s="41">
        <v>0</v>
      </c>
      <c r="M57" s="41">
        <v>0</v>
      </c>
      <c r="N57" s="41">
        <v>0</v>
      </c>
      <c r="O57" s="41">
        <v>0</v>
      </c>
      <c r="P57" s="41">
        <v>0</v>
      </c>
      <c r="Q57" s="41">
        <v>0</v>
      </c>
      <c r="R57" s="41">
        <v>0</v>
      </c>
      <c r="S57" s="41">
        <v>50</v>
      </c>
    </row>
    <row r="58" spans="1:54" x14ac:dyDescent="0.25">
      <c r="B58" s="41" t="s">
        <v>12</v>
      </c>
      <c r="C58" s="41">
        <v>0</v>
      </c>
      <c r="D58" s="41">
        <v>1</v>
      </c>
      <c r="E58" s="41">
        <v>0</v>
      </c>
      <c r="F58" s="41">
        <v>2</v>
      </c>
      <c r="G58" s="41">
        <v>22</v>
      </c>
      <c r="H58" s="41">
        <v>14</v>
      </c>
      <c r="I58" s="41">
        <v>7</v>
      </c>
      <c r="J58" s="41">
        <v>1</v>
      </c>
      <c r="K58" s="41">
        <v>0</v>
      </c>
      <c r="L58" s="41">
        <v>0</v>
      </c>
      <c r="M58" s="41">
        <v>2</v>
      </c>
      <c r="N58" s="41">
        <v>0</v>
      </c>
      <c r="O58" s="41">
        <v>0</v>
      </c>
      <c r="P58" s="41">
        <v>0</v>
      </c>
      <c r="Q58" s="41">
        <v>0</v>
      </c>
      <c r="R58" s="41">
        <v>0</v>
      </c>
      <c r="S58" s="41">
        <v>49</v>
      </c>
    </row>
    <row r="59" spans="1:54" x14ac:dyDescent="0.25">
      <c r="B59" s="41" t="s">
        <v>13</v>
      </c>
      <c r="C59" s="41">
        <v>0</v>
      </c>
      <c r="D59" s="41">
        <v>0</v>
      </c>
      <c r="E59" s="41">
        <v>0</v>
      </c>
      <c r="F59" s="41">
        <v>0</v>
      </c>
      <c r="G59" s="41">
        <v>7</v>
      </c>
      <c r="H59" s="41">
        <v>0</v>
      </c>
      <c r="I59" s="41">
        <v>37</v>
      </c>
      <c r="J59" s="41">
        <v>5</v>
      </c>
      <c r="K59" s="41">
        <v>1</v>
      </c>
      <c r="L59" s="41">
        <v>0</v>
      </c>
      <c r="M59" s="41">
        <v>0</v>
      </c>
      <c r="N59" s="41">
        <v>0</v>
      </c>
      <c r="O59" s="41">
        <v>0</v>
      </c>
      <c r="P59" s="41">
        <v>0</v>
      </c>
      <c r="Q59" s="41">
        <v>0</v>
      </c>
      <c r="R59" s="41">
        <v>0</v>
      </c>
      <c r="S59" s="41">
        <v>50</v>
      </c>
    </row>
    <row r="60" spans="1:54" x14ac:dyDescent="0.25">
      <c r="B60" s="41" t="s">
        <v>14</v>
      </c>
      <c r="C60" s="41">
        <v>0</v>
      </c>
      <c r="D60" s="41">
        <v>0</v>
      </c>
      <c r="E60" s="41">
        <v>2</v>
      </c>
      <c r="F60" s="41">
        <v>0</v>
      </c>
      <c r="G60" s="41">
        <v>39</v>
      </c>
      <c r="H60" s="41">
        <v>8</v>
      </c>
      <c r="I60" s="41">
        <v>0</v>
      </c>
      <c r="J60" s="41">
        <v>0</v>
      </c>
      <c r="K60" s="41">
        <v>0</v>
      </c>
      <c r="L60" s="41">
        <v>0</v>
      </c>
      <c r="M60" s="41">
        <v>1</v>
      </c>
      <c r="N60" s="41">
        <v>0</v>
      </c>
      <c r="O60" s="41">
        <v>0</v>
      </c>
      <c r="P60" s="41">
        <v>0</v>
      </c>
      <c r="Q60" s="41">
        <v>0</v>
      </c>
      <c r="R60" s="41">
        <v>0</v>
      </c>
      <c r="S60" s="41">
        <v>50</v>
      </c>
    </row>
    <row r="61" spans="1:54" x14ac:dyDescent="0.25">
      <c r="B61" s="41" t="s">
        <v>15</v>
      </c>
      <c r="C61" s="41">
        <v>0</v>
      </c>
      <c r="D61" s="41">
        <v>0</v>
      </c>
      <c r="E61" s="41">
        <v>0</v>
      </c>
      <c r="F61" s="41">
        <v>0</v>
      </c>
      <c r="G61" s="41">
        <v>29</v>
      </c>
      <c r="H61" s="41">
        <v>16</v>
      </c>
      <c r="I61" s="41">
        <v>4</v>
      </c>
      <c r="J61" s="41">
        <v>0</v>
      </c>
      <c r="K61" s="41">
        <v>0</v>
      </c>
      <c r="L61" s="41">
        <v>0</v>
      </c>
      <c r="M61" s="41">
        <v>1</v>
      </c>
      <c r="N61" s="41">
        <v>0</v>
      </c>
      <c r="O61" s="41">
        <v>0</v>
      </c>
      <c r="P61" s="41">
        <v>0</v>
      </c>
      <c r="Q61" s="41">
        <v>0</v>
      </c>
      <c r="R61" s="41">
        <v>0</v>
      </c>
      <c r="S61" s="41">
        <v>50</v>
      </c>
    </row>
    <row r="62" spans="1:54" x14ac:dyDescent="0.25">
      <c r="B62" s="41" t="s">
        <v>16</v>
      </c>
      <c r="C62" s="41">
        <v>0</v>
      </c>
      <c r="D62" s="41">
        <v>0</v>
      </c>
      <c r="E62" s="41">
        <v>0</v>
      </c>
      <c r="F62" s="41">
        <v>0</v>
      </c>
      <c r="G62" s="41">
        <v>0</v>
      </c>
      <c r="H62" s="41">
        <v>9</v>
      </c>
      <c r="I62" s="41">
        <v>0</v>
      </c>
      <c r="J62" s="41">
        <v>3</v>
      </c>
      <c r="K62" s="41">
        <v>2</v>
      </c>
      <c r="L62" s="41">
        <v>3</v>
      </c>
      <c r="M62" s="41">
        <v>12</v>
      </c>
      <c r="N62" s="41">
        <v>5</v>
      </c>
      <c r="O62" s="41">
        <v>8</v>
      </c>
      <c r="P62" s="41">
        <v>3</v>
      </c>
      <c r="Q62" s="41">
        <v>5</v>
      </c>
      <c r="R62" s="41">
        <v>0</v>
      </c>
      <c r="S62" s="41">
        <v>50</v>
      </c>
    </row>
    <row r="63" spans="1:54" x14ac:dyDescent="0.25">
      <c r="B63" s="41" t="s">
        <v>17</v>
      </c>
      <c r="C63" s="41">
        <v>0</v>
      </c>
      <c r="D63" s="41">
        <v>0</v>
      </c>
      <c r="E63" s="41">
        <v>37</v>
      </c>
      <c r="F63" s="41">
        <v>0</v>
      </c>
      <c r="G63" s="41">
        <v>8</v>
      </c>
      <c r="H63" s="41">
        <v>0</v>
      </c>
      <c r="I63" s="41">
        <v>2</v>
      </c>
      <c r="J63" s="41">
        <v>0</v>
      </c>
      <c r="K63" s="41">
        <v>0</v>
      </c>
      <c r="L63" s="41">
        <v>0</v>
      </c>
      <c r="M63" s="41">
        <v>0</v>
      </c>
      <c r="N63" s="41">
        <v>3</v>
      </c>
      <c r="O63" s="41">
        <v>0</v>
      </c>
      <c r="P63" s="41">
        <v>0</v>
      </c>
      <c r="Q63" s="41">
        <v>0</v>
      </c>
      <c r="R63" s="41">
        <v>0</v>
      </c>
      <c r="S63" s="41">
        <v>50</v>
      </c>
    </row>
    <row r="64" spans="1:54" s="41" customFormat="1" x14ac:dyDescent="0.25">
      <c r="A64"/>
      <c r="B64" s="41" t="s">
        <v>18</v>
      </c>
      <c r="C64" s="41">
        <v>0</v>
      </c>
      <c r="D64" s="41">
        <v>28</v>
      </c>
      <c r="E64" s="41">
        <v>15</v>
      </c>
      <c r="F64" s="41">
        <v>3</v>
      </c>
      <c r="G64" s="41">
        <v>1</v>
      </c>
      <c r="H64" s="41">
        <v>1</v>
      </c>
      <c r="I64" s="41">
        <v>1</v>
      </c>
      <c r="J64" s="41">
        <v>1</v>
      </c>
      <c r="K64" s="41">
        <v>0</v>
      </c>
      <c r="L64" s="41">
        <v>0</v>
      </c>
      <c r="M64" s="41">
        <v>0</v>
      </c>
      <c r="N64" s="41">
        <v>0</v>
      </c>
      <c r="O64" s="41">
        <v>0</v>
      </c>
      <c r="P64" s="41">
        <v>0</v>
      </c>
      <c r="Q64" s="41">
        <v>0</v>
      </c>
      <c r="R64" s="41">
        <v>0</v>
      </c>
      <c r="S64" s="41">
        <v>50</v>
      </c>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row>
    <row r="65" spans="1:19" x14ac:dyDescent="0.25">
      <c r="B65" s="41" t="s">
        <v>19</v>
      </c>
      <c r="C65" s="41">
        <v>0</v>
      </c>
      <c r="D65" s="41">
        <v>43</v>
      </c>
      <c r="E65" s="41">
        <v>0</v>
      </c>
      <c r="F65" s="41">
        <v>3</v>
      </c>
      <c r="G65" s="41">
        <v>1</v>
      </c>
      <c r="H65" s="41">
        <v>2</v>
      </c>
      <c r="I65" s="41">
        <v>1</v>
      </c>
      <c r="J65" s="41">
        <v>0</v>
      </c>
      <c r="K65" s="41">
        <v>0</v>
      </c>
      <c r="L65" s="41">
        <v>0</v>
      </c>
      <c r="M65" s="41">
        <v>0</v>
      </c>
      <c r="N65" s="41">
        <v>0</v>
      </c>
      <c r="O65" s="41">
        <v>0</v>
      </c>
      <c r="P65" s="41">
        <v>0</v>
      </c>
      <c r="Q65" s="41">
        <v>0</v>
      </c>
      <c r="R65" s="41">
        <v>0</v>
      </c>
      <c r="S65" s="41">
        <v>50</v>
      </c>
    </row>
    <row r="66" spans="1:19" x14ac:dyDescent="0.25">
      <c r="B66" s="41" t="s">
        <v>20</v>
      </c>
      <c r="C66" s="41">
        <v>0</v>
      </c>
      <c r="D66" s="41">
        <v>0</v>
      </c>
      <c r="E66" s="41">
        <v>7</v>
      </c>
      <c r="F66" s="41">
        <v>35</v>
      </c>
      <c r="G66" s="41">
        <v>4</v>
      </c>
      <c r="H66" s="41">
        <v>1</v>
      </c>
      <c r="I66" s="41">
        <v>2</v>
      </c>
      <c r="J66" s="41">
        <v>0</v>
      </c>
      <c r="K66" s="41">
        <v>1</v>
      </c>
      <c r="L66" s="41">
        <v>0</v>
      </c>
      <c r="M66" s="41">
        <v>0</v>
      </c>
      <c r="N66" s="41">
        <v>0</v>
      </c>
      <c r="O66" s="41">
        <v>0</v>
      </c>
      <c r="P66" s="41">
        <v>0</v>
      </c>
      <c r="Q66" s="41">
        <v>0</v>
      </c>
      <c r="R66" s="41">
        <v>0</v>
      </c>
      <c r="S66" s="41">
        <v>50</v>
      </c>
    </row>
    <row r="67" spans="1:19" x14ac:dyDescent="0.25">
      <c r="B67" s="41" t="s">
        <v>21</v>
      </c>
      <c r="C67" s="41">
        <v>0</v>
      </c>
      <c r="D67" s="41">
        <v>0</v>
      </c>
      <c r="E67" s="41">
        <v>0</v>
      </c>
      <c r="F67" s="41">
        <v>0</v>
      </c>
      <c r="G67" s="41">
        <v>0</v>
      </c>
      <c r="H67" s="41">
        <v>0</v>
      </c>
      <c r="I67" s="41">
        <v>19</v>
      </c>
      <c r="J67" s="41">
        <v>25</v>
      </c>
      <c r="K67" s="41">
        <v>3</v>
      </c>
      <c r="L67" s="41">
        <v>1</v>
      </c>
      <c r="M67" s="41">
        <v>2</v>
      </c>
      <c r="N67" s="41">
        <v>0</v>
      </c>
      <c r="O67" s="41">
        <v>0</v>
      </c>
      <c r="P67" s="41">
        <v>0</v>
      </c>
      <c r="Q67" s="41">
        <v>0</v>
      </c>
      <c r="R67" s="41">
        <v>0</v>
      </c>
      <c r="S67" s="41">
        <v>50</v>
      </c>
    </row>
    <row r="68" spans="1:19" x14ac:dyDescent="0.25">
      <c r="B68" s="41" t="s">
        <v>22</v>
      </c>
      <c r="C68" s="41">
        <v>0</v>
      </c>
      <c r="D68" s="41">
        <v>0</v>
      </c>
      <c r="E68" s="41">
        <v>0</v>
      </c>
      <c r="F68" s="41">
        <v>24</v>
      </c>
      <c r="G68" s="41">
        <v>20</v>
      </c>
      <c r="H68" s="41">
        <v>3</v>
      </c>
      <c r="I68" s="41">
        <v>3</v>
      </c>
      <c r="J68" s="41">
        <v>0</v>
      </c>
      <c r="K68" s="41">
        <v>0</v>
      </c>
      <c r="L68" s="41">
        <v>0</v>
      </c>
      <c r="M68" s="41">
        <v>0</v>
      </c>
      <c r="N68" s="41">
        <v>0</v>
      </c>
      <c r="O68" s="41">
        <v>0</v>
      </c>
      <c r="P68" s="41">
        <v>0</v>
      </c>
      <c r="Q68" s="41">
        <v>0</v>
      </c>
      <c r="R68" s="41">
        <v>0</v>
      </c>
      <c r="S68" s="41">
        <v>50</v>
      </c>
    </row>
    <row r="69" spans="1:19" x14ac:dyDescent="0.25">
      <c r="B69" s="41" t="s">
        <v>89</v>
      </c>
      <c r="C69" s="41">
        <v>0</v>
      </c>
      <c r="D69" s="41">
        <v>0</v>
      </c>
      <c r="E69" s="41">
        <v>0</v>
      </c>
      <c r="F69" s="41">
        <v>0</v>
      </c>
      <c r="G69" s="41">
        <v>0</v>
      </c>
      <c r="H69" s="41">
        <v>0</v>
      </c>
      <c r="I69" s="41">
        <v>0</v>
      </c>
      <c r="J69" s="41">
        <v>1</v>
      </c>
      <c r="K69" s="41">
        <v>5</v>
      </c>
      <c r="L69" s="41">
        <v>39</v>
      </c>
      <c r="M69" s="41">
        <v>4</v>
      </c>
      <c r="N69" s="41">
        <v>1</v>
      </c>
      <c r="O69" s="41">
        <v>0</v>
      </c>
      <c r="P69" s="41">
        <v>0</v>
      </c>
      <c r="Q69" s="41">
        <v>0</v>
      </c>
      <c r="R69" s="41">
        <v>0</v>
      </c>
      <c r="S69" s="41">
        <v>50</v>
      </c>
    </row>
    <row r="70" spans="1:19" x14ac:dyDescent="0.25">
      <c r="B70" s="41" t="s">
        <v>107</v>
      </c>
      <c r="C70" s="41">
        <v>0</v>
      </c>
      <c r="D70" s="41">
        <v>0</v>
      </c>
      <c r="E70" s="41">
        <v>4</v>
      </c>
      <c r="F70" s="41">
        <v>0</v>
      </c>
      <c r="G70" s="41">
        <v>21</v>
      </c>
      <c r="H70" s="41">
        <v>12</v>
      </c>
      <c r="I70" s="41">
        <v>2</v>
      </c>
      <c r="J70" s="41">
        <v>2</v>
      </c>
      <c r="K70" s="41">
        <v>0</v>
      </c>
      <c r="L70" s="41">
        <v>0</v>
      </c>
      <c r="M70" s="41">
        <v>0</v>
      </c>
      <c r="N70" s="41">
        <v>7</v>
      </c>
      <c r="O70" s="41">
        <v>0</v>
      </c>
      <c r="P70" s="41">
        <v>0</v>
      </c>
      <c r="Q70" s="41">
        <v>0</v>
      </c>
      <c r="R70" s="41">
        <v>0</v>
      </c>
      <c r="S70" s="41">
        <v>48</v>
      </c>
    </row>
    <row r="71" spans="1:19" x14ac:dyDescent="0.25">
      <c r="B71" s="41" t="s">
        <v>94</v>
      </c>
      <c r="C71" s="41">
        <v>0</v>
      </c>
      <c r="D71" s="41">
        <v>0</v>
      </c>
      <c r="E71" s="41">
        <v>0</v>
      </c>
      <c r="F71" s="41">
        <v>31</v>
      </c>
      <c r="G71" s="41">
        <v>0</v>
      </c>
      <c r="H71" s="41">
        <v>12</v>
      </c>
      <c r="I71" s="41">
        <v>7</v>
      </c>
      <c r="J71" s="41">
        <v>0</v>
      </c>
      <c r="K71" s="41">
        <v>0</v>
      </c>
      <c r="L71" s="41">
        <v>0</v>
      </c>
      <c r="M71" s="41">
        <v>0</v>
      </c>
      <c r="N71" s="41">
        <v>0</v>
      </c>
      <c r="O71" s="41">
        <v>0</v>
      </c>
      <c r="P71" s="41">
        <v>0</v>
      </c>
      <c r="Q71" s="41">
        <v>0</v>
      </c>
      <c r="R71" s="41">
        <v>0</v>
      </c>
      <c r="S71" s="41">
        <v>50</v>
      </c>
    </row>
    <row r="72" spans="1:19" x14ac:dyDescent="0.25">
      <c r="A72" s="41"/>
      <c r="B72" s="41"/>
      <c r="C72" s="41"/>
      <c r="D72" s="41"/>
      <c r="E72" s="41"/>
      <c r="F72" s="41"/>
      <c r="G72" s="41"/>
      <c r="H72" s="41"/>
      <c r="I72" s="41"/>
      <c r="J72" s="41"/>
      <c r="K72" s="41"/>
      <c r="L72" s="41"/>
      <c r="M72" s="41"/>
      <c r="N72" s="41"/>
      <c r="O72" s="41"/>
      <c r="P72" s="41"/>
      <c r="Q72" s="41"/>
      <c r="R72" s="41"/>
      <c r="S72" s="41"/>
    </row>
    <row r="73" spans="1:19" x14ac:dyDescent="0.25">
      <c r="A73" t="s">
        <v>40</v>
      </c>
    </row>
    <row r="74" spans="1:19" x14ac:dyDescent="0.25">
      <c r="B74" s="41" t="s">
        <v>0</v>
      </c>
      <c r="C74" s="41">
        <v>1.5625E-2</v>
      </c>
      <c r="D74" s="41">
        <v>3.125E-2</v>
      </c>
      <c r="E74" s="41">
        <v>6.25E-2</v>
      </c>
      <c r="F74" s="41">
        <v>0.125</v>
      </c>
      <c r="G74" s="41">
        <v>0.25</v>
      </c>
      <c r="H74" s="41">
        <v>0.5</v>
      </c>
      <c r="I74" s="41">
        <v>1</v>
      </c>
      <c r="J74" s="41">
        <v>2</v>
      </c>
      <c r="K74" s="41">
        <v>4</v>
      </c>
      <c r="L74" s="41">
        <v>8</v>
      </c>
      <c r="M74" s="41">
        <v>16</v>
      </c>
      <c r="N74" s="41">
        <v>32</v>
      </c>
      <c r="O74" s="41">
        <v>64</v>
      </c>
      <c r="P74" s="41">
        <v>128</v>
      </c>
      <c r="Q74" s="41">
        <v>256</v>
      </c>
      <c r="R74" s="41">
        <v>512</v>
      </c>
      <c r="S74" s="41" t="s">
        <v>1</v>
      </c>
    </row>
    <row r="75" spans="1:19" x14ac:dyDescent="0.25">
      <c r="B75" s="41" t="s">
        <v>31</v>
      </c>
      <c r="C75" s="41">
        <v>0</v>
      </c>
      <c r="D75" s="41">
        <v>0</v>
      </c>
      <c r="E75" s="41">
        <v>0</v>
      </c>
      <c r="F75" s="41">
        <v>0</v>
      </c>
      <c r="G75" s="41">
        <v>0</v>
      </c>
      <c r="H75" s="41">
        <v>0</v>
      </c>
      <c r="I75" s="41">
        <v>1</v>
      </c>
      <c r="J75" s="41">
        <v>41</v>
      </c>
      <c r="K75" s="41">
        <v>13</v>
      </c>
      <c r="L75" s="41">
        <v>2</v>
      </c>
      <c r="M75" s="41">
        <v>0</v>
      </c>
      <c r="N75" s="41">
        <v>0</v>
      </c>
      <c r="O75" s="41">
        <v>0</v>
      </c>
      <c r="P75" s="41">
        <v>0</v>
      </c>
      <c r="Q75" s="41">
        <v>0</v>
      </c>
      <c r="R75" s="41">
        <v>0</v>
      </c>
      <c r="S75" s="41">
        <v>57</v>
      </c>
    </row>
    <row r="76" spans="1:19" x14ac:dyDescent="0.25">
      <c r="B76" s="41" t="s">
        <v>32</v>
      </c>
      <c r="C76" s="41">
        <v>0</v>
      </c>
      <c r="D76" s="41">
        <v>0</v>
      </c>
      <c r="E76" s="41">
        <v>0</v>
      </c>
      <c r="F76" s="41">
        <v>0</v>
      </c>
      <c r="G76" s="41">
        <v>0</v>
      </c>
      <c r="H76" s="41">
        <v>0</v>
      </c>
      <c r="I76" s="41">
        <v>0</v>
      </c>
      <c r="J76" s="41">
        <v>0</v>
      </c>
      <c r="K76" s="41">
        <v>0</v>
      </c>
      <c r="L76" s="41">
        <v>3</v>
      </c>
      <c r="M76" s="41">
        <v>54</v>
      </c>
      <c r="N76" s="41">
        <v>0</v>
      </c>
      <c r="O76" s="41">
        <v>0</v>
      </c>
      <c r="P76" s="41">
        <v>0</v>
      </c>
      <c r="Q76" s="41">
        <v>0</v>
      </c>
      <c r="R76" s="41">
        <v>0</v>
      </c>
      <c r="S76" s="41">
        <v>57</v>
      </c>
    </row>
    <row r="77" spans="1:19" x14ac:dyDescent="0.25">
      <c r="B77" s="41" t="s">
        <v>3</v>
      </c>
      <c r="C77" s="41">
        <v>0</v>
      </c>
      <c r="D77" s="41">
        <v>0</v>
      </c>
      <c r="E77" s="41">
        <v>0</v>
      </c>
      <c r="F77" s="41">
        <v>1</v>
      </c>
      <c r="G77" s="41">
        <v>0</v>
      </c>
      <c r="H77" s="41">
        <v>24</v>
      </c>
      <c r="I77" s="41">
        <v>29</v>
      </c>
      <c r="J77" s="41">
        <v>2</v>
      </c>
      <c r="K77" s="41">
        <v>1</v>
      </c>
      <c r="L77" s="41">
        <v>0</v>
      </c>
      <c r="M77" s="41">
        <v>0</v>
      </c>
      <c r="N77" s="41">
        <v>0</v>
      </c>
      <c r="O77" s="41">
        <v>0</v>
      </c>
      <c r="P77" s="41">
        <v>0</v>
      </c>
      <c r="Q77" s="41">
        <v>0</v>
      </c>
      <c r="R77" s="41">
        <v>0</v>
      </c>
      <c r="S77" s="41">
        <v>57</v>
      </c>
    </row>
    <row r="78" spans="1:19" x14ac:dyDescent="0.25">
      <c r="B78" s="41" t="s">
        <v>5</v>
      </c>
      <c r="C78" s="41">
        <v>0</v>
      </c>
      <c r="D78" s="41">
        <v>0</v>
      </c>
      <c r="E78" s="41">
        <v>0</v>
      </c>
      <c r="F78" s="41">
        <v>0</v>
      </c>
      <c r="G78" s="41">
        <v>1</v>
      </c>
      <c r="H78" s="41">
        <v>0</v>
      </c>
      <c r="I78" s="41">
        <v>1</v>
      </c>
      <c r="J78" s="41">
        <v>29</v>
      </c>
      <c r="K78" s="41">
        <v>24</v>
      </c>
      <c r="L78" s="41">
        <v>1</v>
      </c>
      <c r="M78" s="41">
        <v>2</v>
      </c>
      <c r="N78" s="41">
        <v>0</v>
      </c>
      <c r="O78" s="41">
        <v>0</v>
      </c>
      <c r="P78" s="41">
        <v>0</v>
      </c>
      <c r="Q78" s="41">
        <v>0</v>
      </c>
      <c r="R78" s="41">
        <v>0</v>
      </c>
      <c r="S78" s="41">
        <v>58</v>
      </c>
    </row>
    <row r="79" spans="1:19" x14ac:dyDescent="0.25">
      <c r="B79" s="41" t="s">
        <v>7</v>
      </c>
      <c r="C79" s="41">
        <v>0</v>
      </c>
      <c r="D79" s="41">
        <v>0</v>
      </c>
      <c r="E79" s="41">
        <v>0</v>
      </c>
      <c r="F79" s="41">
        <v>0</v>
      </c>
      <c r="G79" s="41">
        <v>0</v>
      </c>
      <c r="H79" s="41">
        <v>0</v>
      </c>
      <c r="I79" s="41">
        <v>0</v>
      </c>
      <c r="J79" s="41">
        <v>0</v>
      </c>
      <c r="K79" s="41">
        <v>0</v>
      </c>
      <c r="L79" s="41">
        <v>0</v>
      </c>
      <c r="M79" s="41">
        <v>57</v>
      </c>
      <c r="N79" s="41">
        <v>0</v>
      </c>
      <c r="O79" s="41">
        <v>0</v>
      </c>
      <c r="P79" s="41">
        <v>0</v>
      </c>
      <c r="Q79" s="41">
        <v>0</v>
      </c>
      <c r="R79" s="41">
        <v>0</v>
      </c>
      <c r="S79" s="41">
        <v>57</v>
      </c>
    </row>
    <row r="80" spans="1:19" x14ac:dyDescent="0.25">
      <c r="B80" s="41" t="s">
        <v>9</v>
      </c>
      <c r="C80" s="41">
        <v>0</v>
      </c>
      <c r="D80" s="41">
        <v>0</v>
      </c>
      <c r="E80" s="41">
        <v>0</v>
      </c>
      <c r="F80" s="41">
        <v>0</v>
      </c>
      <c r="G80" s="41">
        <v>0</v>
      </c>
      <c r="H80" s="41">
        <v>0</v>
      </c>
      <c r="I80" s="41">
        <v>0</v>
      </c>
      <c r="J80" s="41">
        <v>0</v>
      </c>
      <c r="K80" s="41">
        <v>0</v>
      </c>
      <c r="L80" s="41">
        <v>0</v>
      </c>
      <c r="M80" s="41">
        <v>0</v>
      </c>
      <c r="N80" s="41">
        <v>0</v>
      </c>
      <c r="O80" s="41">
        <v>57</v>
      </c>
      <c r="P80" s="41">
        <v>0</v>
      </c>
      <c r="Q80" s="41">
        <v>0</v>
      </c>
      <c r="R80" s="41">
        <v>0</v>
      </c>
      <c r="S80" s="41">
        <v>57</v>
      </c>
    </row>
    <row r="81" spans="2:19" x14ac:dyDescent="0.25">
      <c r="B81" s="41" t="s">
        <v>10</v>
      </c>
      <c r="C81" s="41">
        <v>0</v>
      </c>
      <c r="D81" s="41">
        <v>0</v>
      </c>
      <c r="E81" s="41">
        <v>0</v>
      </c>
      <c r="F81" s="41">
        <v>0</v>
      </c>
      <c r="G81" s="41">
        <v>1</v>
      </c>
      <c r="H81" s="41">
        <v>8</v>
      </c>
      <c r="I81" s="41">
        <v>33</v>
      </c>
      <c r="J81" s="41">
        <v>13</v>
      </c>
      <c r="K81" s="41">
        <v>2</v>
      </c>
      <c r="L81" s="41">
        <v>0</v>
      </c>
      <c r="M81" s="41">
        <v>0</v>
      </c>
      <c r="N81" s="41">
        <v>0</v>
      </c>
      <c r="O81" s="41">
        <v>1</v>
      </c>
      <c r="P81" s="41">
        <v>0</v>
      </c>
      <c r="Q81" s="41">
        <v>0</v>
      </c>
      <c r="R81" s="41">
        <v>0</v>
      </c>
      <c r="S81" s="41">
        <v>58</v>
      </c>
    </row>
    <row r="82" spans="2:19" x14ac:dyDescent="0.25">
      <c r="B82" s="41" t="s">
        <v>11</v>
      </c>
      <c r="C82" s="41">
        <v>0</v>
      </c>
      <c r="D82" s="41">
        <v>0</v>
      </c>
      <c r="E82" s="41">
        <v>0</v>
      </c>
      <c r="F82" s="41">
        <v>0</v>
      </c>
      <c r="G82" s="41">
        <v>0</v>
      </c>
      <c r="H82" s="41">
        <v>0</v>
      </c>
      <c r="I82" s="41">
        <v>4</v>
      </c>
      <c r="J82" s="41">
        <v>23</v>
      </c>
      <c r="K82" s="41">
        <v>24</v>
      </c>
      <c r="L82" s="41">
        <v>6</v>
      </c>
      <c r="M82" s="41">
        <v>0</v>
      </c>
      <c r="N82" s="41">
        <v>0</v>
      </c>
      <c r="O82" s="41">
        <v>0</v>
      </c>
      <c r="P82" s="41">
        <v>0</v>
      </c>
      <c r="Q82" s="41">
        <v>0</v>
      </c>
      <c r="R82" s="41">
        <v>0</v>
      </c>
      <c r="S82" s="41">
        <v>57</v>
      </c>
    </row>
    <row r="83" spans="2:19" x14ac:dyDescent="0.25">
      <c r="B83" s="41" t="s">
        <v>13</v>
      </c>
      <c r="C83" s="41">
        <v>0</v>
      </c>
      <c r="D83" s="41">
        <v>0</v>
      </c>
      <c r="E83" s="41">
        <v>0</v>
      </c>
      <c r="F83" s="41">
        <v>0</v>
      </c>
      <c r="G83" s="41">
        <v>0</v>
      </c>
      <c r="H83" s="41">
        <v>0</v>
      </c>
      <c r="I83" s="41">
        <v>1</v>
      </c>
      <c r="J83" s="41">
        <v>0</v>
      </c>
      <c r="K83" s="41">
        <v>0</v>
      </c>
      <c r="L83" s="41">
        <v>1</v>
      </c>
      <c r="M83" s="41">
        <v>1</v>
      </c>
      <c r="N83" s="41">
        <v>3</v>
      </c>
      <c r="O83" s="41">
        <v>16</v>
      </c>
      <c r="P83" s="41">
        <v>35</v>
      </c>
      <c r="Q83" s="41">
        <v>0</v>
      </c>
      <c r="R83" s="41">
        <v>0</v>
      </c>
      <c r="S83" s="41">
        <v>57</v>
      </c>
    </row>
    <row r="84" spans="2:19" x14ac:dyDescent="0.25">
      <c r="B84" s="41" t="s">
        <v>14</v>
      </c>
      <c r="C84" s="41">
        <v>0</v>
      </c>
      <c r="D84" s="41">
        <v>0</v>
      </c>
      <c r="E84" s="41">
        <v>0</v>
      </c>
      <c r="F84" s="41">
        <v>0</v>
      </c>
      <c r="G84" s="41">
        <v>0</v>
      </c>
      <c r="H84" s="41">
        <v>0</v>
      </c>
      <c r="I84" s="41">
        <v>2</v>
      </c>
      <c r="J84" s="41">
        <v>3</v>
      </c>
      <c r="K84" s="41">
        <v>13</v>
      </c>
      <c r="L84" s="41">
        <v>18</v>
      </c>
      <c r="M84" s="41">
        <v>22</v>
      </c>
      <c r="N84" s="41">
        <v>0</v>
      </c>
      <c r="O84" s="41">
        <v>0</v>
      </c>
      <c r="P84" s="41">
        <v>0</v>
      </c>
      <c r="Q84" s="41">
        <v>0</v>
      </c>
      <c r="R84" s="41">
        <v>0</v>
      </c>
      <c r="S84" s="41">
        <v>58</v>
      </c>
    </row>
    <row r="85" spans="2:19" x14ac:dyDescent="0.25">
      <c r="B85" s="41" t="s">
        <v>16</v>
      </c>
      <c r="C85" s="41">
        <v>0</v>
      </c>
      <c r="D85" s="41">
        <v>0</v>
      </c>
      <c r="E85" s="41">
        <v>0</v>
      </c>
      <c r="F85" s="41">
        <v>0</v>
      </c>
      <c r="G85" s="41">
        <v>0</v>
      </c>
      <c r="H85" s="41">
        <v>0</v>
      </c>
      <c r="I85" s="41">
        <v>0</v>
      </c>
      <c r="J85" s="41">
        <v>0</v>
      </c>
      <c r="K85" s="41">
        <v>1</v>
      </c>
      <c r="L85" s="41">
        <v>2</v>
      </c>
      <c r="M85" s="41">
        <v>2</v>
      </c>
      <c r="N85" s="41">
        <v>30</v>
      </c>
      <c r="O85" s="41">
        <v>16</v>
      </c>
      <c r="P85" s="41">
        <v>5</v>
      </c>
      <c r="Q85" s="41">
        <v>1</v>
      </c>
      <c r="R85" s="41">
        <v>0</v>
      </c>
      <c r="S85" s="41">
        <v>57</v>
      </c>
    </row>
    <row r="86" spans="2:19" x14ac:dyDescent="0.25">
      <c r="B86" s="41" t="s">
        <v>17</v>
      </c>
      <c r="C86" s="41">
        <v>0</v>
      </c>
      <c r="D86" s="41">
        <v>0</v>
      </c>
      <c r="E86" s="41">
        <v>45</v>
      </c>
      <c r="F86" s="41">
        <v>0</v>
      </c>
      <c r="G86" s="41">
        <v>0</v>
      </c>
      <c r="H86" s="41">
        <v>1</v>
      </c>
      <c r="I86" s="41">
        <v>0</v>
      </c>
      <c r="J86" s="41">
        <v>0</v>
      </c>
      <c r="K86" s="41">
        <v>1</v>
      </c>
      <c r="L86" s="41">
        <v>1</v>
      </c>
      <c r="M86" s="41">
        <v>2</v>
      </c>
      <c r="N86" s="41">
        <v>7</v>
      </c>
      <c r="O86" s="41">
        <v>0</v>
      </c>
      <c r="P86" s="41">
        <v>0</v>
      </c>
      <c r="Q86" s="41">
        <v>0</v>
      </c>
      <c r="R86" s="41">
        <v>0</v>
      </c>
      <c r="S86" s="41">
        <v>57</v>
      </c>
    </row>
    <row r="87" spans="2:19" x14ac:dyDescent="0.25">
      <c r="B87" s="41" t="s">
        <v>18</v>
      </c>
      <c r="C87" s="41">
        <v>0</v>
      </c>
      <c r="D87" s="41">
        <v>0</v>
      </c>
      <c r="E87" s="41">
        <v>0</v>
      </c>
      <c r="F87" s="41">
        <v>0</v>
      </c>
      <c r="G87" s="41">
        <v>0</v>
      </c>
      <c r="H87" s="41">
        <v>13</v>
      </c>
      <c r="I87" s="41">
        <v>25</v>
      </c>
      <c r="J87" s="41">
        <v>10</v>
      </c>
      <c r="K87" s="41">
        <v>0</v>
      </c>
      <c r="L87" s="41">
        <v>9</v>
      </c>
      <c r="M87" s="41">
        <v>0</v>
      </c>
      <c r="N87" s="41">
        <v>0</v>
      </c>
      <c r="O87" s="41">
        <v>0</v>
      </c>
      <c r="P87" s="41">
        <v>0</v>
      </c>
      <c r="Q87" s="41">
        <v>0</v>
      </c>
      <c r="R87" s="41">
        <v>0</v>
      </c>
      <c r="S87" s="41">
        <v>57</v>
      </c>
    </row>
    <row r="88" spans="2:19" x14ac:dyDescent="0.25">
      <c r="B88" s="41" t="s">
        <v>19</v>
      </c>
      <c r="C88" s="41">
        <v>0</v>
      </c>
      <c r="D88" s="41">
        <v>0</v>
      </c>
      <c r="E88" s="41">
        <v>0</v>
      </c>
      <c r="F88" s="41">
        <v>0</v>
      </c>
      <c r="G88" s="41">
        <v>1</v>
      </c>
      <c r="H88" s="41">
        <v>14</v>
      </c>
      <c r="I88" s="41">
        <v>28</v>
      </c>
      <c r="J88" s="41">
        <v>4</v>
      </c>
      <c r="K88" s="41">
        <v>1</v>
      </c>
      <c r="L88" s="41">
        <v>0</v>
      </c>
      <c r="M88" s="41">
        <v>9</v>
      </c>
      <c r="N88" s="41">
        <v>0</v>
      </c>
      <c r="O88" s="41">
        <v>0</v>
      </c>
      <c r="P88" s="41">
        <v>0</v>
      </c>
      <c r="Q88" s="41">
        <v>0</v>
      </c>
      <c r="R88" s="41">
        <v>0</v>
      </c>
      <c r="S88" s="41">
        <v>57</v>
      </c>
    </row>
    <row r="89" spans="2:19" x14ac:dyDescent="0.25">
      <c r="B89" s="41" t="s">
        <v>20</v>
      </c>
      <c r="C89" s="41">
        <v>0</v>
      </c>
      <c r="D89" s="41">
        <v>0</v>
      </c>
      <c r="E89" s="41">
        <v>0</v>
      </c>
      <c r="F89" s="41">
        <v>1</v>
      </c>
      <c r="G89" s="41">
        <v>34</v>
      </c>
      <c r="H89" s="41">
        <v>13</v>
      </c>
      <c r="I89" s="41">
        <v>0</v>
      </c>
      <c r="J89" s="41">
        <v>0</v>
      </c>
      <c r="K89" s="41">
        <v>0</v>
      </c>
      <c r="L89" s="41">
        <v>9</v>
      </c>
      <c r="M89" s="41">
        <v>0</v>
      </c>
      <c r="N89" s="41">
        <v>0</v>
      </c>
      <c r="O89" s="41">
        <v>0</v>
      </c>
      <c r="P89" s="41">
        <v>0</v>
      </c>
      <c r="Q89" s="41">
        <v>0</v>
      </c>
      <c r="R89" s="41">
        <v>0</v>
      </c>
      <c r="S89" s="41">
        <v>57</v>
      </c>
    </row>
    <row r="90" spans="2:19" x14ac:dyDescent="0.25">
      <c r="B90" s="41" t="s">
        <v>21</v>
      </c>
      <c r="C90" s="41">
        <v>0</v>
      </c>
      <c r="D90" s="41">
        <v>0</v>
      </c>
      <c r="E90" s="41">
        <v>6</v>
      </c>
      <c r="F90" s="41">
        <v>0</v>
      </c>
      <c r="G90" s="41">
        <v>9</v>
      </c>
      <c r="H90" s="41">
        <v>1</v>
      </c>
      <c r="I90" s="41">
        <v>1</v>
      </c>
      <c r="J90" s="41">
        <v>3</v>
      </c>
      <c r="K90" s="41">
        <v>6</v>
      </c>
      <c r="L90" s="41">
        <v>26</v>
      </c>
      <c r="M90" s="41">
        <v>5</v>
      </c>
      <c r="N90" s="41">
        <v>0</v>
      </c>
      <c r="O90" s="41">
        <v>0</v>
      </c>
      <c r="P90" s="41">
        <v>0</v>
      </c>
      <c r="Q90" s="41">
        <v>0</v>
      </c>
      <c r="R90" s="41">
        <v>0</v>
      </c>
      <c r="S90" s="41">
        <v>57</v>
      </c>
    </row>
    <row r="91" spans="2:19" x14ac:dyDescent="0.25">
      <c r="B91" s="41" t="s">
        <v>33</v>
      </c>
      <c r="C91" s="41">
        <v>0</v>
      </c>
      <c r="D91" s="41">
        <v>0</v>
      </c>
      <c r="E91" s="41">
        <v>0</v>
      </c>
      <c r="F91" s="41">
        <v>0</v>
      </c>
      <c r="G91" s="41">
        <v>0</v>
      </c>
      <c r="H91" s="41">
        <v>2</v>
      </c>
      <c r="I91" s="41">
        <v>21</v>
      </c>
      <c r="J91" s="41">
        <v>19</v>
      </c>
      <c r="K91" s="41">
        <v>10</v>
      </c>
      <c r="L91" s="41">
        <v>5</v>
      </c>
      <c r="M91" s="41">
        <v>0</v>
      </c>
      <c r="N91" s="41">
        <v>0</v>
      </c>
      <c r="O91" s="41">
        <v>0</v>
      </c>
      <c r="P91" s="41">
        <v>0</v>
      </c>
      <c r="Q91" s="41">
        <v>0</v>
      </c>
      <c r="R91" s="41">
        <v>0</v>
      </c>
      <c r="S91" s="41">
        <v>57</v>
      </c>
    </row>
    <row r="92" spans="2:19" x14ac:dyDescent="0.25">
      <c r="B92" s="41" t="s">
        <v>34</v>
      </c>
      <c r="C92" s="41">
        <v>0</v>
      </c>
      <c r="D92" s="41">
        <v>0</v>
      </c>
      <c r="E92" s="41">
        <v>1</v>
      </c>
      <c r="F92" s="41">
        <v>1</v>
      </c>
      <c r="G92" s="41">
        <v>0</v>
      </c>
      <c r="H92" s="41">
        <v>1</v>
      </c>
      <c r="I92" s="41">
        <v>4</v>
      </c>
      <c r="J92" s="41">
        <v>29</v>
      </c>
      <c r="K92" s="41">
        <v>16</v>
      </c>
      <c r="L92" s="41">
        <v>5</v>
      </c>
      <c r="M92" s="41">
        <v>0</v>
      </c>
      <c r="N92" s="41">
        <v>0</v>
      </c>
      <c r="O92" s="41">
        <v>0</v>
      </c>
      <c r="P92" s="41">
        <v>0</v>
      </c>
      <c r="Q92" s="41">
        <v>0</v>
      </c>
      <c r="R92" s="41">
        <v>0</v>
      </c>
      <c r="S92" s="41">
        <v>57</v>
      </c>
    </row>
    <row r="93" spans="2:19" x14ac:dyDescent="0.25">
      <c r="B93" s="41" t="s">
        <v>35</v>
      </c>
      <c r="C93" s="41">
        <v>0</v>
      </c>
      <c r="D93" s="41">
        <v>0</v>
      </c>
      <c r="E93" s="41">
        <v>1</v>
      </c>
      <c r="F93" s="41">
        <v>0</v>
      </c>
      <c r="G93" s="41">
        <v>3</v>
      </c>
      <c r="H93" s="41">
        <v>2</v>
      </c>
      <c r="I93" s="41">
        <v>1</v>
      </c>
      <c r="J93" s="41">
        <v>2</v>
      </c>
      <c r="K93" s="41">
        <v>9</v>
      </c>
      <c r="L93" s="41">
        <v>12</v>
      </c>
      <c r="M93" s="41">
        <v>6</v>
      </c>
      <c r="N93" s="41">
        <v>21</v>
      </c>
      <c r="O93" s="41">
        <v>0</v>
      </c>
      <c r="P93" s="41">
        <v>0</v>
      </c>
      <c r="Q93" s="41">
        <v>0</v>
      </c>
      <c r="R93" s="41">
        <v>0</v>
      </c>
      <c r="S93" s="41">
        <v>57</v>
      </c>
    </row>
    <row r="94" spans="2:19" x14ac:dyDescent="0.25">
      <c r="B94" s="41" t="s">
        <v>24</v>
      </c>
      <c r="C94" s="41">
        <v>0</v>
      </c>
      <c r="D94" s="41">
        <v>0</v>
      </c>
      <c r="E94" s="41">
        <v>0</v>
      </c>
      <c r="F94" s="41">
        <v>0</v>
      </c>
      <c r="G94" s="41">
        <v>0</v>
      </c>
      <c r="H94" s="41">
        <v>2</v>
      </c>
      <c r="I94" s="41">
        <v>1</v>
      </c>
      <c r="J94" s="41">
        <v>3</v>
      </c>
      <c r="K94" s="41">
        <v>1</v>
      </c>
      <c r="L94" s="41">
        <v>50</v>
      </c>
      <c r="M94" s="41">
        <v>0</v>
      </c>
      <c r="N94" s="41">
        <v>0</v>
      </c>
      <c r="O94" s="41">
        <v>0</v>
      </c>
      <c r="P94" s="41">
        <v>0</v>
      </c>
      <c r="Q94" s="41">
        <v>0</v>
      </c>
      <c r="R94" s="41">
        <v>0</v>
      </c>
      <c r="S94" s="41">
        <v>57</v>
      </c>
    </row>
    <row r="95" spans="2:19" x14ac:dyDescent="0.25">
      <c r="B95" s="41" t="s">
        <v>36</v>
      </c>
      <c r="C95" s="41">
        <v>0</v>
      </c>
      <c r="D95" s="41">
        <v>0</v>
      </c>
      <c r="E95" s="41">
        <v>0</v>
      </c>
      <c r="F95" s="41">
        <v>0</v>
      </c>
      <c r="G95" s="41">
        <v>0</v>
      </c>
      <c r="H95" s="41">
        <v>2</v>
      </c>
      <c r="I95" s="41">
        <v>13</v>
      </c>
      <c r="J95" s="41">
        <v>39</v>
      </c>
      <c r="K95" s="41">
        <v>3</v>
      </c>
      <c r="L95" s="41">
        <v>1</v>
      </c>
      <c r="M95" s="41">
        <v>0</v>
      </c>
      <c r="N95" s="41">
        <v>0</v>
      </c>
      <c r="O95" s="41">
        <v>0</v>
      </c>
      <c r="P95" s="41">
        <v>0</v>
      </c>
      <c r="Q95" s="41">
        <v>0</v>
      </c>
      <c r="R95" s="41">
        <v>0</v>
      </c>
      <c r="S95" s="41">
        <v>58</v>
      </c>
    </row>
    <row r="96" spans="2:19" x14ac:dyDescent="0.25">
      <c r="B96" s="41" t="s">
        <v>37</v>
      </c>
      <c r="C96" s="41">
        <v>0</v>
      </c>
      <c r="D96" s="41">
        <v>0</v>
      </c>
      <c r="E96" s="41">
        <v>0</v>
      </c>
      <c r="F96" s="41">
        <v>0</v>
      </c>
      <c r="G96" s="41">
        <v>0</v>
      </c>
      <c r="H96" s="41">
        <v>4</v>
      </c>
      <c r="I96" s="41">
        <v>43</v>
      </c>
      <c r="J96" s="41">
        <v>11</v>
      </c>
      <c r="K96" s="41">
        <v>0</v>
      </c>
      <c r="L96" s="41">
        <v>0</v>
      </c>
      <c r="M96" s="41">
        <v>0</v>
      </c>
      <c r="N96" s="41">
        <v>0</v>
      </c>
      <c r="O96" s="41">
        <v>0</v>
      </c>
      <c r="P96" s="41">
        <v>0</v>
      </c>
      <c r="Q96" s="41">
        <v>0</v>
      </c>
      <c r="R96" s="41">
        <v>0</v>
      </c>
      <c r="S96" s="41">
        <v>58</v>
      </c>
    </row>
    <row r="97" spans="1:19" x14ac:dyDescent="0.25">
      <c r="B97" s="41" t="s">
        <v>38</v>
      </c>
      <c r="C97" s="41">
        <v>0</v>
      </c>
      <c r="D97" s="41">
        <v>0</v>
      </c>
      <c r="E97" s="41">
        <v>0</v>
      </c>
      <c r="F97" s="41">
        <v>55</v>
      </c>
      <c r="G97" s="41">
        <v>1</v>
      </c>
      <c r="H97" s="41">
        <v>1</v>
      </c>
      <c r="I97" s="41">
        <v>1</v>
      </c>
      <c r="J97" s="41">
        <v>0</v>
      </c>
      <c r="K97" s="41">
        <v>0</v>
      </c>
      <c r="L97" s="41">
        <v>0</v>
      </c>
      <c r="M97" s="41">
        <v>0</v>
      </c>
      <c r="N97" s="41">
        <v>0</v>
      </c>
      <c r="O97" s="41">
        <v>0</v>
      </c>
      <c r="P97" s="41">
        <v>0</v>
      </c>
      <c r="Q97" s="41">
        <v>0</v>
      </c>
      <c r="R97" s="41">
        <v>0</v>
      </c>
      <c r="S97" s="41">
        <v>58</v>
      </c>
    </row>
    <row r="98" spans="1:19" x14ac:dyDescent="0.25">
      <c r="B98" s="41" t="s">
        <v>22</v>
      </c>
      <c r="C98" s="41">
        <v>0</v>
      </c>
      <c r="D98" s="41">
        <v>35</v>
      </c>
      <c r="E98" s="41">
        <v>0</v>
      </c>
      <c r="F98" s="41">
        <v>21</v>
      </c>
      <c r="G98" s="41">
        <v>1</v>
      </c>
      <c r="H98" s="41">
        <v>0</v>
      </c>
      <c r="I98" s="41">
        <v>0</v>
      </c>
      <c r="J98" s="41">
        <v>0</v>
      </c>
      <c r="K98" s="41">
        <v>0</v>
      </c>
      <c r="L98" s="41">
        <v>0</v>
      </c>
      <c r="M98" s="41">
        <v>0</v>
      </c>
      <c r="N98" s="41">
        <v>0</v>
      </c>
      <c r="O98" s="41">
        <v>0</v>
      </c>
      <c r="P98" s="41">
        <v>0</v>
      </c>
      <c r="Q98" s="41">
        <v>0</v>
      </c>
      <c r="R98" s="41">
        <v>0</v>
      </c>
      <c r="S98" s="41">
        <v>57</v>
      </c>
    </row>
    <row r="100" spans="1:19" x14ac:dyDescent="0.25">
      <c r="A100" t="s">
        <v>41</v>
      </c>
    </row>
    <row r="101" spans="1:19" x14ac:dyDescent="0.25">
      <c r="B101" s="41" t="s">
        <v>0</v>
      </c>
      <c r="C101" s="41">
        <v>1.5625E-2</v>
      </c>
      <c r="D101" s="41">
        <v>3.125E-2</v>
      </c>
      <c r="E101" s="41">
        <v>6.25E-2</v>
      </c>
      <c r="F101" s="41">
        <v>0.125</v>
      </c>
      <c r="G101" s="41">
        <v>0.25</v>
      </c>
      <c r="H101" s="41">
        <v>0.5</v>
      </c>
      <c r="I101" s="41">
        <v>1</v>
      </c>
      <c r="J101" s="41">
        <v>2</v>
      </c>
      <c r="K101" s="41">
        <v>4</v>
      </c>
      <c r="L101" s="41">
        <v>8</v>
      </c>
      <c r="M101" s="41">
        <v>16</v>
      </c>
      <c r="N101" s="41">
        <v>32</v>
      </c>
      <c r="O101" s="41">
        <v>64</v>
      </c>
      <c r="P101" s="41">
        <v>128</v>
      </c>
      <c r="Q101" s="41">
        <v>256</v>
      </c>
      <c r="R101" s="41">
        <v>512</v>
      </c>
      <c r="S101" s="41" t="s">
        <v>1</v>
      </c>
    </row>
    <row r="102" spans="1:19" x14ac:dyDescent="0.25">
      <c r="B102" s="41" t="s">
        <v>31</v>
      </c>
      <c r="C102" s="41">
        <v>0</v>
      </c>
      <c r="D102" s="41">
        <v>0</v>
      </c>
      <c r="E102" s="41">
        <v>0</v>
      </c>
      <c r="F102" s="41">
        <v>0</v>
      </c>
      <c r="G102" s="41">
        <v>0</v>
      </c>
      <c r="H102" s="41">
        <v>0</v>
      </c>
      <c r="I102" s="41">
        <v>2</v>
      </c>
      <c r="J102" s="41">
        <v>4</v>
      </c>
      <c r="K102" s="41">
        <v>1</v>
      </c>
      <c r="L102" s="41">
        <v>92</v>
      </c>
      <c r="M102" s="41">
        <v>0</v>
      </c>
      <c r="N102" s="41">
        <v>0</v>
      </c>
      <c r="O102" s="41">
        <v>0</v>
      </c>
      <c r="P102" s="41">
        <v>0</v>
      </c>
      <c r="Q102" s="41">
        <v>0</v>
      </c>
      <c r="R102" s="41">
        <v>0</v>
      </c>
      <c r="S102" s="41">
        <v>99</v>
      </c>
    </row>
    <row r="103" spans="1:19" x14ac:dyDescent="0.25">
      <c r="B103" s="41" t="s">
        <v>32</v>
      </c>
      <c r="C103" s="41">
        <v>0</v>
      </c>
      <c r="D103" s="41">
        <v>0</v>
      </c>
      <c r="E103" s="41">
        <v>0</v>
      </c>
      <c r="F103" s="41">
        <v>0</v>
      </c>
      <c r="G103" s="41">
        <v>0</v>
      </c>
      <c r="H103" s="41">
        <v>0</v>
      </c>
      <c r="I103" s="41">
        <v>0</v>
      </c>
      <c r="J103" s="41">
        <v>0</v>
      </c>
      <c r="K103" s="41">
        <v>0</v>
      </c>
      <c r="L103" s="41">
        <v>0</v>
      </c>
      <c r="M103" s="41">
        <v>99</v>
      </c>
      <c r="N103" s="41">
        <v>0</v>
      </c>
      <c r="O103" s="41">
        <v>0</v>
      </c>
      <c r="P103" s="41">
        <v>0</v>
      </c>
      <c r="Q103" s="41">
        <v>0</v>
      </c>
      <c r="R103" s="41">
        <v>0</v>
      </c>
      <c r="S103" s="41">
        <v>99</v>
      </c>
    </row>
    <row r="104" spans="1:19" x14ac:dyDescent="0.25">
      <c r="B104" s="41" t="s">
        <v>3</v>
      </c>
      <c r="C104" s="41">
        <v>0</v>
      </c>
      <c r="D104" s="41">
        <v>0</v>
      </c>
      <c r="E104" s="41">
        <v>0</v>
      </c>
      <c r="F104" s="41">
        <v>0</v>
      </c>
      <c r="G104" s="41">
        <v>0</v>
      </c>
      <c r="H104" s="41">
        <v>1</v>
      </c>
      <c r="I104" s="41">
        <v>4</v>
      </c>
      <c r="J104" s="41">
        <v>0</v>
      </c>
      <c r="K104" s="41">
        <v>1</v>
      </c>
      <c r="L104" s="41">
        <v>1</v>
      </c>
      <c r="M104" s="41">
        <v>0</v>
      </c>
      <c r="N104" s="41">
        <v>2</v>
      </c>
      <c r="O104" s="41">
        <v>91</v>
      </c>
      <c r="P104" s="41">
        <v>0</v>
      </c>
      <c r="Q104" s="41">
        <v>0</v>
      </c>
      <c r="R104" s="41">
        <v>0</v>
      </c>
      <c r="S104" s="41">
        <v>100</v>
      </c>
    </row>
    <row r="105" spans="1:19" x14ac:dyDescent="0.25">
      <c r="B105" s="41" t="s">
        <v>5</v>
      </c>
      <c r="C105" s="41">
        <v>0</v>
      </c>
      <c r="D105" s="41">
        <v>0</v>
      </c>
      <c r="E105" s="41">
        <v>0</v>
      </c>
      <c r="F105" s="41">
        <v>0</v>
      </c>
      <c r="G105" s="41">
        <v>0</v>
      </c>
      <c r="H105" s="41">
        <v>0</v>
      </c>
      <c r="I105" s="41">
        <v>0</v>
      </c>
      <c r="J105" s="41">
        <v>0</v>
      </c>
      <c r="K105" s="41">
        <v>3</v>
      </c>
      <c r="L105" s="41">
        <v>3</v>
      </c>
      <c r="M105" s="41">
        <v>1</v>
      </c>
      <c r="N105" s="41">
        <v>1</v>
      </c>
      <c r="O105" s="41">
        <v>1</v>
      </c>
      <c r="P105" s="41">
        <v>90</v>
      </c>
      <c r="Q105" s="41">
        <v>0</v>
      </c>
      <c r="R105" s="41">
        <v>0</v>
      </c>
      <c r="S105" s="41">
        <v>99</v>
      </c>
    </row>
    <row r="106" spans="1:19" x14ac:dyDescent="0.25">
      <c r="B106" s="41" t="s">
        <v>7</v>
      </c>
      <c r="C106" s="41">
        <v>0</v>
      </c>
      <c r="D106" s="41">
        <v>0</v>
      </c>
      <c r="E106" s="41">
        <v>0</v>
      </c>
      <c r="F106" s="41">
        <v>0</v>
      </c>
      <c r="G106" s="41">
        <v>0</v>
      </c>
      <c r="H106" s="41">
        <v>0</v>
      </c>
      <c r="I106" s="41">
        <v>0</v>
      </c>
      <c r="J106" s="41">
        <v>2</v>
      </c>
      <c r="K106" s="41">
        <v>0</v>
      </c>
      <c r="L106" s="41">
        <v>0</v>
      </c>
      <c r="M106" s="41">
        <v>97</v>
      </c>
      <c r="N106" s="41">
        <v>0</v>
      </c>
      <c r="O106" s="41">
        <v>0</v>
      </c>
      <c r="P106" s="41">
        <v>0</v>
      </c>
      <c r="Q106" s="41">
        <v>0</v>
      </c>
      <c r="R106" s="41">
        <v>0</v>
      </c>
      <c r="S106" s="41">
        <v>99</v>
      </c>
    </row>
    <row r="107" spans="1:19" x14ac:dyDescent="0.25">
      <c r="B107" s="41" t="s">
        <v>9</v>
      </c>
      <c r="C107" s="41">
        <v>0</v>
      </c>
      <c r="D107" s="41">
        <v>0</v>
      </c>
      <c r="E107" s="41">
        <v>0</v>
      </c>
      <c r="F107" s="41">
        <v>0</v>
      </c>
      <c r="G107" s="41">
        <v>0</v>
      </c>
      <c r="H107" s="41">
        <v>0</v>
      </c>
      <c r="I107" s="41">
        <v>0</v>
      </c>
      <c r="J107" s="41">
        <v>0</v>
      </c>
      <c r="K107" s="41">
        <v>0</v>
      </c>
      <c r="L107" s="41">
        <v>0</v>
      </c>
      <c r="M107" s="41">
        <v>0</v>
      </c>
      <c r="N107" s="41">
        <v>0</v>
      </c>
      <c r="O107" s="41">
        <v>99</v>
      </c>
      <c r="P107" s="41">
        <v>0</v>
      </c>
      <c r="Q107" s="41">
        <v>0</v>
      </c>
      <c r="R107" s="41">
        <v>0</v>
      </c>
      <c r="S107" s="41">
        <v>99</v>
      </c>
    </row>
    <row r="108" spans="1:19" x14ac:dyDescent="0.25">
      <c r="B108" s="41" t="s">
        <v>10</v>
      </c>
      <c r="C108" s="41">
        <v>0</v>
      </c>
      <c r="D108" s="41">
        <v>0</v>
      </c>
      <c r="E108" s="41">
        <v>0</v>
      </c>
      <c r="F108" s="41">
        <v>0</v>
      </c>
      <c r="G108" s="41">
        <v>0</v>
      </c>
      <c r="H108" s="41">
        <v>2</v>
      </c>
      <c r="I108" s="41">
        <v>1</v>
      </c>
      <c r="J108" s="41">
        <v>3</v>
      </c>
      <c r="K108" s="41">
        <v>0</v>
      </c>
      <c r="L108" s="41">
        <v>3</v>
      </c>
      <c r="M108" s="41">
        <v>0</v>
      </c>
      <c r="N108" s="41">
        <v>91</v>
      </c>
      <c r="O108" s="41">
        <v>0</v>
      </c>
      <c r="P108" s="41">
        <v>0</v>
      </c>
      <c r="Q108" s="41">
        <v>0</v>
      </c>
      <c r="R108" s="41">
        <v>0</v>
      </c>
      <c r="S108" s="41">
        <v>100</v>
      </c>
    </row>
    <row r="109" spans="1:19" x14ac:dyDescent="0.25">
      <c r="B109" s="41" t="s">
        <v>11</v>
      </c>
      <c r="C109" s="41">
        <v>0</v>
      </c>
      <c r="D109" s="41">
        <v>0</v>
      </c>
      <c r="E109" s="41">
        <v>0</v>
      </c>
      <c r="F109" s="41">
        <v>0</v>
      </c>
      <c r="G109" s="41">
        <v>0</v>
      </c>
      <c r="H109" s="41">
        <v>0</v>
      </c>
      <c r="I109" s="41">
        <v>0</v>
      </c>
      <c r="J109" s="41">
        <v>2</v>
      </c>
      <c r="K109" s="41">
        <v>5</v>
      </c>
      <c r="L109" s="41">
        <v>0</v>
      </c>
      <c r="M109" s="41">
        <v>2</v>
      </c>
      <c r="N109" s="41">
        <v>90</v>
      </c>
      <c r="O109" s="41">
        <v>0</v>
      </c>
      <c r="P109" s="41">
        <v>0</v>
      </c>
      <c r="Q109" s="41">
        <v>0</v>
      </c>
      <c r="R109" s="41">
        <v>0</v>
      </c>
      <c r="S109" s="41">
        <v>99</v>
      </c>
    </row>
    <row r="110" spans="1:19" x14ac:dyDescent="0.25">
      <c r="B110" s="41" t="s">
        <v>13</v>
      </c>
      <c r="C110" s="41">
        <v>0</v>
      </c>
      <c r="D110" s="41">
        <v>0</v>
      </c>
      <c r="E110" s="41">
        <v>0</v>
      </c>
      <c r="F110" s="41">
        <v>0</v>
      </c>
      <c r="G110" s="41">
        <v>0</v>
      </c>
      <c r="H110" s="41">
        <v>0</v>
      </c>
      <c r="I110" s="41">
        <v>0</v>
      </c>
      <c r="J110" s="41">
        <v>0</v>
      </c>
      <c r="K110" s="41">
        <v>0</v>
      </c>
      <c r="L110" s="41">
        <v>7</v>
      </c>
      <c r="M110" s="41">
        <v>14</v>
      </c>
      <c r="N110" s="41">
        <v>11</v>
      </c>
      <c r="O110" s="41">
        <v>1</v>
      </c>
      <c r="P110" s="41">
        <v>66</v>
      </c>
      <c r="Q110" s="41">
        <v>0</v>
      </c>
      <c r="R110" s="41">
        <v>0</v>
      </c>
      <c r="S110" s="41">
        <v>99</v>
      </c>
    </row>
    <row r="111" spans="1:19" x14ac:dyDescent="0.25">
      <c r="B111" s="41" t="s">
        <v>14</v>
      </c>
      <c r="C111" s="41">
        <v>0</v>
      </c>
      <c r="D111" s="41">
        <v>0</v>
      </c>
      <c r="E111" s="41">
        <v>0</v>
      </c>
      <c r="F111" s="41">
        <v>0</v>
      </c>
      <c r="G111" s="41">
        <v>0</v>
      </c>
      <c r="H111" s="41">
        <v>0</v>
      </c>
      <c r="I111" s="41">
        <v>6</v>
      </c>
      <c r="J111" s="41">
        <v>15</v>
      </c>
      <c r="K111" s="41">
        <v>6</v>
      </c>
      <c r="L111" s="41">
        <v>4</v>
      </c>
      <c r="M111" s="41">
        <v>69</v>
      </c>
      <c r="N111" s="41">
        <v>1</v>
      </c>
      <c r="O111" s="41">
        <v>0</v>
      </c>
      <c r="P111" s="41">
        <v>0</v>
      </c>
      <c r="Q111" s="41">
        <v>0</v>
      </c>
      <c r="R111" s="41">
        <v>0</v>
      </c>
      <c r="S111" s="41">
        <v>101</v>
      </c>
    </row>
    <row r="112" spans="1:19" x14ac:dyDescent="0.25">
      <c r="B112" s="41" t="s">
        <v>16</v>
      </c>
      <c r="C112" s="41">
        <v>0</v>
      </c>
      <c r="D112" s="41">
        <v>0</v>
      </c>
      <c r="E112" s="41">
        <v>0</v>
      </c>
      <c r="F112" s="41">
        <v>0</v>
      </c>
      <c r="G112" s="41">
        <v>0</v>
      </c>
      <c r="H112" s="41">
        <v>0</v>
      </c>
      <c r="I112" s="41">
        <v>0</v>
      </c>
      <c r="J112" s="41">
        <v>0</v>
      </c>
      <c r="K112" s="41">
        <v>2</v>
      </c>
      <c r="L112" s="41">
        <v>1</v>
      </c>
      <c r="M112" s="41">
        <v>2</v>
      </c>
      <c r="N112" s="41">
        <v>14</v>
      </c>
      <c r="O112" s="41">
        <v>59</v>
      </c>
      <c r="P112" s="41">
        <v>17</v>
      </c>
      <c r="Q112" s="41">
        <v>4</v>
      </c>
      <c r="R112" s="41">
        <v>0</v>
      </c>
      <c r="S112" s="41">
        <v>99</v>
      </c>
    </row>
    <row r="113" spans="1:19" x14ac:dyDescent="0.25">
      <c r="B113" s="41" t="s">
        <v>17</v>
      </c>
      <c r="C113" s="41">
        <v>0</v>
      </c>
      <c r="D113" s="41">
        <v>0</v>
      </c>
      <c r="E113" s="41">
        <v>64</v>
      </c>
      <c r="F113" s="41">
        <v>0</v>
      </c>
      <c r="G113" s="41">
        <v>13</v>
      </c>
      <c r="H113" s="41">
        <v>9</v>
      </c>
      <c r="I113" s="41">
        <v>1</v>
      </c>
      <c r="J113" s="41">
        <v>3</v>
      </c>
      <c r="K113" s="41">
        <v>1</v>
      </c>
      <c r="L113" s="41">
        <v>3</v>
      </c>
      <c r="M113" s="41">
        <v>1</v>
      </c>
      <c r="N113" s="41">
        <v>4</v>
      </c>
      <c r="O113" s="41">
        <v>0</v>
      </c>
      <c r="P113" s="41">
        <v>0</v>
      </c>
      <c r="Q113" s="41">
        <v>0</v>
      </c>
      <c r="R113" s="41">
        <v>0</v>
      </c>
      <c r="S113" s="41">
        <v>99</v>
      </c>
    </row>
    <row r="114" spans="1:19" x14ac:dyDescent="0.25">
      <c r="B114" s="41" t="s">
        <v>18</v>
      </c>
      <c r="C114" s="41">
        <v>0</v>
      </c>
      <c r="D114" s="41">
        <v>0</v>
      </c>
      <c r="E114" s="41">
        <v>0</v>
      </c>
      <c r="F114" s="41">
        <v>2</v>
      </c>
      <c r="G114" s="41">
        <v>1</v>
      </c>
      <c r="H114" s="41">
        <v>1</v>
      </c>
      <c r="I114" s="41">
        <v>1</v>
      </c>
      <c r="J114" s="41">
        <v>3</v>
      </c>
      <c r="K114" s="41">
        <v>1</v>
      </c>
      <c r="L114" s="41">
        <v>90</v>
      </c>
      <c r="M114" s="41">
        <v>0</v>
      </c>
      <c r="N114" s="41">
        <v>0</v>
      </c>
      <c r="O114" s="41">
        <v>0</v>
      </c>
      <c r="P114" s="41">
        <v>0</v>
      </c>
      <c r="Q114" s="41">
        <v>0</v>
      </c>
      <c r="R114" s="41">
        <v>0</v>
      </c>
      <c r="S114" s="41">
        <v>99</v>
      </c>
    </row>
    <row r="115" spans="1:19" x14ac:dyDescent="0.25">
      <c r="B115" s="41" t="s">
        <v>19</v>
      </c>
      <c r="C115" s="41">
        <v>0</v>
      </c>
      <c r="D115" s="41">
        <v>0</v>
      </c>
      <c r="E115" s="41">
        <v>0</v>
      </c>
      <c r="F115" s="41">
        <v>0</v>
      </c>
      <c r="G115" s="41">
        <v>3</v>
      </c>
      <c r="H115" s="41">
        <v>1</v>
      </c>
      <c r="I115" s="41">
        <v>4</v>
      </c>
      <c r="J115" s="41">
        <v>1</v>
      </c>
      <c r="K115" s="41">
        <v>1</v>
      </c>
      <c r="L115" s="41">
        <v>1</v>
      </c>
      <c r="M115" s="41">
        <v>88</v>
      </c>
      <c r="N115" s="41">
        <v>0</v>
      </c>
      <c r="O115" s="41">
        <v>0</v>
      </c>
      <c r="P115" s="41">
        <v>0</v>
      </c>
      <c r="Q115" s="41">
        <v>0</v>
      </c>
      <c r="R115" s="41">
        <v>0</v>
      </c>
      <c r="S115" s="41">
        <v>99</v>
      </c>
    </row>
    <row r="116" spans="1:19" x14ac:dyDescent="0.25">
      <c r="B116" s="41" t="s">
        <v>20</v>
      </c>
      <c r="C116" s="41">
        <v>0</v>
      </c>
      <c r="D116" s="41">
        <v>0</v>
      </c>
      <c r="E116" s="41">
        <v>1</v>
      </c>
      <c r="F116" s="41">
        <v>1</v>
      </c>
      <c r="G116" s="41">
        <v>2</v>
      </c>
      <c r="H116" s="41">
        <v>3</v>
      </c>
      <c r="I116" s="41">
        <v>1</v>
      </c>
      <c r="J116" s="41">
        <v>1</v>
      </c>
      <c r="K116" s="41">
        <v>1</v>
      </c>
      <c r="L116" s="41">
        <v>89</v>
      </c>
      <c r="M116" s="41">
        <v>0</v>
      </c>
      <c r="N116" s="41">
        <v>0</v>
      </c>
      <c r="O116" s="41">
        <v>0</v>
      </c>
      <c r="P116" s="41">
        <v>0</v>
      </c>
      <c r="Q116" s="41">
        <v>0</v>
      </c>
      <c r="R116" s="41">
        <v>0</v>
      </c>
      <c r="S116" s="41">
        <v>99</v>
      </c>
    </row>
    <row r="117" spans="1:19" x14ac:dyDescent="0.25">
      <c r="B117" s="41" t="s">
        <v>21</v>
      </c>
      <c r="C117" s="41">
        <v>0</v>
      </c>
      <c r="D117" s="41">
        <v>0</v>
      </c>
      <c r="E117" s="41">
        <v>78</v>
      </c>
      <c r="F117" s="41">
        <v>0</v>
      </c>
      <c r="G117" s="41">
        <v>3</v>
      </c>
      <c r="H117" s="41">
        <v>3</v>
      </c>
      <c r="I117" s="41">
        <v>1</v>
      </c>
      <c r="J117" s="41">
        <v>3</v>
      </c>
      <c r="K117" s="41">
        <v>5</v>
      </c>
      <c r="L117" s="41">
        <v>5</v>
      </c>
      <c r="M117" s="41">
        <v>1</v>
      </c>
      <c r="N117" s="41">
        <v>0</v>
      </c>
      <c r="O117" s="41">
        <v>0</v>
      </c>
      <c r="P117" s="41">
        <v>0</v>
      </c>
      <c r="Q117" s="41">
        <v>0</v>
      </c>
      <c r="R117" s="41">
        <v>0</v>
      </c>
      <c r="S117" s="41">
        <v>99</v>
      </c>
    </row>
    <row r="118" spans="1:19" x14ac:dyDescent="0.25">
      <c r="B118" s="41" t="s">
        <v>33</v>
      </c>
      <c r="C118" s="41">
        <v>0</v>
      </c>
      <c r="D118" s="41">
        <v>0</v>
      </c>
      <c r="E118" s="41">
        <v>1</v>
      </c>
      <c r="F118" s="41">
        <v>2</v>
      </c>
      <c r="G118" s="41">
        <v>0</v>
      </c>
      <c r="H118" s="41">
        <v>0</v>
      </c>
      <c r="I118" s="41">
        <v>1</v>
      </c>
      <c r="J118" s="41">
        <v>3</v>
      </c>
      <c r="K118" s="41">
        <v>11</v>
      </c>
      <c r="L118" s="41">
        <v>81</v>
      </c>
      <c r="M118" s="41">
        <v>0</v>
      </c>
      <c r="N118" s="41">
        <v>0</v>
      </c>
      <c r="O118" s="41">
        <v>0</v>
      </c>
      <c r="P118" s="41">
        <v>0</v>
      </c>
      <c r="Q118" s="41">
        <v>0</v>
      </c>
      <c r="R118" s="41">
        <v>0</v>
      </c>
      <c r="S118" s="41">
        <v>99</v>
      </c>
    </row>
    <row r="119" spans="1:19" x14ac:dyDescent="0.25">
      <c r="B119" s="41" t="s">
        <v>34</v>
      </c>
      <c r="C119" s="41">
        <v>0</v>
      </c>
      <c r="D119" s="41">
        <v>0</v>
      </c>
      <c r="E119" s="41">
        <v>0</v>
      </c>
      <c r="F119" s="41">
        <v>0</v>
      </c>
      <c r="G119" s="41">
        <v>0</v>
      </c>
      <c r="H119" s="41">
        <v>0</v>
      </c>
      <c r="I119" s="41">
        <v>0</v>
      </c>
      <c r="J119" s="41">
        <v>19</v>
      </c>
      <c r="K119" s="41">
        <v>79</v>
      </c>
      <c r="L119" s="41">
        <v>2</v>
      </c>
      <c r="M119" s="41">
        <v>0</v>
      </c>
      <c r="N119" s="41">
        <v>0</v>
      </c>
      <c r="O119" s="41">
        <v>0</v>
      </c>
      <c r="P119" s="41">
        <v>0</v>
      </c>
      <c r="Q119" s="41">
        <v>0</v>
      </c>
      <c r="R119" s="41">
        <v>0</v>
      </c>
      <c r="S119" s="41">
        <v>100</v>
      </c>
    </row>
    <row r="120" spans="1:19" x14ac:dyDescent="0.25">
      <c r="B120" s="41" t="s">
        <v>35</v>
      </c>
      <c r="C120" s="41">
        <v>0</v>
      </c>
      <c r="D120" s="41">
        <v>0</v>
      </c>
      <c r="E120" s="41">
        <v>0</v>
      </c>
      <c r="F120" s="41">
        <v>0</v>
      </c>
      <c r="G120" s="41">
        <v>1</v>
      </c>
      <c r="H120" s="41">
        <v>2</v>
      </c>
      <c r="I120" s="41">
        <v>0</v>
      </c>
      <c r="J120" s="41">
        <v>0</v>
      </c>
      <c r="K120" s="41">
        <v>2</v>
      </c>
      <c r="L120" s="41">
        <v>3</v>
      </c>
      <c r="M120" s="41">
        <v>6</v>
      </c>
      <c r="N120" s="41">
        <v>85</v>
      </c>
      <c r="O120" s="41">
        <v>0</v>
      </c>
      <c r="P120" s="41">
        <v>0</v>
      </c>
      <c r="Q120" s="41">
        <v>0</v>
      </c>
      <c r="R120" s="41">
        <v>0</v>
      </c>
      <c r="S120" s="41">
        <v>99</v>
      </c>
    </row>
    <row r="121" spans="1:19" x14ac:dyDescent="0.25">
      <c r="B121" s="41" t="s">
        <v>24</v>
      </c>
      <c r="C121" s="41">
        <v>0</v>
      </c>
      <c r="D121" s="41">
        <v>0</v>
      </c>
      <c r="E121" s="41">
        <v>1</v>
      </c>
      <c r="F121" s="41">
        <v>5</v>
      </c>
      <c r="G121" s="41">
        <v>1</v>
      </c>
      <c r="H121" s="41">
        <v>0</v>
      </c>
      <c r="I121" s="41">
        <v>1</v>
      </c>
      <c r="J121" s="41">
        <v>0</v>
      </c>
      <c r="K121" s="41">
        <v>1</v>
      </c>
      <c r="L121" s="41">
        <v>90</v>
      </c>
      <c r="M121" s="41">
        <v>0</v>
      </c>
      <c r="N121" s="41">
        <v>0</v>
      </c>
      <c r="O121" s="41">
        <v>0</v>
      </c>
      <c r="P121" s="41">
        <v>0</v>
      </c>
      <c r="Q121" s="41">
        <v>0</v>
      </c>
      <c r="R121" s="41">
        <v>0</v>
      </c>
      <c r="S121" s="41">
        <v>99</v>
      </c>
    </row>
    <row r="122" spans="1:19" x14ac:dyDescent="0.25">
      <c r="B122" s="41" t="s">
        <v>36</v>
      </c>
      <c r="C122" s="41">
        <v>0</v>
      </c>
      <c r="D122" s="41">
        <v>0</v>
      </c>
      <c r="E122" s="41">
        <v>0</v>
      </c>
      <c r="F122" s="41">
        <v>0</v>
      </c>
      <c r="G122" s="41">
        <v>0</v>
      </c>
      <c r="H122" s="41">
        <v>5</v>
      </c>
      <c r="I122" s="41">
        <v>72</v>
      </c>
      <c r="J122" s="41">
        <v>23</v>
      </c>
      <c r="K122" s="41">
        <v>1</v>
      </c>
      <c r="L122" s="41">
        <v>0</v>
      </c>
      <c r="M122" s="41">
        <v>0</v>
      </c>
      <c r="N122" s="41">
        <v>0</v>
      </c>
      <c r="O122" s="41">
        <v>0</v>
      </c>
      <c r="P122" s="41">
        <v>0</v>
      </c>
      <c r="Q122" s="41">
        <v>0</v>
      </c>
      <c r="R122" s="41">
        <v>0</v>
      </c>
      <c r="S122" s="41">
        <v>101</v>
      </c>
    </row>
    <row r="123" spans="1:19" x14ac:dyDescent="0.25">
      <c r="B123" s="41" t="s">
        <v>37</v>
      </c>
      <c r="C123" s="41">
        <v>0</v>
      </c>
      <c r="D123" s="41">
        <v>0</v>
      </c>
      <c r="E123" s="41">
        <v>0</v>
      </c>
      <c r="F123" s="41">
        <v>0</v>
      </c>
      <c r="G123" s="41">
        <v>3</v>
      </c>
      <c r="H123" s="41">
        <v>62</v>
      </c>
      <c r="I123" s="41">
        <v>27</v>
      </c>
      <c r="J123" s="41">
        <v>1</v>
      </c>
      <c r="K123" s="41">
        <v>0</v>
      </c>
      <c r="L123" s="41">
        <v>0</v>
      </c>
      <c r="M123" s="41">
        <v>1</v>
      </c>
      <c r="N123" s="41">
        <v>7</v>
      </c>
      <c r="O123" s="41">
        <v>0</v>
      </c>
      <c r="P123" s="41">
        <v>0</v>
      </c>
      <c r="Q123" s="41">
        <v>0</v>
      </c>
      <c r="R123" s="41">
        <v>0</v>
      </c>
      <c r="S123" s="41">
        <v>101</v>
      </c>
    </row>
    <row r="124" spans="1:19" x14ac:dyDescent="0.25">
      <c r="B124" s="41" t="s">
        <v>38</v>
      </c>
      <c r="C124" s="41">
        <v>0</v>
      </c>
      <c r="D124" s="41">
        <v>0</v>
      </c>
      <c r="E124" s="41">
        <v>0</v>
      </c>
      <c r="F124" s="41">
        <v>22</v>
      </c>
      <c r="G124" s="41">
        <v>0</v>
      </c>
      <c r="H124" s="41">
        <v>71</v>
      </c>
      <c r="I124" s="41">
        <v>6</v>
      </c>
      <c r="J124" s="41">
        <v>0</v>
      </c>
      <c r="K124" s="41">
        <v>0</v>
      </c>
      <c r="L124" s="41">
        <v>0</v>
      </c>
      <c r="M124" s="41">
        <v>0</v>
      </c>
      <c r="N124" s="41">
        <v>0</v>
      </c>
      <c r="O124" s="41">
        <v>1</v>
      </c>
      <c r="P124" s="41">
        <v>0</v>
      </c>
      <c r="Q124" s="41">
        <v>0</v>
      </c>
      <c r="R124" s="41">
        <v>0</v>
      </c>
      <c r="S124" s="41">
        <v>100</v>
      </c>
    </row>
    <row r="125" spans="1:19" x14ac:dyDescent="0.25">
      <c r="B125" s="41" t="s">
        <v>22</v>
      </c>
      <c r="C125" s="41">
        <v>0</v>
      </c>
      <c r="D125" s="41">
        <v>98</v>
      </c>
      <c r="E125" s="41">
        <v>1</v>
      </c>
      <c r="F125" s="41">
        <v>2</v>
      </c>
      <c r="G125" s="41">
        <v>0</v>
      </c>
      <c r="H125" s="41">
        <v>0</v>
      </c>
      <c r="I125" s="41">
        <v>0</v>
      </c>
      <c r="J125" s="41">
        <v>0</v>
      </c>
      <c r="K125" s="41">
        <v>0</v>
      </c>
      <c r="L125" s="41">
        <v>0</v>
      </c>
      <c r="M125" s="41">
        <v>0</v>
      </c>
      <c r="N125" s="41">
        <v>0</v>
      </c>
      <c r="O125" s="41">
        <v>0</v>
      </c>
      <c r="P125" s="41">
        <v>0</v>
      </c>
      <c r="Q125" s="41">
        <v>0</v>
      </c>
      <c r="R125" s="41">
        <v>0</v>
      </c>
      <c r="S125" s="41">
        <v>101</v>
      </c>
    </row>
    <row r="127" spans="1:19" x14ac:dyDescent="0.25">
      <c r="A127" t="s">
        <v>96</v>
      </c>
    </row>
    <row r="128" spans="1:19" x14ac:dyDescent="0.25">
      <c r="B128" s="41" t="s">
        <v>0</v>
      </c>
      <c r="C128" s="41">
        <v>1.5625E-2</v>
      </c>
      <c r="D128" s="41">
        <v>3.125E-2</v>
      </c>
      <c r="E128" s="41">
        <v>6.25E-2</v>
      </c>
      <c r="F128" s="41">
        <v>0.125</v>
      </c>
      <c r="G128" s="41">
        <v>0.25</v>
      </c>
      <c r="H128" s="41">
        <v>0.5</v>
      </c>
      <c r="I128" s="41">
        <v>1</v>
      </c>
      <c r="J128" s="41">
        <v>2</v>
      </c>
      <c r="K128" s="41">
        <v>4</v>
      </c>
      <c r="L128" s="41">
        <v>8</v>
      </c>
      <c r="M128" s="41">
        <v>16</v>
      </c>
      <c r="N128" s="41">
        <v>32</v>
      </c>
      <c r="O128" s="41">
        <v>64</v>
      </c>
      <c r="P128" s="41">
        <v>128</v>
      </c>
      <c r="Q128" s="41">
        <v>256</v>
      </c>
      <c r="R128" s="41">
        <v>512</v>
      </c>
      <c r="S128" s="41" t="s">
        <v>1</v>
      </c>
    </row>
    <row r="129" spans="2:19" x14ac:dyDescent="0.25">
      <c r="B129" s="41" t="s">
        <v>2</v>
      </c>
      <c r="C129" s="41">
        <v>0</v>
      </c>
      <c r="D129" s="41">
        <v>0</v>
      </c>
      <c r="E129" s="41">
        <v>0</v>
      </c>
      <c r="F129" s="41">
        <v>0</v>
      </c>
      <c r="G129" s="41">
        <v>0</v>
      </c>
      <c r="H129" s="41">
        <v>0</v>
      </c>
      <c r="I129" s="41">
        <v>5</v>
      </c>
      <c r="J129" s="41">
        <v>63</v>
      </c>
      <c r="K129" s="41">
        <v>43</v>
      </c>
      <c r="L129" s="41">
        <v>2</v>
      </c>
      <c r="M129" s="41">
        <v>1</v>
      </c>
      <c r="N129" s="41">
        <v>1</v>
      </c>
      <c r="O129" s="41">
        <v>119</v>
      </c>
      <c r="P129" s="41">
        <v>0</v>
      </c>
      <c r="Q129" s="41">
        <v>0</v>
      </c>
      <c r="R129" s="41">
        <v>0</v>
      </c>
      <c r="S129" s="41">
        <v>234</v>
      </c>
    </row>
    <row r="130" spans="2:19" x14ac:dyDescent="0.25">
      <c r="B130" s="41" t="s">
        <v>3</v>
      </c>
      <c r="C130" s="41">
        <v>0</v>
      </c>
      <c r="D130" s="41">
        <v>0</v>
      </c>
      <c r="E130" s="41">
        <v>0</v>
      </c>
      <c r="F130" s="41">
        <v>4</v>
      </c>
      <c r="G130" s="41">
        <v>0</v>
      </c>
      <c r="H130" s="41">
        <v>17</v>
      </c>
      <c r="I130" s="41">
        <v>77</v>
      </c>
      <c r="J130" s="41">
        <v>32</v>
      </c>
      <c r="K130" s="41">
        <v>25</v>
      </c>
      <c r="L130" s="41">
        <v>18</v>
      </c>
      <c r="M130" s="41">
        <v>20</v>
      </c>
      <c r="N130" s="41">
        <v>12</v>
      </c>
      <c r="O130" s="41">
        <v>58</v>
      </c>
      <c r="P130" s="41">
        <v>0</v>
      </c>
      <c r="Q130" s="41">
        <v>0</v>
      </c>
      <c r="R130" s="41">
        <v>0</v>
      </c>
      <c r="S130" s="41">
        <v>263</v>
      </c>
    </row>
    <row r="131" spans="2:19" x14ac:dyDescent="0.25">
      <c r="B131" s="41" t="s">
        <v>4</v>
      </c>
      <c r="C131" s="41">
        <v>0</v>
      </c>
      <c r="D131" s="41">
        <v>0</v>
      </c>
      <c r="E131" s="41">
        <v>0</v>
      </c>
      <c r="F131" s="41">
        <v>0</v>
      </c>
      <c r="G131" s="41">
        <v>6</v>
      </c>
      <c r="H131" s="41">
        <v>0</v>
      </c>
      <c r="I131" s="41">
        <v>57</v>
      </c>
      <c r="J131" s="41">
        <v>57</v>
      </c>
      <c r="K131" s="41">
        <v>6</v>
      </c>
      <c r="L131" s="41">
        <v>1</v>
      </c>
      <c r="M131" s="41">
        <v>7</v>
      </c>
      <c r="N131" s="41">
        <v>14</v>
      </c>
      <c r="O131" s="41">
        <v>14</v>
      </c>
      <c r="P131" s="41">
        <v>101</v>
      </c>
      <c r="Q131" s="41">
        <v>0</v>
      </c>
      <c r="R131" s="41">
        <v>0</v>
      </c>
      <c r="S131" s="41">
        <v>263</v>
      </c>
    </row>
    <row r="132" spans="2:19" x14ac:dyDescent="0.25">
      <c r="B132" s="41" t="s">
        <v>5</v>
      </c>
      <c r="C132" s="41">
        <v>0</v>
      </c>
      <c r="D132" s="41">
        <v>0</v>
      </c>
      <c r="E132" s="41">
        <v>0</v>
      </c>
      <c r="F132" s="41">
        <v>0</v>
      </c>
      <c r="G132" s="41">
        <v>31</v>
      </c>
      <c r="H132" s="41">
        <v>0</v>
      </c>
      <c r="I132" s="41">
        <v>138</v>
      </c>
      <c r="J132" s="41">
        <v>57</v>
      </c>
      <c r="K132" s="41">
        <v>15</v>
      </c>
      <c r="L132" s="41">
        <v>4</v>
      </c>
      <c r="M132" s="41">
        <v>3</v>
      </c>
      <c r="N132" s="41">
        <v>6</v>
      </c>
      <c r="O132" s="41">
        <v>3</v>
      </c>
      <c r="P132" s="41">
        <v>6</v>
      </c>
      <c r="Q132" s="41">
        <v>0</v>
      </c>
      <c r="R132" s="41">
        <v>0</v>
      </c>
      <c r="S132" s="41">
        <v>263</v>
      </c>
    </row>
    <row r="133" spans="2:19" x14ac:dyDescent="0.25">
      <c r="B133" s="41" t="s">
        <v>6</v>
      </c>
      <c r="C133" s="41">
        <v>0</v>
      </c>
      <c r="D133" s="41">
        <v>0</v>
      </c>
      <c r="E133" s="41">
        <v>0</v>
      </c>
      <c r="F133" s="41">
        <v>218</v>
      </c>
      <c r="G133" s="41">
        <v>1</v>
      </c>
      <c r="H133" s="41">
        <v>1</v>
      </c>
      <c r="I133" s="41">
        <v>1</v>
      </c>
      <c r="J133" s="41">
        <v>2</v>
      </c>
      <c r="K133" s="41">
        <v>2</v>
      </c>
      <c r="L133" s="41">
        <v>7</v>
      </c>
      <c r="M133" s="41">
        <v>8</v>
      </c>
      <c r="N133" s="41">
        <v>23</v>
      </c>
      <c r="O133" s="41">
        <v>0</v>
      </c>
      <c r="P133" s="41">
        <v>0</v>
      </c>
      <c r="Q133" s="41">
        <v>0</v>
      </c>
      <c r="R133" s="41">
        <v>0</v>
      </c>
      <c r="S133" s="41">
        <v>263</v>
      </c>
    </row>
    <row r="134" spans="2:19" x14ac:dyDescent="0.25">
      <c r="B134" s="41" t="s">
        <v>7</v>
      </c>
      <c r="C134" s="41">
        <v>0</v>
      </c>
      <c r="D134" s="41">
        <v>163</v>
      </c>
      <c r="E134" s="41">
        <v>0</v>
      </c>
      <c r="F134" s="41">
        <v>44</v>
      </c>
      <c r="G134" s="41">
        <v>5</v>
      </c>
      <c r="H134" s="41">
        <v>4</v>
      </c>
      <c r="I134" s="41">
        <v>6</v>
      </c>
      <c r="J134" s="41">
        <v>1</v>
      </c>
      <c r="K134" s="41">
        <v>1</v>
      </c>
      <c r="L134" s="41">
        <v>3</v>
      </c>
      <c r="M134" s="41">
        <v>36</v>
      </c>
      <c r="N134" s="41">
        <v>0</v>
      </c>
      <c r="O134" s="41">
        <v>0</v>
      </c>
      <c r="P134" s="41">
        <v>0</v>
      </c>
      <c r="Q134" s="41">
        <v>0</v>
      </c>
      <c r="R134" s="41">
        <v>0</v>
      </c>
      <c r="S134" s="41">
        <v>263</v>
      </c>
    </row>
    <row r="135" spans="2:19" x14ac:dyDescent="0.25">
      <c r="B135" s="41" t="s">
        <v>8</v>
      </c>
      <c r="C135" s="41">
        <v>0</v>
      </c>
      <c r="D135" s="41">
        <v>0</v>
      </c>
      <c r="E135" s="41">
        <v>0</v>
      </c>
      <c r="F135" s="41">
        <v>206</v>
      </c>
      <c r="G135" s="41">
        <v>0</v>
      </c>
      <c r="H135" s="41">
        <v>10</v>
      </c>
      <c r="I135" s="41">
        <v>8</v>
      </c>
      <c r="J135" s="41">
        <v>3</v>
      </c>
      <c r="K135" s="41">
        <v>10</v>
      </c>
      <c r="L135" s="41">
        <v>6</v>
      </c>
      <c r="M135" s="41">
        <v>7</v>
      </c>
      <c r="N135" s="41">
        <v>8</v>
      </c>
      <c r="O135" s="41">
        <v>5</v>
      </c>
      <c r="P135" s="41">
        <v>0</v>
      </c>
      <c r="Q135" s="41">
        <v>0</v>
      </c>
      <c r="R135" s="41">
        <v>0</v>
      </c>
      <c r="S135" s="41">
        <v>263</v>
      </c>
    </row>
    <row r="136" spans="2:19" x14ac:dyDescent="0.25">
      <c r="B136" s="41" t="s">
        <v>9</v>
      </c>
      <c r="C136" s="41">
        <v>0</v>
      </c>
      <c r="D136" s="41">
        <v>0</v>
      </c>
      <c r="E136" s="41">
        <v>0</v>
      </c>
      <c r="F136" s="41">
        <v>0</v>
      </c>
      <c r="G136" s="41">
        <v>0</v>
      </c>
      <c r="H136" s="41">
        <v>2</v>
      </c>
      <c r="I136" s="41">
        <v>9</v>
      </c>
      <c r="J136" s="41">
        <v>69</v>
      </c>
      <c r="K136" s="41">
        <v>107</v>
      </c>
      <c r="L136" s="41">
        <v>25</v>
      </c>
      <c r="M136" s="41">
        <v>10</v>
      </c>
      <c r="N136" s="41">
        <v>2</v>
      </c>
      <c r="O136" s="41">
        <v>39</v>
      </c>
      <c r="P136" s="41">
        <v>0</v>
      </c>
      <c r="Q136" s="41">
        <v>0</v>
      </c>
      <c r="R136" s="41">
        <v>0</v>
      </c>
      <c r="S136" s="41">
        <v>263</v>
      </c>
    </row>
    <row r="137" spans="2:19" x14ac:dyDescent="0.25">
      <c r="B137" s="41" t="s">
        <v>10</v>
      </c>
      <c r="C137" s="41">
        <v>0</v>
      </c>
      <c r="D137" s="41">
        <v>0</v>
      </c>
      <c r="E137" s="41">
        <v>150</v>
      </c>
      <c r="F137" s="41">
        <v>0</v>
      </c>
      <c r="G137" s="41">
        <v>95</v>
      </c>
      <c r="H137" s="41">
        <v>16</v>
      </c>
      <c r="I137" s="41">
        <v>2</v>
      </c>
      <c r="J137" s="41">
        <v>0</v>
      </c>
      <c r="K137" s="41">
        <v>0</v>
      </c>
      <c r="L137" s="41">
        <v>0</v>
      </c>
      <c r="M137" s="41">
        <v>0</v>
      </c>
      <c r="N137" s="41">
        <v>0</v>
      </c>
      <c r="O137" s="41">
        <v>0</v>
      </c>
      <c r="P137" s="41">
        <v>0</v>
      </c>
      <c r="Q137" s="41">
        <v>0</v>
      </c>
      <c r="R137" s="41">
        <v>0</v>
      </c>
      <c r="S137" s="41">
        <v>263</v>
      </c>
    </row>
    <row r="138" spans="2:19" x14ac:dyDescent="0.25">
      <c r="B138" s="41" t="s">
        <v>11</v>
      </c>
      <c r="C138" s="41">
        <v>0</v>
      </c>
      <c r="D138" s="41">
        <v>0</v>
      </c>
      <c r="E138" s="41">
        <v>262</v>
      </c>
      <c r="F138" s="41">
        <v>0</v>
      </c>
      <c r="G138" s="41">
        <v>0</v>
      </c>
      <c r="H138" s="41">
        <v>1</v>
      </c>
      <c r="I138" s="41">
        <v>0</v>
      </c>
      <c r="J138" s="41">
        <v>0</v>
      </c>
      <c r="K138" s="41">
        <v>0</v>
      </c>
      <c r="L138" s="41">
        <v>0</v>
      </c>
      <c r="M138" s="41">
        <v>0</v>
      </c>
      <c r="N138" s="41">
        <v>0</v>
      </c>
      <c r="O138" s="41">
        <v>0</v>
      </c>
      <c r="P138" s="41">
        <v>0</v>
      </c>
      <c r="Q138" s="41">
        <v>0</v>
      </c>
      <c r="R138" s="41">
        <v>0</v>
      </c>
      <c r="S138" s="41">
        <v>263</v>
      </c>
    </row>
    <row r="139" spans="2:19" x14ac:dyDescent="0.25">
      <c r="B139" s="41" t="s">
        <v>12</v>
      </c>
      <c r="C139" s="41">
        <v>0</v>
      </c>
      <c r="D139" s="41">
        <v>4</v>
      </c>
      <c r="E139" s="41">
        <v>0</v>
      </c>
      <c r="F139" s="41">
        <v>55</v>
      </c>
      <c r="G139" s="41">
        <v>125</v>
      </c>
      <c r="H139" s="41">
        <v>56</v>
      </c>
      <c r="I139" s="41">
        <v>11</v>
      </c>
      <c r="J139" s="41">
        <v>9</v>
      </c>
      <c r="K139" s="41">
        <v>1</v>
      </c>
      <c r="L139" s="41">
        <v>0</v>
      </c>
      <c r="M139" s="41">
        <v>2</v>
      </c>
      <c r="N139" s="41">
        <v>0</v>
      </c>
      <c r="O139" s="41">
        <v>0</v>
      </c>
      <c r="P139" s="41">
        <v>0</v>
      </c>
      <c r="Q139" s="41">
        <v>0</v>
      </c>
      <c r="R139" s="41">
        <v>0</v>
      </c>
      <c r="S139" s="41">
        <v>263</v>
      </c>
    </row>
    <row r="140" spans="2:19" x14ac:dyDescent="0.25">
      <c r="B140" s="41" t="s">
        <v>13</v>
      </c>
      <c r="C140" s="41">
        <v>0</v>
      </c>
      <c r="D140" s="41">
        <v>0</v>
      </c>
      <c r="E140" s="41">
        <v>0</v>
      </c>
      <c r="F140" s="41">
        <v>0</v>
      </c>
      <c r="G140" s="41">
        <v>11</v>
      </c>
      <c r="H140" s="41">
        <v>0</v>
      </c>
      <c r="I140" s="41">
        <v>80</v>
      </c>
      <c r="J140" s="41">
        <v>116</v>
      </c>
      <c r="K140" s="41">
        <v>43</v>
      </c>
      <c r="L140" s="41">
        <v>12</v>
      </c>
      <c r="M140" s="41">
        <v>1</v>
      </c>
      <c r="N140" s="41">
        <v>0</v>
      </c>
      <c r="O140" s="41">
        <v>0</v>
      </c>
      <c r="P140" s="41">
        <v>0</v>
      </c>
      <c r="Q140" s="41">
        <v>0</v>
      </c>
      <c r="R140" s="41">
        <v>0</v>
      </c>
      <c r="S140" s="41">
        <v>263</v>
      </c>
    </row>
    <row r="141" spans="2:19" x14ac:dyDescent="0.25">
      <c r="B141" s="41" t="s">
        <v>14</v>
      </c>
      <c r="C141" s="41">
        <v>0</v>
      </c>
      <c r="D141" s="41">
        <v>0</v>
      </c>
      <c r="E141" s="41">
        <v>3</v>
      </c>
      <c r="F141" s="41">
        <v>0</v>
      </c>
      <c r="G141" s="41">
        <v>63</v>
      </c>
      <c r="H141" s="41">
        <v>143</v>
      </c>
      <c r="I141" s="41">
        <v>34</v>
      </c>
      <c r="J141" s="41">
        <v>6</v>
      </c>
      <c r="K141" s="41">
        <v>0</v>
      </c>
      <c r="L141" s="41">
        <v>2</v>
      </c>
      <c r="M141" s="41">
        <v>12</v>
      </c>
      <c r="N141" s="41">
        <v>0</v>
      </c>
      <c r="O141" s="41">
        <v>0</v>
      </c>
      <c r="P141" s="41">
        <v>0</v>
      </c>
      <c r="Q141" s="41">
        <v>0</v>
      </c>
      <c r="R141" s="41">
        <v>0</v>
      </c>
      <c r="S141" s="41">
        <v>263</v>
      </c>
    </row>
    <row r="142" spans="2:19" x14ac:dyDescent="0.25">
      <c r="B142" s="41" t="s">
        <v>15</v>
      </c>
      <c r="C142" s="41">
        <v>0</v>
      </c>
      <c r="D142" s="41">
        <v>0</v>
      </c>
      <c r="E142" s="41">
        <v>2</v>
      </c>
      <c r="F142" s="41">
        <v>0</v>
      </c>
      <c r="G142" s="41">
        <v>28</v>
      </c>
      <c r="H142" s="41">
        <v>124</v>
      </c>
      <c r="I142" s="41">
        <v>58</v>
      </c>
      <c r="J142" s="41">
        <v>31</v>
      </c>
      <c r="K142" s="41">
        <v>9</v>
      </c>
      <c r="L142" s="41">
        <v>3</v>
      </c>
      <c r="M142" s="41">
        <v>4</v>
      </c>
      <c r="N142" s="41">
        <v>4</v>
      </c>
      <c r="O142" s="41">
        <v>0</v>
      </c>
      <c r="P142" s="41">
        <v>0</v>
      </c>
      <c r="Q142" s="41">
        <v>0</v>
      </c>
      <c r="R142" s="41">
        <v>0</v>
      </c>
      <c r="S142" s="41">
        <v>263</v>
      </c>
    </row>
    <row r="143" spans="2:19" x14ac:dyDescent="0.25">
      <c r="B143" s="41" t="s">
        <v>16</v>
      </c>
      <c r="C143" s="41">
        <v>0</v>
      </c>
      <c r="D143" s="41">
        <v>0</v>
      </c>
      <c r="E143" s="41">
        <v>0</v>
      </c>
      <c r="F143" s="41">
        <v>0</v>
      </c>
      <c r="G143" s="41">
        <v>0</v>
      </c>
      <c r="H143" s="41">
        <v>161</v>
      </c>
      <c r="I143" s="41">
        <v>0</v>
      </c>
      <c r="J143" s="41">
        <v>49</v>
      </c>
      <c r="K143" s="41">
        <v>29</v>
      </c>
      <c r="L143" s="41">
        <v>12</v>
      </c>
      <c r="M143" s="41">
        <v>5</v>
      </c>
      <c r="N143" s="41">
        <v>6</v>
      </c>
      <c r="O143" s="41">
        <v>0</v>
      </c>
      <c r="P143" s="41">
        <v>0</v>
      </c>
      <c r="Q143" s="41">
        <v>1</v>
      </c>
      <c r="R143" s="41">
        <v>0</v>
      </c>
      <c r="S143" s="41">
        <v>263</v>
      </c>
    </row>
    <row r="144" spans="2:19" x14ac:dyDescent="0.25">
      <c r="B144" s="41" t="s">
        <v>17</v>
      </c>
      <c r="C144" s="41">
        <v>0</v>
      </c>
      <c r="D144" s="41">
        <v>0</v>
      </c>
      <c r="E144" s="41">
        <v>164</v>
      </c>
      <c r="F144" s="41">
        <v>0</v>
      </c>
      <c r="G144" s="41">
        <v>10</v>
      </c>
      <c r="H144" s="41">
        <v>3</v>
      </c>
      <c r="I144" s="41">
        <v>3</v>
      </c>
      <c r="J144" s="41">
        <v>3</v>
      </c>
      <c r="K144" s="41">
        <v>1</v>
      </c>
      <c r="L144" s="41">
        <v>0</v>
      </c>
      <c r="M144" s="41">
        <v>0</v>
      </c>
      <c r="N144" s="41">
        <v>79</v>
      </c>
      <c r="O144" s="41">
        <v>0</v>
      </c>
      <c r="P144" s="41">
        <v>0</v>
      </c>
      <c r="Q144" s="41">
        <v>0</v>
      </c>
      <c r="R144" s="41">
        <v>0</v>
      </c>
      <c r="S144" s="41">
        <v>263</v>
      </c>
    </row>
    <row r="145" spans="1:54" x14ac:dyDescent="0.25">
      <c r="B145" s="41" t="s">
        <v>18</v>
      </c>
      <c r="C145" s="41">
        <v>0</v>
      </c>
      <c r="D145" s="41">
        <v>170</v>
      </c>
      <c r="E145" s="41">
        <v>20</v>
      </c>
      <c r="F145" s="41">
        <v>4</v>
      </c>
      <c r="G145" s="41">
        <v>19</v>
      </c>
      <c r="H145" s="41">
        <v>6</v>
      </c>
      <c r="I145" s="41">
        <v>3</v>
      </c>
      <c r="J145" s="41">
        <v>3</v>
      </c>
      <c r="K145" s="41">
        <v>5</v>
      </c>
      <c r="L145" s="41">
        <v>33</v>
      </c>
      <c r="M145" s="41">
        <v>0</v>
      </c>
      <c r="N145" s="41">
        <v>0</v>
      </c>
      <c r="O145" s="41">
        <v>0</v>
      </c>
      <c r="P145" s="41">
        <v>0</v>
      </c>
      <c r="Q145" s="41">
        <v>0</v>
      </c>
      <c r="R145" s="41">
        <v>0</v>
      </c>
      <c r="S145" s="41">
        <v>263</v>
      </c>
    </row>
    <row r="146" spans="1:54" x14ac:dyDescent="0.25">
      <c r="B146" s="41" t="s">
        <v>19</v>
      </c>
      <c r="C146" s="41">
        <v>0</v>
      </c>
      <c r="D146" s="41">
        <v>185</v>
      </c>
      <c r="E146" s="41">
        <v>0</v>
      </c>
      <c r="F146" s="41">
        <v>7</v>
      </c>
      <c r="G146" s="41">
        <v>15</v>
      </c>
      <c r="H146" s="41">
        <v>10</v>
      </c>
      <c r="I146" s="41">
        <v>5</v>
      </c>
      <c r="J146" s="41">
        <v>2</v>
      </c>
      <c r="K146" s="41">
        <v>10</v>
      </c>
      <c r="L146" s="41">
        <v>12</v>
      </c>
      <c r="M146" s="41">
        <v>17</v>
      </c>
      <c r="N146" s="41">
        <v>0</v>
      </c>
      <c r="O146" s="41">
        <v>0</v>
      </c>
      <c r="P146" s="41">
        <v>0</v>
      </c>
      <c r="Q146" s="41">
        <v>0</v>
      </c>
      <c r="R146" s="41">
        <v>0</v>
      </c>
      <c r="S146" s="41">
        <v>263</v>
      </c>
    </row>
    <row r="147" spans="1:54" x14ac:dyDescent="0.25">
      <c r="B147" s="41" t="s">
        <v>20</v>
      </c>
      <c r="C147" s="41">
        <v>0</v>
      </c>
      <c r="D147" s="41">
        <v>3</v>
      </c>
      <c r="E147" s="41">
        <v>102</v>
      </c>
      <c r="F147" s="41">
        <v>82</v>
      </c>
      <c r="G147" s="41">
        <v>7</v>
      </c>
      <c r="H147" s="41">
        <v>12</v>
      </c>
      <c r="I147" s="41">
        <v>10</v>
      </c>
      <c r="J147" s="41">
        <v>6</v>
      </c>
      <c r="K147" s="41">
        <v>3</v>
      </c>
      <c r="L147" s="41">
        <v>38</v>
      </c>
      <c r="M147" s="41">
        <v>0</v>
      </c>
      <c r="N147" s="41">
        <v>0</v>
      </c>
      <c r="O147" s="41">
        <v>0</v>
      </c>
      <c r="P147" s="41">
        <v>0</v>
      </c>
      <c r="Q147" s="41">
        <v>0</v>
      </c>
      <c r="R147" s="41">
        <v>0</v>
      </c>
      <c r="S147" s="41">
        <v>263</v>
      </c>
    </row>
    <row r="148" spans="1:54" x14ac:dyDescent="0.25">
      <c r="B148" s="41" t="s">
        <v>21</v>
      </c>
      <c r="C148" s="41">
        <v>0</v>
      </c>
      <c r="D148" s="41">
        <v>0</v>
      </c>
      <c r="E148" s="41">
        <v>0</v>
      </c>
      <c r="F148" s="41">
        <v>0</v>
      </c>
      <c r="G148" s="41">
        <v>9</v>
      </c>
      <c r="H148" s="41">
        <v>59</v>
      </c>
      <c r="I148" s="41">
        <v>80</v>
      </c>
      <c r="J148" s="41">
        <v>20</v>
      </c>
      <c r="K148" s="41">
        <v>26</v>
      </c>
      <c r="L148" s="41">
        <v>27</v>
      </c>
      <c r="M148" s="41">
        <v>42</v>
      </c>
      <c r="N148" s="41">
        <v>0</v>
      </c>
      <c r="O148" s="41">
        <v>0</v>
      </c>
      <c r="P148" s="41">
        <v>0</v>
      </c>
      <c r="Q148" s="41">
        <v>0</v>
      </c>
      <c r="R148" s="41">
        <v>0</v>
      </c>
      <c r="S148" s="41">
        <v>263</v>
      </c>
    </row>
    <row r="149" spans="1:54" x14ac:dyDescent="0.25">
      <c r="B149" s="41" t="s">
        <v>22</v>
      </c>
      <c r="C149" s="41">
        <v>0</v>
      </c>
      <c r="D149" s="41">
        <v>145</v>
      </c>
      <c r="E149" s="41">
        <v>0</v>
      </c>
      <c r="F149" s="41">
        <v>104</v>
      </c>
      <c r="G149" s="41">
        <v>14</v>
      </c>
      <c r="H149" s="41">
        <v>0</v>
      </c>
      <c r="I149" s="41">
        <v>0</v>
      </c>
      <c r="J149" s="41">
        <v>0</v>
      </c>
      <c r="K149" s="41">
        <v>0</v>
      </c>
      <c r="L149" s="41">
        <v>0</v>
      </c>
      <c r="M149" s="41">
        <v>0</v>
      </c>
      <c r="N149" s="41">
        <v>0</v>
      </c>
      <c r="O149" s="41">
        <v>0</v>
      </c>
      <c r="P149" s="41">
        <v>0</v>
      </c>
      <c r="Q149" s="41">
        <v>0</v>
      </c>
      <c r="R149" s="41">
        <v>0</v>
      </c>
      <c r="S149" s="41">
        <v>263</v>
      </c>
    </row>
    <row r="150" spans="1:54" x14ac:dyDescent="0.25">
      <c r="B150" s="41" t="s">
        <v>89</v>
      </c>
      <c r="C150" s="41">
        <v>0</v>
      </c>
      <c r="D150" s="41">
        <v>0</v>
      </c>
      <c r="E150" s="41">
        <v>0</v>
      </c>
      <c r="F150" s="41">
        <v>0</v>
      </c>
      <c r="G150" s="41">
        <v>0</v>
      </c>
      <c r="H150" s="41">
        <v>11</v>
      </c>
      <c r="I150" s="41">
        <v>0</v>
      </c>
      <c r="J150" s="41">
        <v>123</v>
      </c>
      <c r="K150" s="41">
        <v>124</v>
      </c>
      <c r="L150" s="41">
        <v>4</v>
      </c>
      <c r="M150" s="41">
        <v>1</v>
      </c>
      <c r="N150" s="41">
        <v>0</v>
      </c>
      <c r="O150" s="41">
        <v>0</v>
      </c>
      <c r="P150" s="41">
        <v>0</v>
      </c>
      <c r="Q150" s="41">
        <v>0</v>
      </c>
      <c r="R150" s="41">
        <v>0</v>
      </c>
      <c r="S150" s="41">
        <v>263</v>
      </c>
    </row>
    <row r="151" spans="1:54" x14ac:dyDescent="0.25">
      <c r="B151" s="41" t="s">
        <v>107</v>
      </c>
      <c r="C151" s="41">
        <v>0</v>
      </c>
      <c r="D151" s="41">
        <v>0</v>
      </c>
      <c r="E151" s="41">
        <v>84</v>
      </c>
      <c r="F151" s="41">
        <v>0</v>
      </c>
      <c r="G151" s="41">
        <v>36</v>
      </c>
      <c r="H151" s="41">
        <v>30</v>
      </c>
      <c r="I151" s="41">
        <v>17</v>
      </c>
      <c r="J151" s="41">
        <v>20</v>
      </c>
      <c r="K151" s="41">
        <v>15</v>
      </c>
      <c r="L151" s="41">
        <v>8</v>
      </c>
      <c r="M151" s="41">
        <v>7</v>
      </c>
      <c r="N151" s="41">
        <v>43</v>
      </c>
      <c r="O151" s="41">
        <v>0</v>
      </c>
      <c r="P151" s="41">
        <v>0</v>
      </c>
      <c r="Q151" s="41">
        <v>0</v>
      </c>
      <c r="R151" s="41">
        <v>0</v>
      </c>
      <c r="S151" s="41">
        <v>260</v>
      </c>
    </row>
    <row r="152" spans="1:54" x14ac:dyDescent="0.25">
      <c r="B152" s="41" t="s">
        <v>94</v>
      </c>
      <c r="C152" s="41">
        <v>0</v>
      </c>
      <c r="D152" s="41">
        <v>0</v>
      </c>
      <c r="E152" s="41">
        <v>0</v>
      </c>
      <c r="F152" s="41">
        <v>238</v>
      </c>
      <c r="G152" s="41">
        <v>0</v>
      </c>
      <c r="H152" s="41">
        <v>21</v>
      </c>
      <c r="I152" s="41">
        <v>2</v>
      </c>
      <c r="J152" s="41">
        <v>0</v>
      </c>
      <c r="K152" s="41">
        <v>2</v>
      </c>
      <c r="L152" s="41">
        <v>0</v>
      </c>
      <c r="M152" s="41">
        <v>0</v>
      </c>
      <c r="N152" s="41">
        <v>0</v>
      </c>
      <c r="O152" s="41">
        <v>0</v>
      </c>
      <c r="P152" s="41">
        <v>0</v>
      </c>
      <c r="Q152" s="41">
        <v>0</v>
      </c>
      <c r="R152" s="41">
        <v>0</v>
      </c>
      <c r="S152" s="41">
        <v>263</v>
      </c>
    </row>
    <row r="153" spans="1:54" s="41" customFormat="1" x14ac:dyDescent="0.25">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row>
    <row r="154" spans="1:54" x14ac:dyDescent="0.25">
      <c r="A154" t="s">
        <v>42</v>
      </c>
    </row>
    <row r="155" spans="1:54" x14ac:dyDescent="0.25">
      <c r="B155" s="41" t="s">
        <v>0</v>
      </c>
      <c r="C155" s="41">
        <v>1.5625E-2</v>
      </c>
      <c r="D155" s="41">
        <v>3.125E-2</v>
      </c>
      <c r="E155" s="41">
        <v>6.25E-2</v>
      </c>
      <c r="F155" s="41">
        <v>0.125</v>
      </c>
      <c r="G155" s="41">
        <v>0.25</v>
      </c>
      <c r="H155" s="41">
        <v>0.5</v>
      </c>
      <c r="I155" s="41">
        <v>1</v>
      </c>
      <c r="J155" s="41">
        <v>2</v>
      </c>
      <c r="K155" s="41">
        <v>4</v>
      </c>
      <c r="L155" s="41">
        <v>8</v>
      </c>
      <c r="M155" s="41">
        <v>16</v>
      </c>
      <c r="N155" s="41">
        <v>32</v>
      </c>
      <c r="O155" s="41">
        <v>64</v>
      </c>
      <c r="P155" s="41">
        <v>128</v>
      </c>
      <c r="Q155" s="41">
        <v>256</v>
      </c>
      <c r="R155" s="41">
        <v>512</v>
      </c>
      <c r="S155" s="41" t="s">
        <v>1</v>
      </c>
    </row>
    <row r="156" spans="1:54" x14ac:dyDescent="0.25">
      <c r="B156" s="41" t="s">
        <v>2</v>
      </c>
      <c r="C156" s="41">
        <v>0</v>
      </c>
      <c r="D156" s="41">
        <v>0</v>
      </c>
      <c r="E156" s="41">
        <v>0</v>
      </c>
      <c r="F156" s="41">
        <v>0</v>
      </c>
      <c r="G156" s="41">
        <v>0</v>
      </c>
      <c r="H156" s="41">
        <v>0</v>
      </c>
      <c r="I156" s="41">
        <v>0</v>
      </c>
      <c r="J156" s="41">
        <v>0</v>
      </c>
      <c r="K156" s="41">
        <v>0</v>
      </c>
      <c r="L156" s="41">
        <v>0</v>
      </c>
      <c r="M156" s="41">
        <v>2</v>
      </c>
      <c r="N156" s="41">
        <v>14</v>
      </c>
      <c r="O156" s="41">
        <v>5</v>
      </c>
      <c r="P156" s="41">
        <v>0</v>
      </c>
      <c r="Q156" s="41">
        <v>0</v>
      </c>
      <c r="R156" s="41">
        <v>0</v>
      </c>
      <c r="S156" s="41">
        <v>21</v>
      </c>
    </row>
    <row r="157" spans="1:54" x14ac:dyDescent="0.25">
      <c r="B157" s="41" t="s">
        <v>3</v>
      </c>
      <c r="C157" s="41">
        <v>0</v>
      </c>
      <c r="D157" s="41">
        <v>0</v>
      </c>
      <c r="E157" s="41">
        <v>0</v>
      </c>
      <c r="F157" s="41">
        <v>0</v>
      </c>
      <c r="G157" s="41">
        <v>0</v>
      </c>
      <c r="H157" s="41">
        <v>3</v>
      </c>
      <c r="I157" s="41">
        <v>1</v>
      </c>
      <c r="J157" s="41">
        <v>2</v>
      </c>
      <c r="K157" s="41">
        <v>11</v>
      </c>
      <c r="L157" s="41">
        <v>4</v>
      </c>
      <c r="M157" s="41">
        <v>1</v>
      </c>
      <c r="N157" s="41">
        <v>0</v>
      </c>
      <c r="O157" s="41">
        <v>3</v>
      </c>
      <c r="P157" s="41">
        <v>0</v>
      </c>
      <c r="Q157" s="41">
        <v>0</v>
      </c>
      <c r="R157" s="41">
        <v>0</v>
      </c>
      <c r="S157" s="41">
        <v>25</v>
      </c>
    </row>
    <row r="158" spans="1:54" x14ac:dyDescent="0.25">
      <c r="B158" s="41" t="s">
        <v>4</v>
      </c>
      <c r="C158" s="41">
        <v>0</v>
      </c>
      <c r="D158" s="41">
        <v>0</v>
      </c>
      <c r="E158" s="41">
        <v>0</v>
      </c>
      <c r="F158" s="41">
        <v>0</v>
      </c>
      <c r="G158" s="41">
        <v>0</v>
      </c>
      <c r="H158" s="41">
        <v>0</v>
      </c>
      <c r="I158" s="41">
        <v>0</v>
      </c>
      <c r="J158" s="41">
        <v>1</v>
      </c>
      <c r="K158" s="41">
        <v>6</v>
      </c>
      <c r="L158" s="41">
        <v>12</v>
      </c>
      <c r="M158" s="41">
        <v>3</v>
      </c>
      <c r="N158" s="41">
        <v>1</v>
      </c>
      <c r="O158" s="41">
        <v>0</v>
      </c>
      <c r="P158" s="41">
        <v>2</v>
      </c>
      <c r="Q158" s="41">
        <v>0</v>
      </c>
      <c r="R158" s="41">
        <v>0</v>
      </c>
      <c r="S158" s="41">
        <v>25</v>
      </c>
    </row>
    <row r="159" spans="1:54" x14ac:dyDescent="0.25">
      <c r="B159" s="41" t="s">
        <v>5</v>
      </c>
      <c r="C159" s="41">
        <v>0</v>
      </c>
      <c r="D159" s="41">
        <v>0</v>
      </c>
      <c r="E159" s="41">
        <v>0</v>
      </c>
      <c r="F159" s="41">
        <v>0</v>
      </c>
      <c r="G159" s="41">
        <v>5</v>
      </c>
      <c r="H159" s="41">
        <v>0</v>
      </c>
      <c r="I159" s="41">
        <v>10</v>
      </c>
      <c r="J159" s="41">
        <v>7</v>
      </c>
      <c r="K159" s="41">
        <v>1</v>
      </c>
      <c r="L159" s="41">
        <v>0</v>
      </c>
      <c r="M159" s="41">
        <v>0</v>
      </c>
      <c r="N159" s="41">
        <v>0</v>
      </c>
      <c r="O159" s="41">
        <v>0</v>
      </c>
      <c r="P159" s="41">
        <v>2</v>
      </c>
      <c r="Q159" s="41">
        <v>0</v>
      </c>
      <c r="R159" s="41">
        <v>0</v>
      </c>
      <c r="S159" s="41">
        <v>25</v>
      </c>
    </row>
    <row r="160" spans="1:54" x14ac:dyDescent="0.25">
      <c r="B160" s="41" t="s">
        <v>6</v>
      </c>
      <c r="C160" s="41">
        <v>0</v>
      </c>
      <c r="D160" s="41">
        <v>0</v>
      </c>
      <c r="E160" s="41">
        <v>0</v>
      </c>
      <c r="F160" s="41">
        <v>22</v>
      </c>
      <c r="G160" s="41">
        <v>0</v>
      </c>
      <c r="H160" s="41">
        <v>1</v>
      </c>
      <c r="I160" s="41">
        <v>0</v>
      </c>
      <c r="J160" s="41">
        <v>0</v>
      </c>
      <c r="K160" s="41">
        <v>0</v>
      </c>
      <c r="L160" s="41">
        <v>1</v>
      </c>
      <c r="M160" s="41">
        <v>0</v>
      </c>
      <c r="N160" s="41">
        <v>1</v>
      </c>
      <c r="O160" s="41">
        <v>0</v>
      </c>
      <c r="P160" s="41">
        <v>0</v>
      </c>
      <c r="Q160" s="41">
        <v>0</v>
      </c>
      <c r="R160" s="41">
        <v>0</v>
      </c>
      <c r="S160" s="41">
        <v>25</v>
      </c>
    </row>
    <row r="161" spans="1:54" x14ac:dyDescent="0.25">
      <c r="B161" s="41" t="s">
        <v>7</v>
      </c>
      <c r="C161" s="41">
        <v>0</v>
      </c>
      <c r="D161" s="41">
        <v>21</v>
      </c>
      <c r="E161" s="41">
        <v>0</v>
      </c>
      <c r="F161" s="41">
        <v>2</v>
      </c>
      <c r="G161" s="41">
        <v>1</v>
      </c>
      <c r="H161" s="41">
        <v>0</v>
      </c>
      <c r="I161" s="41">
        <v>0</v>
      </c>
      <c r="J161" s="41">
        <v>0</v>
      </c>
      <c r="K161" s="41">
        <v>1</v>
      </c>
      <c r="L161" s="41">
        <v>0</v>
      </c>
      <c r="M161" s="41">
        <v>0</v>
      </c>
      <c r="N161" s="41">
        <v>0</v>
      </c>
      <c r="O161" s="41">
        <v>0</v>
      </c>
      <c r="P161" s="41">
        <v>0</v>
      </c>
      <c r="Q161" s="41">
        <v>0</v>
      </c>
      <c r="R161" s="41">
        <v>0</v>
      </c>
      <c r="S161" s="41">
        <v>25</v>
      </c>
    </row>
    <row r="162" spans="1:54" x14ac:dyDescent="0.25">
      <c r="B162" s="41" t="s">
        <v>8</v>
      </c>
      <c r="C162" s="41">
        <v>0</v>
      </c>
      <c r="D162" s="41">
        <v>0</v>
      </c>
      <c r="E162" s="41">
        <v>0</v>
      </c>
      <c r="F162" s="41">
        <v>24</v>
      </c>
      <c r="G162" s="41">
        <v>0</v>
      </c>
      <c r="H162" s="41">
        <v>1</v>
      </c>
      <c r="I162" s="41">
        <v>0</v>
      </c>
      <c r="J162" s="41">
        <v>0</v>
      </c>
      <c r="K162" s="41">
        <v>0</v>
      </c>
      <c r="L162" s="41">
        <v>0</v>
      </c>
      <c r="M162" s="41">
        <v>0</v>
      </c>
      <c r="N162" s="41">
        <v>0</v>
      </c>
      <c r="O162" s="41">
        <v>0</v>
      </c>
      <c r="P162" s="41">
        <v>0</v>
      </c>
      <c r="Q162" s="41">
        <v>0</v>
      </c>
      <c r="R162" s="41">
        <v>0</v>
      </c>
      <c r="S162" s="41">
        <v>25</v>
      </c>
    </row>
    <row r="163" spans="1:54" x14ac:dyDescent="0.25">
      <c r="B163" s="41" t="s">
        <v>9</v>
      </c>
      <c r="C163" s="41">
        <v>0</v>
      </c>
      <c r="D163" s="41">
        <v>0</v>
      </c>
      <c r="E163" s="41">
        <v>0</v>
      </c>
      <c r="F163" s="41">
        <v>0</v>
      </c>
      <c r="G163" s="41">
        <v>0</v>
      </c>
      <c r="H163" s="41">
        <v>0</v>
      </c>
      <c r="I163" s="41">
        <v>10</v>
      </c>
      <c r="J163" s="41">
        <v>6</v>
      </c>
      <c r="K163" s="41">
        <v>6</v>
      </c>
      <c r="L163" s="41">
        <v>1</v>
      </c>
      <c r="M163" s="41">
        <v>0</v>
      </c>
      <c r="N163" s="41">
        <v>0</v>
      </c>
      <c r="O163" s="41">
        <v>2</v>
      </c>
      <c r="P163" s="41">
        <v>0</v>
      </c>
      <c r="Q163" s="41">
        <v>0</v>
      </c>
      <c r="R163" s="41">
        <v>0</v>
      </c>
      <c r="S163" s="41">
        <v>25</v>
      </c>
    </row>
    <row r="164" spans="1:54" x14ac:dyDescent="0.25">
      <c r="B164" s="41" t="s">
        <v>10</v>
      </c>
      <c r="C164" s="41">
        <v>0</v>
      </c>
      <c r="D164" s="41">
        <v>0</v>
      </c>
      <c r="E164" s="41">
        <v>15</v>
      </c>
      <c r="F164" s="41">
        <v>0</v>
      </c>
      <c r="G164" s="41">
        <v>10</v>
      </c>
      <c r="H164" s="41">
        <v>0</v>
      </c>
      <c r="I164" s="41">
        <v>0</v>
      </c>
      <c r="J164" s="41">
        <v>0</v>
      </c>
      <c r="K164" s="41">
        <v>0</v>
      </c>
      <c r="L164" s="41">
        <v>0</v>
      </c>
      <c r="M164" s="41">
        <v>0</v>
      </c>
      <c r="N164" s="41">
        <v>0</v>
      </c>
      <c r="O164" s="41">
        <v>0</v>
      </c>
      <c r="P164" s="41">
        <v>0</v>
      </c>
      <c r="Q164" s="41">
        <v>0</v>
      </c>
      <c r="R164" s="41">
        <v>0</v>
      </c>
      <c r="S164" s="41">
        <v>25</v>
      </c>
    </row>
    <row r="165" spans="1:54" x14ac:dyDescent="0.25">
      <c r="B165" s="41" t="s">
        <v>11</v>
      </c>
      <c r="C165" s="41">
        <v>0</v>
      </c>
      <c r="D165" s="41">
        <v>0</v>
      </c>
      <c r="E165" s="41">
        <v>25</v>
      </c>
      <c r="F165" s="41">
        <v>0</v>
      </c>
      <c r="G165" s="41">
        <v>0</v>
      </c>
      <c r="H165" s="41">
        <v>0</v>
      </c>
      <c r="I165" s="41">
        <v>0</v>
      </c>
      <c r="J165" s="41">
        <v>0</v>
      </c>
      <c r="K165" s="41">
        <v>0</v>
      </c>
      <c r="L165" s="41">
        <v>0</v>
      </c>
      <c r="M165" s="41">
        <v>0</v>
      </c>
      <c r="N165" s="41">
        <v>0</v>
      </c>
      <c r="O165" s="41">
        <v>0</v>
      </c>
      <c r="P165" s="41">
        <v>0</v>
      </c>
      <c r="Q165" s="41">
        <v>0</v>
      </c>
      <c r="R165" s="41">
        <v>0</v>
      </c>
      <c r="S165" s="41">
        <v>25</v>
      </c>
    </row>
    <row r="166" spans="1:54" x14ac:dyDescent="0.25">
      <c r="B166" s="41" t="s">
        <v>12</v>
      </c>
      <c r="C166" s="41">
        <v>0</v>
      </c>
      <c r="D166" s="41">
        <v>0</v>
      </c>
      <c r="E166" s="41">
        <v>0</v>
      </c>
      <c r="F166" s="41">
        <v>0</v>
      </c>
      <c r="G166" s="41">
        <v>19</v>
      </c>
      <c r="H166" s="41">
        <v>3</v>
      </c>
      <c r="I166" s="41">
        <v>2</v>
      </c>
      <c r="J166" s="41">
        <v>1</v>
      </c>
      <c r="K166" s="41">
        <v>0</v>
      </c>
      <c r="L166" s="41">
        <v>0</v>
      </c>
      <c r="M166" s="41">
        <v>0</v>
      </c>
      <c r="N166" s="41">
        <v>0</v>
      </c>
      <c r="O166" s="41">
        <v>0</v>
      </c>
      <c r="P166" s="41">
        <v>0</v>
      </c>
      <c r="Q166" s="41">
        <v>0</v>
      </c>
      <c r="R166" s="41">
        <v>0</v>
      </c>
      <c r="S166" s="41">
        <v>25</v>
      </c>
    </row>
    <row r="167" spans="1:54" x14ac:dyDescent="0.25">
      <c r="B167" s="41" t="s">
        <v>13</v>
      </c>
      <c r="C167" s="41">
        <v>0</v>
      </c>
      <c r="D167" s="41">
        <v>0</v>
      </c>
      <c r="E167" s="41">
        <v>0</v>
      </c>
      <c r="F167" s="41">
        <v>0</v>
      </c>
      <c r="G167" s="41">
        <v>6</v>
      </c>
      <c r="H167" s="41">
        <v>0</v>
      </c>
      <c r="I167" s="41">
        <v>12</v>
      </c>
      <c r="J167" s="41">
        <v>5</v>
      </c>
      <c r="K167" s="41">
        <v>2</v>
      </c>
      <c r="L167" s="41">
        <v>0</v>
      </c>
      <c r="M167" s="41">
        <v>0</v>
      </c>
      <c r="N167" s="41">
        <v>0</v>
      </c>
      <c r="O167" s="41">
        <v>0</v>
      </c>
      <c r="P167" s="41">
        <v>0</v>
      </c>
      <c r="Q167" s="41">
        <v>0</v>
      </c>
      <c r="R167" s="41">
        <v>0</v>
      </c>
      <c r="S167" s="41">
        <v>25</v>
      </c>
    </row>
    <row r="168" spans="1:54" x14ac:dyDescent="0.25">
      <c r="B168" s="41" t="s">
        <v>14</v>
      </c>
      <c r="C168" s="41">
        <v>0</v>
      </c>
      <c r="D168" s="41">
        <v>0</v>
      </c>
      <c r="E168" s="41">
        <v>2</v>
      </c>
      <c r="F168" s="41">
        <v>0</v>
      </c>
      <c r="G168" s="41">
        <v>18</v>
      </c>
      <c r="H168" s="41">
        <v>4</v>
      </c>
      <c r="I168" s="41">
        <v>1</v>
      </c>
      <c r="J168" s="41">
        <v>0</v>
      </c>
      <c r="K168" s="41">
        <v>0</v>
      </c>
      <c r="L168" s="41">
        <v>0</v>
      </c>
      <c r="M168" s="41">
        <v>0</v>
      </c>
      <c r="N168" s="41">
        <v>0</v>
      </c>
      <c r="O168" s="41">
        <v>0</v>
      </c>
      <c r="P168" s="41">
        <v>0</v>
      </c>
      <c r="Q168" s="41">
        <v>0</v>
      </c>
      <c r="R168" s="41">
        <v>0</v>
      </c>
      <c r="S168" s="41">
        <v>25</v>
      </c>
    </row>
    <row r="169" spans="1:54" x14ac:dyDescent="0.25">
      <c r="B169" s="41" t="s">
        <v>15</v>
      </c>
      <c r="C169" s="41">
        <v>0</v>
      </c>
      <c r="D169" s="41">
        <v>0</v>
      </c>
      <c r="E169" s="41">
        <v>1</v>
      </c>
      <c r="F169" s="41">
        <v>0</v>
      </c>
      <c r="G169" s="41">
        <v>18</v>
      </c>
      <c r="H169" s="41">
        <v>6</v>
      </c>
      <c r="I169" s="41">
        <v>0</v>
      </c>
      <c r="J169" s="41">
        <v>0</v>
      </c>
      <c r="K169" s="41">
        <v>0</v>
      </c>
      <c r="L169" s="41">
        <v>0</v>
      </c>
      <c r="M169" s="41">
        <v>0</v>
      </c>
      <c r="N169" s="41">
        <v>0</v>
      </c>
      <c r="O169" s="41">
        <v>0</v>
      </c>
      <c r="P169" s="41">
        <v>0</v>
      </c>
      <c r="Q169" s="41">
        <v>0</v>
      </c>
      <c r="R169" s="41">
        <v>0</v>
      </c>
      <c r="S169" s="41">
        <v>25</v>
      </c>
    </row>
    <row r="170" spans="1:54" x14ac:dyDescent="0.25">
      <c r="B170" s="41" t="s">
        <v>16</v>
      </c>
      <c r="C170" s="41">
        <v>0</v>
      </c>
      <c r="D170" s="41">
        <v>0</v>
      </c>
      <c r="E170" s="41">
        <v>0</v>
      </c>
      <c r="F170" s="41">
        <v>0</v>
      </c>
      <c r="G170" s="41">
        <v>0</v>
      </c>
      <c r="H170" s="41">
        <v>2</v>
      </c>
      <c r="I170" s="41">
        <v>0</v>
      </c>
      <c r="J170" s="41">
        <v>1</v>
      </c>
      <c r="K170" s="41">
        <v>5</v>
      </c>
      <c r="L170" s="41">
        <v>4</v>
      </c>
      <c r="M170" s="41">
        <v>6</v>
      </c>
      <c r="N170" s="41">
        <v>1</v>
      </c>
      <c r="O170" s="41">
        <v>3</v>
      </c>
      <c r="P170" s="41">
        <v>2</v>
      </c>
      <c r="Q170" s="41">
        <v>0</v>
      </c>
      <c r="R170" s="41">
        <v>0</v>
      </c>
      <c r="S170" s="41">
        <v>24</v>
      </c>
    </row>
    <row r="171" spans="1:54" x14ac:dyDescent="0.25">
      <c r="B171" s="41" t="s">
        <v>17</v>
      </c>
      <c r="C171" s="41">
        <v>0</v>
      </c>
      <c r="D171" s="41">
        <v>0</v>
      </c>
      <c r="E171" s="41">
        <v>25</v>
      </c>
      <c r="F171" s="41">
        <v>0</v>
      </c>
      <c r="G171" s="41">
        <v>0</v>
      </c>
      <c r="H171" s="41">
        <v>0</v>
      </c>
      <c r="I171" s="41">
        <v>0</v>
      </c>
      <c r="J171" s="41">
        <v>0</v>
      </c>
      <c r="K171" s="41">
        <v>0</v>
      </c>
      <c r="L171" s="41">
        <v>0</v>
      </c>
      <c r="M171" s="41">
        <v>0</v>
      </c>
      <c r="N171" s="41">
        <v>0</v>
      </c>
      <c r="O171" s="41">
        <v>0</v>
      </c>
      <c r="P171" s="41">
        <v>0</v>
      </c>
      <c r="Q171" s="41">
        <v>0</v>
      </c>
      <c r="R171" s="41">
        <v>0</v>
      </c>
      <c r="S171" s="41">
        <v>25</v>
      </c>
    </row>
    <row r="172" spans="1:54" s="41" customFormat="1" x14ac:dyDescent="0.25">
      <c r="A172"/>
      <c r="B172" s="41" t="s">
        <v>18</v>
      </c>
      <c r="C172" s="41">
        <v>0</v>
      </c>
      <c r="D172" s="41">
        <v>22</v>
      </c>
      <c r="E172" s="41">
        <v>3</v>
      </c>
      <c r="F172" s="41">
        <v>0</v>
      </c>
      <c r="G172" s="41">
        <v>0</v>
      </c>
      <c r="H172" s="41">
        <v>0</v>
      </c>
      <c r="I172" s="41">
        <v>0</v>
      </c>
      <c r="J172" s="41">
        <v>0</v>
      </c>
      <c r="K172" s="41">
        <v>0</v>
      </c>
      <c r="L172" s="41">
        <v>0</v>
      </c>
      <c r="M172" s="41">
        <v>0</v>
      </c>
      <c r="N172" s="41">
        <v>0</v>
      </c>
      <c r="O172" s="41">
        <v>0</v>
      </c>
      <c r="P172" s="41">
        <v>0</v>
      </c>
      <c r="Q172" s="41">
        <v>0</v>
      </c>
      <c r="R172" s="41">
        <v>0</v>
      </c>
      <c r="S172" s="41">
        <v>25</v>
      </c>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row>
    <row r="173" spans="1:54" x14ac:dyDescent="0.25">
      <c r="B173" s="41" t="s">
        <v>19</v>
      </c>
      <c r="C173" s="41">
        <v>0</v>
      </c>
      <c r="D173" s="41">
        <v>25</v>
      </c>
      <c r="E173" s="41">
        <v>0</v>
      </c>
      <c r="F173" s="41">
        <v>0</v>
      </c>
      <c r="G173" s="41">
        <v>0</v>
      </c>
      <c r="H173" s="41">
        <v>0</v>
      </c>
      <c r="I173" s="41">
        <v>0</v>
      </c>
      <c r="J173" s="41">
        <v>0</v>
      </c>
      <c r="K173" s="41">
        <v>0</v>
      </c>
      <c r="L173" s="41">
        <v>0</v>
      </c>
      <c r="M173" s="41">
        <v>0</v>
      </c>
      <c r="N173" s="41">
        <v>0</v>
      </c>
      <c r="O173" s="41">
        <v>0</v>
      </c>
      <c r="P173" s="41">
        <v>0</v>
      </c>
      <c r="Q173" s="41">
        <v>0</v>
      </c>
      <c r="R173" s="41">
        <v>0</v>
      </c>
      <c r="S173" s="41">
        <v>25</v>
      </c>
    </row>
    <row r="174" spans="1:54" x14ac:dyDescent="0.25">
      <c r="B174" s="41" t="s">
        <v>20</v>
      </c>
      <c r="C174" s="41">
        <v>0</v>
      </c>
      <c r="D174" s="41">
        <v>0</v>
      </c>
      <c r="E174" s="41">
        <v>3</v>
      </c>
      <c r="F174" s="41">
        <v>19</v>
      </c>
      <c r="G174" s="41">
        <v>3</v>
      </c>
      <c r="H174" s="41">
        <v>0</v>
      </c>
      <c r="I174" s="41">
        <v>0</v>
      </c>
      <c r="J174" s="41">
        <v>0</v>
      </c>
      <c r="K174" s="41">
        <v>0</v>
      </c>
      <c r="L174" s="41">
        <v>0</v>
      </c>
      <c r="M174" s="41">
        <v>0</v>
      </c>
      <c r="N174" s="41">
        <v>0</v>
      </c>
      <c r="O174" s="41">
        <v>0</v>
      </c>
      <c r="P174" s="41">
        <v>0</v>
      </c>
      <c r="Q174" s="41">
        <v>0</v>
      </c>
      <c r="R174" s="41">
        <v>0</v>
      </c>
      <c r="S174" s="41">
        <v>25</v>
      </c>
    </row>
    <row r="175" spans="1:54" x14ac:dyDescent="0.25">
      <c r="B175" s="41" t="s">
        <v>21</v>
      </c>
      <c r="C175" s="41">
        <v>0</v>
      </c>
      <c r="D175" s="41">
        <v>0</v>
      </c>
      <c r="E175" s="41">
        <v>0</v>
      </c>
      <c r="F175" s="41">
        <v>0</v>
      </c>
      <c r="G175" s="41">
        <v>0</v>
      </c>
      <c r="H175" s="41">
        <v>15</v>
      </c>
      <c r="I175" s="41">
        <v>9</v>
      </c>
      <c r="J175" s="41">
        <v>0</v>
      </c>
      <c r="K175" s="41">
        <v>0</v>
      </c>
      <c r="L175" s="41">
        <v>1</v>
      </c>
      <c r="M175" s="41">
        <v>0</v>
      </c>
      <c r="N175" s="41">
        <v>0</v>
      </c>
      <c r="O175" s="41">
        <v>0</v>
      </c>
      <c r="P175" s="41">
        <v>0</v>
      </c>
      <c r="Q175" s="41">
        <v>0</v>
      </c>
      <c r="R175" s="41">
        <v>0</v>
      </c>
      <c r="S175" s="41">
        <v>25</v>
      </c>
    </row>
    <row r="176" spans="1:54" x14ac:dyDescent="0.25">
      <c r="B176" s="41" t="s">
        <v>22</v>
      </c>
      <c r="C176" s="41">
        <v>0</v>
      </c>
      <c r="D176" s="41">
        <v>3</v>
      </c>
      <c r="E176" s="41">
        <v>0</v>
      </c>
      <c r="F176" s="41">
        <v>20</v>
      </c>
      <c r="G176" s="41">
        <v>2</v>
      </c>
      <c r="H176" s="41">
        <v>0</v>
      </c>
      <c r="I176" s="41">
        <v>0</v>
      </c>
      <c r="J176" s="41">
        <v>0</v>
      </c>
      <c r="K176" s="41">
        <v>0</v>
      </c>
      <c r="L176" s="41">
        <v>0</v>
      </c>
      <c r="M176" s="41">
        <v>0</v>
      </c>
      <c r="N176" s="41">
        <v>0</v>
      </c>
      <c r="O176" s="41">
        <v>0</v>
      </c>
      <c r="P176" s="41">
        <v>0</v>
      </c>
      <c r="Q176" s="41">
        <v>0</v>
      </c>
      <c r="R176" s="41">
        <v>0</v>
      </c>
      <c r="S176" s="41">
        <v>25</v>
      </c>
    </row>
    <row r="177" spans="1:19" x14ac:dyDescent="0.25">
      <c r="B177" s="41" t="s">
        <v>89</v>
      </c>
      <c r="C177" s="41">
        <v>0</v>
      </c>
      <c r="D177" s="41">
        <v>0</v>
      </c>
      <c r="E177" s="41">
        <v>0</v>
      </c>
      <c r="F177" s="41">
        <v>0</v>
      </c>
      <c r="G177" s="41">
        <v>0</v>
      </c>
      <c r="H177" s="41">
        <v>0</v>
      </c>
      <c r="I177" s="41">
        <v>0</v>
      </c>
      <c r="J177" s="41">
        <v>0</v>
      </c>
      <c r="K177" s="41">
        <v>19</v>
      </c>
      <c r="L177" s="41">
        <v>6</v>
      </c>
      <c r="M177" s="41">
        <v>0</v>
      </c>
      <c r="N177" s="41">
        <v>0</v>
      </c>
      <c r="O177" s="41">
        <v>0</v>
      </c>
      <c r="P177" s="41">
        <v>0</v>
      </c>
      <c r="Q177" s="41">
        <v>0</v>
      </c>
      <c r="R177" s="41">
        <v>0</v>
      </c>
      <c r="S177" s="41">
        <v>25</v>
      </c>
    </row>
    <row r="178" spans="1:19" x14ac:dyDescent="0.25">
      <c r="B178" s="41" t="s">
        <v>107</v>
      </c>
      <c r="C178" s="41">
        <v>0</v>
      </c>
      <c r="D178" s="41">
        <v>0</v>
      </c>
      <c r="E178" s="41">
        <v>2</v>
      </c>
      <c r="F178" s="41">
        <v>0</v>
      </c>
      <c r="G178" s="41">
        <v>4</v>
      </c>
      <c r="H178" s="41">
        <v>3</v>
      </c>
      <c r="I178" s="41">
        <v>2</v>
      </c>
      <c r="J178" s="41">
        <v>2</v>
      </c>
      <c r="K178" s="41">
        <v>1</v>
      </c>
      <c r="L178" s="41">
        <v>0</v>
      </c>
      <c r="M178" s="41">
        <v>0</v>
      </c>
      <c r="N178" s="41">
        <v>10</v>
      </c>
      <c r="O178" s="41">
        <v>0</v>
      </c>
      <c r="P178" s="41">
        <v>0</v>
      </c>
      <c r="Q178" s="41">
        <v>0</v>
      </c>
      <c r="R178" s="41">
        <v>0</v>
      </c>
      <c r="S178" s="41">
        <v>24</v>
      </c>
    </row>
    <row r="179" spans="1:19" x14ac:dyDescent="0.25">
      <c r="B179" s="41" t="s">
        <v>94</v>
      </c>
      <c r="C179" s="41">
        <v>0</v>
      </c>
      <c r="D179" s="41">
        <v>0</v>
      </c>
      <c r="E179" s="41">
        <v>0</v>
      </c>
      <c r="F179" s="41">
        <v>24</v>
      </c>
      <c r="G179" s="41">
        <v>0</v>
      </c>
      <c r="H179" s="41">
        <v>1</v>
      </c>
      <c r="I179" s="41">
        <v>0</v>
      </c>
      <c r="J179" s="41">
        <v>0</v>
      </c>
      <c r="K179" s="41">
        <v>0</v>
      </c>
      <c r="L179" s="41">
        <v>0</v>
      </c>
      <c r="M179" s="41">
        <v>0</v>
      </c>
      <c r="N179" s="41">
        <v>0</v>
      </c>
      <c r="O179" s="41">
        <v>0</v>
      </c>
      <c r="P179" s="41">
        <v>0</v>
      </c>
      <c r="Q179" s="41">
        <v>0</v>
      </c>
      <c r="R179" s="41">
        <v>0</v>
      </c>
      <c r="S179" s="41">
        <v>25</v>
      </c>
    </row>
    <row r="180" spans="1:19" x14ac:dyDescent="0.25">
      <c r="A180" s="41"/>
      <c r="B180" s="41"/>
      <c r="C180" s="41"/>
      <c r="D180" s="41"/>
      <c r="E180" s="41"/>
      <c r="F180" s="41"/>
      <c r="G180" s="41"/>
      <c r="H180" s="41"/>
      <c r="I180" s="41"/>
      <c r="J180" s="41"/>
      <c r="K180" s="41"/>
      <c r="L180" s="41"/>
      <c r="M180" s="41"/>
      <c r="N180" s="41"/>
      <c r="O180" s="41"/>
      <c r="P180" s="41"/>
      <c r="Q180" s="41"/>
      <c r="R180" s="41"/>
      <c r="S180" s="41"/>
    </row>
    <row r="181" spans="1:19" x14ac:dyDescent="0.25">
      <c r="A181" t="s">
        <v>97</v>
      </c>
    </row>
    <row r="182" spans="1:19" x14ac:dyDescent="0.25">
      <c r="B182" s="41" t="s">
        <v>0</v>
      </c>
      <c r="C182" s="41">
        <v>1.5625E-2</v>
      </c>
      <c r="D182" s="41">
        <v>3.125E-2</v>
      </c>
      <c r="E182" s="41">
        <v>6.25E-2</v>
      </c>
      <c r="F182" s="41">
        <v>0.125</v>
      </c>
      <c r="G182" s="41">
        <v>0.25</v>
      </c>
      <c r="H182" s="41">
        <v>0.5</v>
      </c>
      <c r="I182" s="41">
        <v>1</v>
      </c>
      <c r="J182" s="41">
        <v>2</v>
      </c>
      <c r="K182" s="41">
        <v>4</v>
      </c>
      <c r="L182" s="41">
        <v>8</v>
      </c>
      <c r="M182" s="41">
        <v>16</v>
      </c>
      <c r="N182" s="41">
        <v>32</v>
      </c>
      <c r="O182" s="41">
        <v>64</v>
      </c>
      <c r="P182" s="41">
        <v>128</v>
      </c>
      <c r="Q182" s="41">
        <v>256</v>
      </c>
      <c r="R182" s="41">
        <v>512</v>
      </c>
      <c r="S182" s="41" t="s">
        <v>1</v>
      </c>
    </row>
    <row r="183" spans="1:19" x14ac:dyDescent="0.25">
      <c r="B183" s="41" t="s">
        <v>2</v>
      </c>
      <c r="C183" s="41">
        <v>0</v>
      </c>
      <c r="D183" s="41">
        <v>0</v>
      </c>
      <c r="E183" s="41">
        <v>0</v>
      </c>
      <c r="F183" s="41">
        <v>0</v>
      </c>
      <c r="G183" s="41">
        <v>0</v>
      </c>
      <c r="H183" s="41">
        <v>0</v>
      </c>
      <c r="I183" s="41">
        <v>0</v>
      </c>
      <c r="J183" s="41">
        <v>1</v>
      </c>
      <c r="K183" s="41">
        <v>1</v>
      </c>
      <c r="L183" s="41">
        <v>0</v>
      </c>
      <c r="M183" s="41">
        <v>7</v>
      </c>
      <c r="N183" s="41">
        <v>26</v>
      </c>
      <c r="O183" s="41">
        <v>44</v>
      </c>
      <c r="P183" s="41">
        <v>0</v>
      </c>
      <c r="Q183" s="41">
        <v>0</v>
      </c>
      <c r="R183" s="41">
        <v>0</v>
      </c>
      <c r="S183" s="41">
        <v>79</v>
      </c>
    </row>
    <row r="184" spans="1:19" x14ac:dyDescent="0.25">
      <c r="B184" s="41" t="s">
        <v>3</v>
      </c>
      <c r="C184" s="41">
        <v>0</v>
      </c>
      <c r="D184" s="41">
        <v>0</v>
      </c>
      <c r="E184" s="41">
        <v>0</v>
      </c>
      <c r="F184" s="41">
        <v>2</v>
      </c>
      <c r="G184" s="41">
        <v>0</v>
      </c>
      <c r="H184" s="41">
        <v>3</v>
      </c>
      <c r="I184" s="41">
        <v>20</v>
      </c>
      <c r="J184" s="41">
        <v>21</v>
      </c>
      <c r="K184" s="41">
        <v>8</v>
      </c>
      <c r="L184" s="41">
        <v>6</v>
      </c>
      <c r="M184" s="41">
        <v>5</v>
      </c>
      <c r="N184" s="41">
        <v>3</v>
      </c>
      <c r="O184" s="41">
        <v>25</v>
      </c>
      <c r="P184" s="41">
        <v>0</v>
      </c>
      <c r="Q184" s="41">
        <v>0</v>
      </c>
      <c r="R184" s="41">
        <v>0</v>
      </c>
      <c r="S184" s="41">
        <v>93</v>
      </c>
    </row>
    <row r="185" spans="1:19" x14ac:dyDescent="0.25">
      <c r="B185" s="41" t="s">
        <v>4</v>
      </c>
      <c r="C185" s="41">
        <v>0</v>
      </c>
      <c r="D185" s="41">
        <v>0</v>
      </c>
      <c r="E185" s="41">
        <v>0</v>
      </c>
      <c r="F185" s="41">
        <v>0</v>
      </c>
      <c r="G185" s="41">
        <v>1</v>
      </c>
      <c r="H185" s="41">
        <v>0</v>
      </c>
      <c r="I185" s="41">
        <v>1</v>
      </c>
      <c r="J185" s="41">
        <v>4</v>
      </c>
      <c r="K185" s="41">
        <v>27</v>
      </c>
      <c r="L185" s="41">
        <v>17</v>
      </c>
      <c r="M185" s="41">
        <v>4</v>
      </c>
      <c r="N185" s="41">
        <v>5</v>
      </c>
      <c r="O185" s="41">
        <v>4</v>
      </c>
      <c r="P185" s="41">
        <v>30</v>
      </c>
      <c r="Q185" s="41">
        <v>0</v>
      </c>
      <c r="R185" s="41">
        <v>0</v>
      </c>
      <c r="S185" s="41">
        <v>93</v>
      </c>
    </row>
    <row r="186" spans="1:19" x14ac:dyDescent="0.25">
      <c r="B186" s="41" t="s">
        <v>5</v>
      </c>
      <c r="C186" s="41">
        <v>0</v>
      </c>
      <c r="D186" s="41">
        <v>0</v>
      </c>
      <c r="E186" s="41">
        <v>0</v>
      </c>
      <c r="F186" s="41">
        <v>0</v>
      </c>
      <c r="G186" s="41">
        <v>5</v>
      </c>
      <c r="H186" s="41">
        <v>0</v>
      </c>
      <c r="I186" s="41">
        <v>33</v>
      </c>
      <c r="J186" s="41">
        <v>29</v>
      </c>
      <c r="K186" s="41">
        <v>3</v>
      </c>
      <c r="L186" s="41">
        <v>8</v>
      </c>
      <c r="M186" s="41">
        <v>6</v>
      </c>
      <c r="N186" s="41">
        <v>1</v>
      </c>
      <c r="O186" s="41">
        <v>1</v>
      </c>
      <c r="P186" s="41">
        <v>7</v>
      </c>
      <c r="Q186" s="41">
        <v>0</v>
      </c>
      <c r="R186" s="41">
        <v>0</v>
      </c>
      <c r="S186" s="41">
        <v>93</v>
      </c>
    </row>
    <row r="187" spans="1:19" x14ac:dyDescent="0.25">
      <c r="B187" s="41" t="s">
        <v>6</v>
      </c>
      <c r="C187" s="41">
        <v>0</v>
      </c>
      <c r="D187" s="41">
        <v>0</v>
      </c>
      <c r="E187" s="41">
        <v>0</v>
      </c>
      <c r="F187" s="41">
        <v>76</v>
      </c>
      <c r="G187" s="41">
        <v>0</v>
      </c>
      <c r="H187" s="41">
        <v>3</v>
      </c>
      <c r="I187" s="41">
        <v>0</v>
      </c>
      <c r="J187" s="41">
        <v>1</v>
      </c>
      <c r="K187" s="41">
        <v>1</v>
      </c>
      <c r="L187" s="41">
        <v>1</v>
      </c>
      <c r="M187" s="41">
        <v>3</v>
      </c>
      <c r="N187" s="41">
        <v>8</v>
      </c>
      <c r="O187" s="41">
        <v>0</v>
      </c>
      <c r="P187" s="41">
        <v>0</v>
      </c>
      <c r="Q187" s="41">
        <v>0</v>
      </c>
      <c r="R187" s="41">
        <v>0</v>
      </c>
      <c r="S187" s="41">
        <v>93</v>
      </c>
    </row>
    <row r="188" spans="1:19" x14ac:dyDescent="0.25">
      <c r="B188" s="41" t="s">
        <v>7</v>
      </c>
      <c r="C188" s="41">
        <v>0</v>
      </c>
      <c r="D188" s="41">
        <v>63</v>
      </c>
      <c r="E188" s="41">
        <v>0</v>
      </c>
      <c r="F188" s="41">
        <v>5</v>
      </c>
      <c r="G188" s="41">
        <v>7</v>
      </c>
      <c r="H188" s="41">
        <v>3</v>
      </c>
      <c r="I188" s="41">
        <v>1</v>
      </c>
      <c r="J188" s="41">
        <v>0</v>
      </c>
      <c r="K188" s="41">
        <v>0</v>
      </c>
      <c r="L188" s="41">
        <v>1</v>
      </c>
      <c r="M188" s="41">
        <v>13</v>
      </c>
      <c r="N188" s="41">
        <v>0</v>
      </c>
      <c r="O188" s="41">
        <v>0</v>
      </c>
      <c r="P188" s="41">
        <v>0</v>
      </c>
      <c r="Q188" s="41">
        <v>0</v>
      </c>
      <c r="R188" s="41">
        <v>0</v>
      </c>
      <c r="S188" s="41">
        <v>93</v>
      </c>
    </row>
    <row r="189" spans="1:19" x14ac:dyDescent="0.25">
      <c r="B189" s="41" t="s">
        <v>8</v>
      </c>
      <c r="C189" s="41">
        <v>0</v>
      </c>
      <c r="D189" s="41">
        <v>0</v>
      </c>
      <c r="E189" s="41">
        <v>1</v>
      </c>
      <c r="F189" s="41">
        <v>66</v>
      </c>
      <c r="G189" s="41">
        <v>0</v>
      </c>
      <c r="H189" s="41">
        <v>4</v>
      </c>
      <c r="I189" s="41">
        <v>5</v>
      </c>
      <c r="J189" s="41">
        <v>0</v>
      </c>
      <c r="K189" s="41">
        <v>4</v>
      </c>
      <c r="L189" s="41">
        <v>4</v>
      </c>
      <c r="M189" s="41">
        <v>4</v>
      </c>
      <c r="N189" s="41">
        <v>0</v>
      </c>
      <c r="O189" s="41">
        <v>5</v>
      </c>
      <c r="P189" s="41">
        <v>0</v>
      </c>
      <c r="Q189" s="41">
        <v>0</v>
      </c>
      <c r="R189" s="41">
        <v>0</v>
      </c>
      <c r="S189" s="41">
        <v>93</v>
      </c>
    </row>
    <row r="190" spans="1:19" x14ac:dyDescent="0.25">
      <c r="B190" s="41" t="s">
        <v>9</v>
      </c>
      <c r="C190" s="41">
        <v>0</v>
      </c>
      <c r="D190" s="41">
        <v>0</v>
      </c>
      <c r="E190" s="41">
        <v>0</v>
      </c>
      <c r="F190" s="41">
        <v>2</v>
      </c>
      <c r="G190" s="41">
        <v>0</v>
      </c>
      <c r="H190" s="41">
        <v>2</v>
      </c>
      <c r="I190" s="41">
        <v>30</v>
      </c>
      <c r="J190" s="41">
        <v>19</v>
      </c>
      <c r="K190" s="41">
        <v>14</v>
      </c>
      <c r="L190" s="41">
        <v>5</v>
      </c>
      <c r="M190" s="41">
        <v>4</v>
      </c>
      <c r="N190" s="41">
        <v>4</v>
      </c>
      <c r="O190" s="41">
        <v>13</v>
      </c>
      <c r="P190" s="41">
        <v>0</v>
      </c>
      <c r="Q190" s="41">
        <v>0</v>
      </c>
      <c r="R190" s="41">
        <v>0</v>
      </c>
      <c r="S190" s="41">
        <v>93</v>
      </c>
    </row>
    <row r="191" spans="1:19" x14ac:dyDescent="0.25">
      <c r="B191" s="41" t="s">
        <v>10</v>
      </c>
      <c r="C191" s="41">
        <v>0</v>
      </c>
      <c r="D191" s="41">
        <v>0</v>
      </c>
      <c r="E191" s="41">
        <v>35</v>
      </c>
      <c r="F191" s="41">
        <v>0</v>
      </c>
      <c r="G191" s="41">
        <v>43</v>
      </c>
      <c r="H191" s="41">
        <v>9</v>
      </c>
      <c r="I191" s="41">
        <v>4</v>
      </c>
      <c r="J191" s="41">
        <v>1</v>
      </c>
      <c r="K191" s="41">
        <v>0</v>
      </c>
      <c r="L191" s="41">
        <v>0</v>
      </c>
      <c r="M191" s="41">
        <v>0</v>
      </c>
      <c r="N191" s="41">
        <v>1</v>
      </c>
      <c r="O191" s="41">
        <v>0</v>
      </c>
      <c r="P191" s="41">
        <v>0</v>
      </c>
      <c r="Q191" s="41">
        <v>0</v>
      </c>
      <c r="R191" s="41">
        <v>0</v>
      </c>
      <c r="S191" s="41">
        <v>93</v>
      </c>
    </row>
    <row r="192" spans="1:19" x14ac:dyDescent="0.25">
      <c r="B192" s="41" t="s">
        <v>11</v>
      </c>
      <c r="C192" s="41">
        <v>0</v>
      </c>
      <c r="D192" s="41">
        <v>0</v>
      </c>
      <c r="E192" s="41">
        <v>90</v>
      </c>
      <c r="F192" s="41">
        <v>0</v>
      </c>
      <c r="G192" s="41">
        <v>0</v>
      </c>
      <c r="H192" s="41">
        <v>1</v>
      </c>
      <c r="I192" s="41">
        <v>1</v>
      </c>
      <c r="J192" s="41">
        <v>0</v>
      </c>
      <c r="K192" s="41">
        <v>0</v>
      </c>
      <c r="L192" s="41">
        <v>0</v>
      </c>
      <c r="M192" s="41">
        <v>0</v>
      </c>
      <c r="N192" s="41">
        <v>1</v>
      </c>
      <c r="O192" s="41">
        <v>0</v>
      </c>
      <c r="P192" s="41">
        <v>0</v>
      </c>
      <c r="Q192" s="41">
        <v>0</v>
      </c>
      <c r="R192" s="41">
        <v>0</v>
      </c>
      <c r="S192" s="41">
        <v>93</v>
      </c>
    </row>
    <row r="193" spans="1:54" x14ac:dyDescent="0.25">
      <c r="B193" s="41" t="s">
        <v>12</v>
      </c>
      <c r="C193" s="41">
        <v>0</v>
      </c>
      <c r="D193" s="41">
        <v>0</v>
      </c>
      <c r="E193" s="41">
        <v>0</v>
      </c>
      <c r="F193" s="41">
        <v>8</v>
      </c>
      <c r="G193" s="41">
        <v>42</v>
      </c>
      <c r="H193" s="41">
        <v>26</v>
      </c>
      <c r="I193" s="41">
        <v>8</v>
      </c>
      <c r="J193" s="41">
        <v>9</v>
      </c>
      <c r="K193" s="41">
        <v>0</v>
      </c>
      <c r="L193" s="41">
        <v>0</v>
      </c>
      <c r="M193" s="41">
        <v>0</v>
      </c>
      <c r="N193" s="41">
        <v>0</v>
      </c>
      <c r="O193" s="41">
        <v>0</v>
      </c>
      <c r="P193" s="41">
        <v>0</v>
      </c>
      <c r="Q193" s="41">
        <v>0</v>
      </c>
      <c r="R193" s="41">
        <v>0</v>
      </c>
      <c r="S193" s="41">
        <v>93</v>
      </c>
    </row>
    <row r="194" spans="1:54" x14ac:dyDescent="0.25">
      <c r="B194" s="41" t="s">
        <v>13</v>
      </c>
      <c r="C194" s="41">
        <v>0</v>
      </c>
      <c r="D194" s="41">
        <v>0</v>
      </c>
      <c r="E194" s="41">
        <v>0</v>
      </c>
      <c r="F194" s="41">
        <v>0</v>
      </c>
      <c r="G194" s="41">
        <v>28</v>
      </c>
      <c r="H194" s="41">
        <v>0</v>
      </c>
      <c r="I194" s="41">
        <v>53</v>
      </c>
      <c r="J194" s="41">
        <v>7</v>
      </c>
      <c r="K194" s="41">
        <v>3</v>
      </c>
      <c r="L194" s="41">
        <v>0</v>
      </c>
      <c r="M194" s="41">
        <v>0</v>
      </c>
      <c r="N194" s="41">
        <v>1</v>
      </c>
      <c r="O194" s="41">
        <v>0</v>
      </c>
      <c r="P194" s="41">
        <v>1</v>
      </c>
      <c r="Q194" s="41">
        <v>0</v>
      </c>
      <c r="R194" s="41">
        <v>0</v>
      </c>
      <c r="S194" s="41">
        <v>93</v>
      </c>
    </row>
    <row r="195" spans="1:54" x14ac:dyDescent="0.25">
      <c r="B195" s="41" t="s">
        <v>14</v>
      </c>
      <c r="C195" s="41">
        <v>0</v>
      </c>
      <c r="D195" s="41">
        <v>0</v>
      </c>
      <c r="E195" s="41">
        <v>9</v>
      </c>
      <c r="F195" s="41">
        <v>0</v>
      </c>
      <c r="G195" s="41">
        <v>73</v>
      </c>
      <c r="H195" s="41">
        <v>4</v>
      </c>
      <c r="I195" s="41">
        <v>1</v>
      </c>
      <c r="J195" s="41">
        <v>0</v>
      </c>
      <c r="K195" s="41">
        <v>0</v>
      </c>
      <c r="L195" s="41">
        <v>0</v>
      </c>
      <c r="M195" s="41">
        <v>6</v>
      </c>
      <c r="N195" s="41">
        <v>0</v>
      </c>
      <c r="O195" s="41">
        <v>0</v>
      </c>
      <c r="P195" s="41">
        <v>0</v>
      </c>
      <c r="Q195" s="41">
        <v>0</v>
      </c>
      <c r="R195" s="41">
        <v>0</v>
      </c>
      <c r="S195" s="41">
        <v>93</v>
      </c>
    </row>
    <row r="196" spans="1:54" x14ac:dyDescent="0.25">
      <c r="B196" s="41" t="s">
        <v>15</v>
      </c>
      <c r="C196" s="41">
        <v>0</v>
      </c>
      <c r="D196" s="41">
        <v>0</v>
      </c>
      <c r="E196" s="41">
        <v>2</v>
      </c>
      <c r="F196" s="41">
        <v>0</v>
      </c>
      <c r="G196" s="41">
        <v>53</v>
      </c>
      <c r="H196" s="41">
        <v>27</v>
      </c>
      <c r="I196" s="41">
        <v>2</v>
      </c>
      <c r="J196" s="41">
        <v>0</v>
      </c>
      <c r="K196" s="41">
        <v>3</v>
      </c>
      <c r="L196" s="41">
        <v>1</v>
      </c>
      <c r="M196" s="41">
        <v>3</v>
      </c>
      <c r="N196" s="41">
        <v>2</v>
      </c>
      <c r="O196" s="41">
        <v>0</v>
      </c>
      <c r="P196" s="41">
        <v>0</v>
      </c>
      <c r="Q196" s="41">
        <v>0</v>
      </c>
      <c r="R196" s="41">
        <v>0</v>
      </c>
      <c r="S196" s="41">
        <v>93</v>
      </c>
    </row>
    <row r="197" spans="1:54" x14ac:dyDescent="0.25">
      <c r="B197" s="41" t="s">
        <v>16</v>
      </c>
      <c r="C197" s="41">
        <v>0</v>
      </c>
      <c r="D197" s="41">
        <v>0</v>
      </c>
      <c r="E197" s="41">
        <v>0</v>
      </c>
      <c r="F197" s="41">
        <v>0</v>
      </c>
      <c r="G197" s="41">
        <v>0</v>
      </c>
      <c r="H197" s="41">
        <v>5</v>
      </c>
      <c r="I197" s="41">
        <v>0</v>
      </c>
      <c r="J197" s="41">
        <v>2</v>
      </c>
      <c r="K197" s="41">
        <v>10</v>
      </c>
      <c r="L197" s="41">
        <v>18</v>
      </c>
      <c r="M197" s="41">
        <v>15</v>
      </c>
      <c r="N197" s="41">
        <v>13</v>
      </c>
      <c r="O197" s="41">
        <v>11</v>
      </c>
      <c r="P197" s="41">
        <v>10</v>
      </c>
      <c r="Q197" s="41">
        <v>9</v>
      </c>
      <c r="R197" s="41">
        <v>0</v>
      </c>
      <c r="S197" s="41">
        <v>93</v>
      </c>
    </row>
    <row r="198" spans="1:54" x14ac:dyDescent="0.25">
      <c r="B198" s="41" t="s">
        <v>17</v>
      </c>
      <c r="C198" s="41">
        <v>0</v>
      </c>
      <c r="D198" s="41">
        <v>0</v>
      </c>
      <c r="E198" s="41">
        <v>64</v>
      </c>
      <c r="F198" s="41">
        <v>0</v>
      </c>
      <c r="G198" s="41">
        <v>5</v>
      </c>
      <c r="H198" s="41">
        <v>2</v>
      </c>
      <c r="I198" s="41">
        <v>0</v>
      </c>
      <c r="J198" s="41">
        <v>1</v>
      </c>
      <c r="K198" s="41">
        <v>0</v>
      </c>
      <c r="L198" s="41">
        <v>1</v>
      </c>
      <c r="M198" s="41">
        <v>1</v>
      </c>
      <c r="N198" s="41">
        <v>19</v>
      </c>
      <c r="O198" s="41">
        <v>0</v>
      </c>
      <c r="P198" s="41">
        <v>0</v>
      </c>
      <c r="Q198" s="41">
        <v>0</v>
      </c>
      <c r="R198" s="41">
        <v>0</v>
      </c>
      <c r="S198" s="41">
        <v>93</v>
      </c>
    </row>
    <row r="199" spans="1:54" s="41" customFormat="1" x14ac:dyDescent="0.25">
      <c r="A199"/>
      <c r="B199" s="41" t="s">
        <v>18</v>
      </c>
      <c r="C199" s="41">
        <v>0</v>
      </c>
      <c r="D199" s="41">
        <v>20</v>
      </c>
      <c r="E199" s="41">
        <v>43</v>
      </c>
      <c r="F199" s="41">
        <v>3</v>
      </c>
      <c r="G199" s="41">
        <v>5</v>
      </c>
      <c r="H199" s="41">
        <v>9</v>
      </c>
      <c r="I199" s="41">
        <v>3</v>
      </c>
      <c r="J199" s="41">
        <v>1</v>
      </c>
      <c r="K199" s="41">
        <v>1</v>
      </c>
      <c r="L199" s="41">
        <v>8</v>
      </c>
      <c r="M199" s="41">
        <v>0</v>
      </c>
      <c r="N199" s="41">
        <v>0</v>
      </c>
      <c r="O199" s="41">
        <v>0</v>
      </c>
      <c r="P199" s="41">
        <v>0</v>
      </c>
      <c r="Q199" s="41">
        <v>0</v>
      </c>
      <c r="R199" s="41">
        <v>0</v>
      </c>
      <c r="S199" s="41">
        <v>93</v>
      </c>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row>
    <row r="200" spans="1:54" x14ac:dyDescent="0.25">
      <c r="B200" s="41" t="s">
        <v>19</v>
      </c>
      <c r="C200" s="41">
        <v>0</v>
      </c>
      <c r="D200" s="41">
        <v>62</v>
      </c>
      <c r="E200" s="41">
        <v>0</v>
      </c>
      <c r="F200" s="41">
        <v>3</v>
      </c>
      <c r="G200" s="41">
        <v>2</v>
      </c>
      <c r="H200" s="41">
        <v>13</v>
      </c>
      <c r="I200" s="41">
        <v>5</v>
      </c>
      <c r="J200" s="41">
        <v>1</v>
      </c>
      <c r="K200" s="41">
        <v>2</v>
      </c>
      <c r="L200" s="41">
        <v>2</v>
      </c>
      <c r="M200" s="41">
        <v>3</v>
      </c>
      <c r="N200" s="41">
        <v>0</v>
      </c>
      <c r="O200" s="41">
        <v>0</v>
      </c>
      <c r="P200" s="41">
        <v>0</v>
      </c>
      <c r="Q200" s="41">
        <v>0</v>
      </c>
      <c r="R200" s="41">
        <v>0</v>
      </c>
      <c r="S200" s="41">
        <v>93</v>
      </c>
    </row>
    <row r="201" spans="1:54" x14ac:dyDescent="0.25">
      <c r="B201" s="41" t="s">
        <v>20</v>
      </c>
      <c r="C201" s="41">
        <v>0</v>
      </c>
      <c r="D201" s="41">
        <v>1</v>
      </c>
      <c r="E201" s="41">
        <v>4</v>
      </c>
      <c r="F201" s="41">
        <v>49</v>
      </c>
      <c r="G201" s="41">
        <v>10</v>
      </c>
      <c r="H201" s="41">
        <v>4</v>
      </c>
      <c r="I201" s="41">
        <v>14</v>
      </c>
      <c r="J201" s="41">
        <v>3</v>
      </c>
      <c r="K201" s="41">
        <v>3</v>
      </c>
      <c r="L201" s="41">
        <v>5</v>
      </c>
      <c r="M201" s="41">
        <v>0</v>
      </c>
      <c r="N201" s="41">
        <v>0</v>
      </c>
      <c r="O201" s="41">
        <v>0</v>
      </c>
      <c r="P201" s="41">
        <v>0</v>
      </c>
      <c r="Q201" s="41">
        <v>0</v>
      </c>
      <c r="R201" s="41">
        <v>0</v>
      </c>
      <c r="S201" s="41">
        <v>93</v>
      </c>
    </row>
    <row r="202" spans="1:54" x14ac:dyDescent="0.25">
      <c r="B202" s="41" t="s">
        <v>21</v>
      </c>
      <c r="C202" s="41">
        <v>0</v>
      </c>
      <c r="D202" s="41">
        <v>0</v>
      </c>
      <c r="E202" s="41">
        <v>1</v>
      </c>
      <c r="F202" s="41">
        <v>0</v>
      </c>
      <c r="G202" s="41">
        <v>1</v>
      </c>
      <c r="H202" s="41">
        <v>8</v>
      </c>
      <c r="I202" s="41">
        <v>53</v>
      </c>
      <c r="J202" s="41">
        <v>3</v>
      </c>
      <c r="K202" s="41">
        <v>4</v>
      </c>
      <c r="L202" s="41">
        <v>9</v>
      </c>
      <c r="M202" s="41">
        <v>14</v>
      </c>
      <c r="N202" s="41">
        <v>0</v>
      </c>
      <c r="O202" s="41">
        <v>0</v>
      </c>
      <c r="P202" s="41">
        <v>0</v>
      </c>
      <c r="Q202" s="41">
        <v>0</v>
      </c>
      <c r="R202" s="41">
        <v>0</v>
      </c>
      <c r="S202" s="41">
        <v>93</v>
      </c>
    </row>
    <row r="203" spans="1:54" x14ac:dyDescent="0.25">
      <c r="B203" s="41" t="s">
        <v>22</v>
      </c>
      <c r="C203" s="41">
        <v>0</v>
      </c>
      <c r="D203" s="41">
        <v>4</v>
      </c>
      <c r="E203" s="41">
        <v>0</v>
      </c>
      <c r="F203" s="41">
        <v>52</v>
      </c>
      <c r="G203" s="41">
        <v>28</v>
      </c>
      <c r="H203" s="41">
        <v>3</v>
      </c>
      <c r="I203" s="41">
        <v>4</v>
      </c>
      <c r="J203" s="41">
        <v>1</v>
      </c>
      <c r="K203" s="41">
        <v>1</v>
      </c>
      <c r="L203" s="41">
        <v>0</v>
      </c>
      <c r="M203" s="41">
        <v>0</v>
      </c>
      <c r="N203" s="41">
        <v>0</v>
      </c>
      <c r="O203" s="41">
        <v>0</v>
      </c>
      <c r="P203" s="41">
        <v>0</v>
      </c>
      <c r="Q203" s="41">
        <v>0</v>
      </c>
      <c r="R203" s="41">
        <v>0</v>
      </c>
      <c r="S203" s="41">
        <v>93</v>
      </c>
    </row>
    <row r="204" spans="1:54" x14ac:dyDescent="0.25">
      <c r="B204" s="41" t="s">
        <v>89</v>
      </c>
      <c r="C204" s="41">
        <v>0</v>
      </c>
      <c r="D204" s="41">
        <v>0</v>
      </c>
      <c r="E204" s="41">
        <v>0</v>
      </c>
      <c r="F204" s="41">
        <v>0</v>
      </c>
      <c r="G204" s="41">
        <v>0</v>
      </c>
      <c r="H204" s="41">
        <v>2</v>
      </c>
      <c r="I204" s="41">
        <v>0</v>
      </c>
      <c r="J204" s="41">
        <v>6</v>
      </c>
      <c r="K204" s="41">
        <v>44</v>
      </c>
      <c r="L204" s="41">
        <v>30</v>
      </c>
      <c r="M204" s="41">
        <v>8</v>
      </c>
      <c r="N204" s="41">
        <v>2</v>
      </c>
      <c r="O204" s="41">
        <v>1</v>
      </c>
      <c r="P204" s="41">
        <v>0</v>
      </c>
      <c r="Q204" s="41">
        <v>0</v>
      </c>
      <c r="R204" s="41">
        <v>0</v>
      </c>
      <c r="S204" s="41">
        <v>93</v>
      </c>
    </row>
    <row r="205" spans="1:54" x14ac:dyDescent="0.25">
      <c r="B205" s="41" t="s">
        <v>107</v>
      </c>
      <c r="C205" s="41">
        <v>0</v>
      </c>
      <c r="D205" s="41">
        <v>0</v>
      </c>
      <c r="E205" s="41">
        <v>3</v>
      </c>
      <c r="F205" s="41">
        <v>0</v>
      </c>
      <c r="G205" s="41">
        <v>9</v>
      </c>
      <c r="H205" s="41">
        <v>5</v>
      </c>
      <c r="I205" s="41">
        <v>7</v>
      </c>
      <c r="J205" s="41">
        <v>6</v>
      </c>
      <c r="K205" s="41">
        <v>3</v>
      </c>
      <c r="L205" s="41">
        <v>1</v>
      </c>
      <c r="M205" s="41">
        <v>6</v>
      </c>
      <c r="N205" s="41">
        <v>51</v>
      </c>
      <c r="O205" s="41">
        <v>0</v>
      </c>
      <c r="P205" s="41">
        <v>0</v>
      </c>
      <c r="Q205" s="41">
        <v>0</v>
      </c>
      <c r="R205" s="41">
        <v>0</v>
      </c>
      <c r="S205" s="41">
        <v>91</v>
      </c>
    </row>
    <row r="206" spans="1:54" x14ac:dyDescent="0.25">
      <c r="B206" s="41" t="s">
        <v>94</v>
      </c>
      <c r="C206" s="41">
        <v>0</v>
      </c>
      <c r="D206" s="41">
        <v>0</v>
      </c>
      <c r="E206" s="41">
        <v>0</v>
      </c>
      <c r="F206" s="41">
        <v>85</v>
      </c>
      <c r="G206" s="41">
        <v>0</v>
      </c>
      <c r="H206" s="41">
        <v>7</v>
      </c>
      <c r="I206" s="41">
        <v>0</v>
      </c>
      <c r="J206" s="41">
        <v>0</v>
      </c>
      <c r="K206" s="41">
        <v>0</v>
      </c>
      <c r="L206" s="41">
        <v>0</v>
      </c>
      <c r="M206" s="41">
        <v>0</v>
      </c>
      <c r="N206" s="41">
        <v>0</v>
      </c>
      <c r="O206" s="41">
        <v>1</v>
      </c>
      <c r="P206" s="41">
        <v>0</v>
      </c>
      <c r="Q206" s="41">
        <v>0</v>
      </c>
      <c r="R206" s="41">
        <v>0</v>
      </c>
      <c r="S206" s="41">
        <v>93</v>
      </c>
    </row>
    <row r="207" spans="1:54" x14ac:dyDescent="0.25">
      <c r="A207" s="41"/>
      <c r="B207" s="41"/>
      <c r="C207" s="41"/>
      <c r="D207" s="41"/>
      <c r="E207" s="41"/>
      <c r="F207" s="41"/>
      <c r="G207" s="41"/>
      <c r="H207" s="41"/>
      <c r="I207" s="41"/>
      <c r="J207" s="41"/>
      <c r="K207" s="41"/>
      <c r="L207" s="41"/>
      <c r="M207" s="41"/>
      <c r="N207" s="41"/>
      <c r="O207" s="41"/>
      <c r="P207" s="41"/>
      <c r="Q207" s="41"/>
      <c r="R207" s="41"/>
      <c r="S207" s="41"/>
    </row>
    <row r="208" spans="1:54" x14ac:dyDescent="0.25">
      <c r="A208" t="s">
        <v>98</v>
      </c>
    </row>
    <row r="209" spans="2:19" x14ac:dyDescent="0.25">
      <c r="B209" s="41" t="s">
        <v>0</v>
      </c>
      <c r="C209" s="41">
        <v>1.5625E-2</v>
      </c>
      <c r="D209" s="41">
        <v>3.125E-2</v>
      </c>
      <c r="E209" s="41">
        <v>6.25E-2</v>
      </c>
      <c r="F209" s="41">
        <v>0.125</v>
      </c>
      <c r="G209" s="41">
        <v>0.25</v>
      </c>
      <c r="H209" s="41">
        <v>0.5</v>
      </c>
      <c r="I209" s="41">
        <v>1</v>
      </c>
      <c r="J209" s="41">
        <v>2</v>
      </c>
      <c r="K209" s="41">
        <v>4</v>
      </c>
      <c r="L209" s="41">
        <v>8</v>
      </c>
      <c r="M209" s="41">
        <v>16</v>
      </c>
      <c r="N209" s="41">
        <v>32</v>
      </c>
      <c r="O209" s="41">
        <v>64</v>
      </c>
      <c r="P209" s="41">
        <v>128</v>
      </c>
      <c r="Q209" s="41">
        <v>256</v>
      </c>
      <c r="R209" s="41">
        <v>512</v>
      </c>
      <c r="S209" s="41" t="s">
        <v>1</v>
      </c>
    </row>
    <row r="210" spans="2:19" x14ac:dyDescent="0.25">
      <c r="B210" s="41" t="s">
        <v>31</v>
      </c>
      <c r="C210" s="41">
        <v>0</v>
      </c>
      <c r="D210" s="41">
        <v>2</v>
      </c>
      <c r="E210" s="41">
        <v>10</v>
      </c>
      <c r="F210" s="41">
        <v>4</v>
      </c>
      <c r="G210" s="41">
        <v>1</v>
      </c>
      <c r="H210" s="41">
        <v>4</v>
      </c>
      <c r="I210" s="41">
        <v>0</v>
      </c>
      <c r="J210" s="41">
        <v>0</v>
      </c>
      <c r="K210" s="41">
        <v>0</v>
      </c>
      <c r="L210" s="41">
        <v>0</v>
      </c>
      <c r="M210" s="41">
        <v>0</v>
      </c>
      <c r="N210" s="41">
        <v>0</v>
      </c>
      <c r="O210" s="41">
        <v>0</v>
      </c>
      <c r="P210" s="41">
        <v>0</v>
      </c>
      <c r="Q210" s="41">
        <v>0</v>
      </c>
      <c r="R210" s="41">
        <v>0</v>
      </c>
      <c r="S210" s="41">
        <v>21</v>
      </c>
    </row>
    <row r="211" spans="2:19" x14ac:dyDescent="0.25">
      <c r="B211" s="41" t="s">
        <v>32</v>
      </c>
      <c r="C211" s="41">
        <v>0</v>
      </c>
      <c r="D211" s="41">
        <v>0</v>
      </c>
      <c r="E211" s="41">
        <v>0</v>
      </c>
      <c r="F211" s="41">
        <v>0</v>
      </c>
      <c r="G211" s="41">
        <v>0</v>
      </c>
      <c r="H211" s="41">
        <v>3</v>
      </c>
      <c r="I211" s="41">
        <v>7</v>
      </c>
      <c r="J211" s="41">
        <v>10</v>
      </c>
      <c r="K211" s="41">
        <v>0</v>
      </c>
      <c r="L211" s="41">
        <v>0</v>
      </c>
      <c r="M211" s="41">
        <v>1</v>
      </c>
      <c r="N211" s="41">
        <v>0</v>
      </c>
      <c r="O211" s="41">
        <v>0</v>
      </c>
      <c r="P211" s="41">
        <v>0</v>
      </c>
      <c r="Q211" s="41">
        <v>0</v>
      </c>
      <c r="R211" s="41">
        <v>0</v>
      </c>
      <c r="S211" s="41">
        <v>21</v>
      </c>
    </row>
    <row r="212" spans="2:19" x14ac:dyDescent="0.25">
      <c r="B212" s="41" t="s">
        <v>3</v>
      </c>
      <c r="C212" s="41">
        <v>0</v>
      </c>
      <c r="D212" s="41">
        <v>0</v>
      </c>
      <c r="E212" s="41">
        <v>0</v>
      </c>
      <c r="F212" s="41">
        <v>20</v>
      </c>
      <c r="G212" s="41">
        <v>0</v>
      </c>
      <c r="H212" s="41">
        <v>1</v>
      </c>
      <c r="I212" s="41">
        <v>0</v>
      </c>
      <c r="J212" s="41">
        <v>0</v>
      </c>
      <c r="K212" s="41">
        <v>0</v>
      </c>
      <c r="L212" s="41">
        <v>0</v>
      </c>
      <c r="M212" s="41">
        <v>0</v>
      </c>
      <c r="N212" s="41">
        <v>0</v>
      </c>
      <c r="O212" s="41">
        <v>0</v>
      </c>
      <c r="P212" s="41">
        <v>0</v>
      </c>
      <c r="Q212" s="41">
        <v>0</v>
      </c>
      <c r="R212" s="41">
        <v>0</v>
      </c>
      <c r="S212" s="41">
        <v>21</v>
      </c>
    </row>
    <row r="213" spans="2:19" x14ac:dyDescent="0.25">
      <c r="B213" s="41" t="s">
        <v>5</v>
      </c>
      <c r="C213" s="41">
        <v>0</v>
      </c>
      <c r="D213" s="41">
        <v>0</v>
      </c>
      <c r="E213" s="41">
        <v>0</v>
      </c>
      <c r="F213" s="41">
        <v>0</v>
      </c>
      <c r="G213" s="41">
        <v>14</v>
      </c>
      <c r="H213" s="41">
        <v>0</v>
      </c>
      <c r="I213" s="41">
        <v>5</v>
      </c>
      <c r="J213" s="41">
        <v>1</v>
      </c>
      <c r="K213" s="41">
        <v>1</v>
      </c>
      <c r="L213" s="41">
        <v>0</v>
      </c>
      <c r="M213" s="41">
        <v>0</v>
      </c>
      <c r="N213" s="41">
        <v>0</v>
      </c>
      <c r="O213" s="41">
        <v>0</v>
      </c>
      <c r="P213" s="41">
        <v>0</v>
      </c>
      <c r="Q213" s="41">
        <v>0</v>
      </c>
      <c r="R213" s="41">
        <v>0</v>
      </c>
      <c r="S213" s="41">
        <v>21</v>
      </c>
    </row>
    <row r="214" spans="2:19" x14ac:dyDescent="0.25">
      <c r="B214" s="41" t="s">
        <v>7</v>
      </c>
      <c r="C214" s="41">
        <v>0</v>
      </c>
      <c r="D214" s="41">
        <v>5</v>
      </c>
      <c r="E214" s="41">
        <v>0</v>
      </c>
      <c r="F214" s="41">
        <v>0</v>
      </c>
      <c r="G214" s="41">
        <v>5</v>
      </c>
      <c r="H214" s="41">
        <v>8</v>
      </c>
      <c r="I214" s="41">
        <v>2</v>
      </c>
      <c r="J214" s="41">
        <v>1</v>
      </c>
      <c r="K214" s="41">
        <v>0</v>
      </c>
      <c r="L214" s="41">
        <v>0</v>
      </c>
      <c r="M214" s="41">
        <v>0</v>
      </c>
      <c r="N214" s="41">
        <v>0</v>
      </c>
      <c r="O214" s="41">
        <v>0</v>
      </c>
      <c r="P214" s="41">
        <v>0</v>
      </c>
      <c r="Q214" s="41">
        <v>0</v>
      </c>
      <c r="R214" s="41">
        <v>0</v>
      </c>
      <c r="S214" s="41">
        <v>21</v>
      </c>
    </row>
    <row r="215" spans="2:19" x14ac:dyDescent="0.25">
      <c r="B215" s="41" t="s">
        <v>9</v>
      </c>
      <c r="C215" s="41">
        <v>0</v>
      </c>
      <c r="D215" s="41">
        <v>0</v>
      </c>
      <c r="E215" s="41">
        <v>0</v>
      </c>
      <c r="F215" s="41">
        <v>3</v>
      </c>
      <c r="G215" s="41">
        <v>0</v>
      </c>
      <c r="H215" s="41">
        <v>10</v>
      </c>
      <c r="I215" s="41">
        <v>6</v>
      </c>
      <c r="J215" s="41">
        <v>1</v>
      </c>
      <c r="K215" s="41">
        <v>1</v>
      </c>
      <c r="L215" s="41">
        <v>0</v>
      </c>
      <c r="M215" s="41">
        <v>0</v>
      </c>
      <c r="N215" s="41">
        <v>0</v>
      </c>
      <c r="O215" s="41">
        <v>0</v>
      </c>
      <c r="P215" s="41">
        <v>0</v>
      </c>
      <c r="Q215" s="41">
        <v>0</v>
      </c>
      <c r="R215" s="41">
        <v>0</v>
      </c>
      <c r="S215" s="41">
        <v>21</v>
      </c>
    </row>
    <row r="216" spans="2:19" x14ac:dyDescent="0.25">
      <c r="B216" s="41" t="s">
        <v>10</v>
      </c>
      <c r="C216" s="41">
        <v>0</v>
      </c>
      <c r="D216" s="41">
        <v>0</v>
      </c>
      <c r="E216" s="41">
        <v>21</v>
      </c>
      <c r="F216" s="41">
        <v>0</v>
      </c>
      <c r="G216" s="41">
        <v>0</v>
      </c>
      <c r="H216" s="41">
        <v>0</v>
      </c>
      <c r="I216" s="41">
        <v>0</v>
      </c>
      <c r="J216" s="41">
        <v>0</v>
      </c>
      <c r="K216" s="41">
        <v>0</v>
      </c>
      <c r="L216" s="41">
        <v>0</v>
      </c>
      <c r="M216" s="41">
        <v>0</v>
      </c>
      <c r="N216" s="41">
        <v>0</v>
      </c>
      <c r="O216" s="41">
        <v>0</v>
      </c>
      <c r="P216" s="41">
        <v>0</v>
      </c>
      <c r="Q216" s="41">
        <v>0</v>
      </c>
      <c r="R216" s="41">
        <v>0</v>
      </c>
      <c r="S216" s="41">
        <v>21</v>
      </c>
    </row>
    <row r="217" spans="2:19" x14ac:dyDescent="0.25">
      <c r="B217" s="41" t="s">
        <v>11</v>
      </c>
      <c r="C217" s="41">
        <v>0</v>
      </c>
      <c r="D217" s="41">
        <v>0</v>
      </c>
      <c r="E217" s="41">
        <v>20</v>
      </c>
      <c r="F217" s="41">
        <v>0</v>
      </c>
      <c r="G217" s="41">
        <v>1</v>
      </c>
      <c r="H217" s="41">
        <v>0</v>
      </c>
      <c r="I217" s="41">
        <v>0</v>
      </c>
      <c r="J217" s="41">
        <v>0</v>
      </c>
      <c r="K217" s="41">
        <v>0</v>
      </c>
      <c r="L217" s="41">
        <v>0</v>
      </c>
      <c r="M217" s="41">
        <v>0</v>
      </c>
      <c r="N217" s="41">
        <v>0</v>
      </c>
      <c r="O217" s="41">
        <v>0</v>
      </c>
      <c r="P217" s="41">
        <v>0</v>
      </c>
      <c r="Q217" s="41">
        <v>0</v>
      </c>
      <c r="R217" s="41">
        <v>0</v>
      </c>
      <c r="S217" s="41">
        <v>21</v>
      </c>
    </row>
    <row r="218" spans="2:19" x14ac:dyDescent="0.25">
      <c r="B218" s="41" t="s">
        <v>13</v>
      </c>
      <c r="C218" s="41">
        <v>0</v>
      </c>
      <c r="D218" s="41">
        <v>0</v>
      </c>
      <c r="E218" s="41">
        <v>0</v>
      </c>
      <c r="F218" s="41">
        <v>0</v>
      </c>
      <c r="G218" s="41">
        <v>10</v>
      </c>
      <c r="H218" s="41">
        <v>0</v>
      </c>
      <c r="I218" s="41">
        <v>5</v>
      </c>
      <c r="J218" s="41">
        <v>5</v>
      </c>
      <c r="K218" s="41">
        <v>0</v>
      </c>
      <c r="L218" s="41">
        <v>1</v>
      </c>
      <c r="M218" s="41">
        <v>0</v>
      </c>
      <c r="N218" s="41">
        <v>0</v>
      </c>
      <c r="O218" s="41">
        <v>0</v>
      </c>
      <c r="P218" s="41">
        <v>0</v>
      </c>
      <c r="Q218" s="41">
        <v>0</v>
      </c>
      <c r="R218" s="41">
        <v>0</v>
      </c>
      <c r="S218" s="41">
        <v>21</v>
      </c>
    </row>
    <row r="219" spans="2:19" x14ac:dyDescent="0.25">
      <c r="B219" s="41" t="s">
        <v>14</v>
      </c>
      <c r="C219" s="41">
        <v>0</v>
      </c>
      <c r="D219" s="41">
        <v>0</v>
      </c>
      <c r="E219" s="41">
        <v>8</v>
      </c>
      <c r="F219" s="41">
        <v>0</v>
      </c>
      <c r="G219" s="41">
        <v>7</v>
      </c>
      <c r="H219" s="41">
        <v>4</v>
      </c>
      <c r="I219" s="41">
        <v>1</v>
      </c>
      <c r="J219" s="41">
        <v>0</v>
      </c>
      <c r="K219" s="41">
        <v>1</v>
      </c>
      <c r="L219" s="41">
        <v>0</v>
      </c>
      <c r="M219" s="41">
        <v>0</v>
      </c>
      <c r="N219" s="41">
        <v>0</v>
      </c>
      <c r="O219" s="41">
        <v>0</v>
      </c>
      <c r="P219" s="41">
        <v>0</v>
      </c>
      <c r="Q219" s="41">
        <v>0</v>
      </c>
      <c r="R219" s="41">
        <v>0</v>
      </c>
      <c r="S219" s="41">
        <v>21</v>
      </c>
    </row>
    <row r="220" spans="2:19" x14ac:dyDescent="0.25">
      <c r="B220" s="41" t="s">
        <v>16</v>
      </c>
      <c r="C220" s="41">
        <v>0</v>
      </c>
      <c r="D220" s="41">
        <v>0</v>
      </c>
      <c r="E220" s="41">
        <v>0</v>
      </c>
      <c r="F220" s="41">
        <v>0</v>
      </c>
      <c r="G220" s="41">
        <v>0</v>
      </c>
      <c r="H220" s="41">
        <v>0</v>
      </c>
      <c r="I220" s="41">
        <v>0</v>
      </c>
      <c r="J220" s="41">
        <v>0</v>
      </c>
      <c r="K220" s="41">
        <v>0</v>
      </c>
      <c r="L220" s="41">
        <v>1</v>
      </c>
      <c r="M220" s="41">
        <v>8</v>
      </c>
      <c r="N220" s="41">
        <v>9</v>
      </c>
      <c r="O220" s="41">
        <v>3</v>
      </c>
      <c r="P220" s="41">
        <v>0</v>
      </c>
      <c r="Q220" s="41">
        <v>0</v>
      </c>
      <c r="R220" s="41">
        <v>0</v>
      </c>
      <c r="S220" s="41">
        <v>21</v>
      </c>
    </row>
    <row r="221" spans="2:19" x14ac:dyDescent="0.25">
      <c r="B221" s="41" t="s">
        <v>17</v>
      </c>
      <c r="C221" s="41">
        <v>0</v>
      </c>
      <c r="D221" s="41">
        <v>0</v>
      </c>
      <c r="E221" s="41">
        <v>12</v>
      </c>
      <c r="F221" s="41">
        <v>0</v>
      </c>
      <c r="G221" s="41">
        <v>5</v>
      </c>
      <c r="H221" s="41">
        <v>2</v>
      </c>
      <c r="I221" s="41">
        <v>2</v>
      </c>
      <c r="J221" s="41">
        <v>0</v>
      </c>
      <c r="K221" s="41">
        <v>0</v>
      </c>
      <c r="L221" s="41">
        <v>0</v>
      </c>
      <c r="M221" s="41">
        <v>0</v>
      </c>
      <c r="N221" s="41">
        <v>0</v>
      </c>
      <c r="O221" s="41">
        <v>0</v>
      </c>
      <c r="P221" s="41">
        <v>0</v>
      </c>
      <c r="Q221" s="41">
        <v>0</v>
      </c>
      <c r="R221" s="41">
        <v>0</v>
      </c>
      <c r="S221" s="41">
        <v>21</v>
      </c>
    </row>
    <row r="222" spans="2:19" x14ac:dyDescent="0.25">
      <c r="B222" s="41" t="s">
        <v>18</v>
      </c>
      <c r="C222" s="41">
        <v>0</v>
      </c>
      <c r="D222" s="41">
        <v>0</v>
      </c>
      <c r="E222" s="41">
        <v>0</v>
      </c>
      <c r="F222" s="41">
        <v>0</v>
      </c>
      <c r="G222" s="41">
        <v>1</v>
      </c>
      <c r="H222" s="41">
        <v>3</v>
      </c>
      <c r="I222" s="41">
        <v>15</v>
      </c>
      <c r="J222" s="41">
        <v>2</v>
      </c>
      <c r="K222" s="41">
        <v>0</v>
      </c>
      <c r="L222" s="41">
        <v>0</v>
      </c>
      <c r="M222" s="41">
        <v>0</v>
      </c>
      <c r="N222" s="41">
        <v>0</v>
      </c>
      <c r="O222" s="41">
        <v>0</v>
      </c>
      <c r="P222" s="41">
        <v>0</v>
      </c>
      <c r="Q222" s="41">
        <v>0</v>
      </c>
      <c r="R222" s="41">
        <v>0</v>
      </c>
      <c r="S222" s="41">
        <v>21</v>
      </c>
    </row>
    <row r="223" spans="2:19" x14ac:dyDescent="0.25">
      <c r="B223" s="41" t="s">
        <v>19</v>
      </c>
      <c r="C223" s="41">
        <v>0</v>
      </c>
      <c r="D223" s="41">
        <v>0</v>
      </c>
      <c r="E223" s="41">
        <v>0</v>
      </c>
      <c r="F223" s="41">
        <v>0</v>
      </c>
      <c r="G223" s="41">
        <v>0</v>
      </c>
      <c r="H223" s="41">
        <v>5</v>
      </c>
      <c r="I223" s="41">
        <v>16</v>
      </c>
      <c r="J223" s="41">
        <v>0</v>
      </c>
      <c r="K223" s="41">
        <v>0</v>
      </c>
      <c r="L223" s="41">
        <v>0</v>
      </c>
      <c r="M223" s="41">
        <v>0</v>
      </c>
      <c r="N223" s="41">
        <v>0</v>
      </c>
      <c r="O223" s="41">
        <v>0</v>
      </c>
      <c r="P223" s="41">
        <v>0</v>
      </c>
      <c r="Q223" s="41">
        <v>0</v>
      </c>
      <c r="R223" s="41">
        <v>0</v>
      </c>
      <c r="S223" s="41">
        <v>21</v>
      </c>
    </row>
    <row r="224" spans="2:19" x14ac:dyDescent="0.25">
      <c r="B224" s="41" t="s">
        <v>20</v>
      </c>
      <c r="C224" s="41">
        <v>0</v>
      </c>
      <c r="D224" s="41">
        <v>0</v>
      </c>
      <c r="E224" s="41">
        <v>0</v>
      </c>
      <c r="F224" s="41">
        <v>1</v>
      </c>
      <c r="G224" s="41">
        <v>2</v>
      </c>
      <c r="H224" s="41">
        <v>18</v>
      </c>
      <c r="I224" s="41">
        <v>0</v>
      </c>
      <c r="J224" s="41">
        <v>0</v>
      </c>
      <c r="K224" s="41">
        <v>0</v>
      </c>
      <c r="L224" s="41">
        <v>0</v>
      </c>
      <c r="M224" s="41">
        <v>0</v>
      </c>
      <c r="N224" s="41">
        <v>0</v>
      </c>
      <c r="O224" s="41">
        <v>0</v>
      </c>
      <c r="P224" s="41">
        <v>0</v>
      </c>
      <c r="Q224" s="41">
        <v>0</v>
      </c>
      <c r="R224" s="41">
        <v>0</v>
      </c>
      <c r="S224" s="41">
        <v>21</v>
      </c>
    </row>
    <row r="225" spans="1:54" x14ac:dyDescent="0.25">
      <c r="B225" s="41" t="s">
        <v>21</v>
      </c>
      <c r="C225" s="41">
        <v>0</v>
      </c>
      <c r="D225" s="41">
        <v>0</v>
      </c>
      <c r="E225" s="41">
        <v>16</v>
      </c>
      <c r="F225" s="41">
        <v>0</v>
      </c>
      <c r="G225" s="41">
        <v>4</v>
      </c>
      <c r="H225" s="41">
        <v>1</v>
      </c>
      <c r="I225" s="41">
        <v>0</v>
      </c>
      <c r="J225" s="41">
        <v>0</v>
      </c>
      <c r="K225" s="41">
        <v>0</v>
      </c>
      <c r="L225" s="41">
        <v>0</v>
      </c>
      <c r="M225" s="41">
        <v>0</v>
      </c>
      <c r="N225" s="41">
        <v>0</v>
      </c>
      <c r="O225" s="41">
        <v>0</v>
      </c>
      <c r="P225" s="41">
        <v>0</v>
      </c>
      <c r="Q225" s="41">
        <v>0</v>
      </c>
      <c r="R225" s="41">
        <v>0</v>
      </c>
      <c r="S225" s="41">
        <v>21</v>
      </c>
    </row>
    <row r="226" spans="1:54" s="41" customFormat="1" x14ac:dyDescent="0.25">
      <c r="A226"/>
      <c r="B226" s="41" t="s">
        <v>33</v>
      </c>
      <c r="C226" s="41">
        <v>0</v>
      </c>
      <c r="D226" s="41">
        <v>20</v>
      </c>
      <c r="E226" s="41">
        <v>1</v>
      </c>
      <c r="F226" s="41">
        <v>0</v>
      </c>
      <c r="G226" s="41">
        <v>0</v>
      </c>
      <c r="H226" s="41">
        <v>0</v>
      </c>
      <c r="I226" s="41">
        <v>0</v>
      </c>
      <c r="J226" s="41">
        <v>0</v>
      </c>
      <c r="K226" s="41">
        <v>0</v>
      </c>
      <c r="L226" s="41">
        <v>0</v>
      </c>
      <c r="M226" s="41">
        <v>0</v>
      </c>
      <c r="N226" s="41">
        <v>0</v>
      </c>
      <c r="O226" s="41">
        <v>0</v>
      </c>
      <c r="P226" s="41">
        <v>0</v>
      </c>
      <c r="Q226" s="41">
        <v>0</v>
      </c>
      <c r="R226" s="41">
        <v>0</v>
      </c>
      <c r="S226" s="41">
        <v>21</v>
      </c>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row>
    <row r="227" spans="1:54" x14ac:dyDescent="0.25">
      <c r="B227" s="41" t="s">
        <v>34</v>
      </c>
      <c r="C227" s="41">
        <v>0</v>
      </c>
      <c r="D227" s="41">
        <v>1</v>
      </c>
      <c r="E227" s="41">
        <v>2</v>
      </c>
      <c r="F227" s="41">
        <v>11</v>
      </c>
      <c r="G227" s="41">
        <v>7</v>
      </c>
      <c r="H227" s="41">
        <v>0</v>
      </c>
      <c r="I227" s="41">
        <v>0</v>
      </c>
      <c r="J227" s="41">
        <v>0</v>
      </c>
      <c r="K227" s="41">
        <v>0</v>
      </c>
      <c r="L227" s="41">
        <v>0</v>
      </c>
      <c r="M227" s="41">
        <v>0</v>
      </c>
      <c r="N227" s="41">
        <v>0</v>
      </c>
      <c r="O227" s="41">
        <v>0</v>
      </c>
      <c r="P227" s="41">
        <v>0</v>
      </c>
      <c r="Q227" s="41">
        <v>0</v>
      </c>
      <c r="R227" s="41">
        <v>0</v>
      </c>
      <c r="S227" s="41">
        <v>21</v>
      </c>
    </row>
    <row r="228" spans="1:54" x14ac:dyDescent="0.25">
      <c r="B228" s="41" t="s">
        <v>35</v>
      </c>
      <c r="C228" s="41">
        <v>0</v>
      </c>
      <c r="D228" s="41">
        <v>0</v>
      </c>
      <c r="E228" s="41">
        <v>2</v>
      </c>
      <c r="F228" s="41">
        <v>0</v>
      </c>
      <c r="G228" s="41">
        <v>6</v>
      </c>
      <c r="H228" s="41">
        <v>2</v>
      </c>
      <c r="I228" s="41">
        <v>3</v>
      </c>
      <c r="J228" s="41">
        <v>1</v>
      </c>
      <c r="K228" s="41">
        <v>1</v>
      </c>
      <c r="L228" s="41">
        <v>4</v>
      </c>
      <c r="M228" s="41">
        <v>2</v>
      </c>
      <c r="N228" s="41">
        <v>0</v>
      </c>
      <c r="O228" s="41">
        <v>0</v>
      </c>
      <c r="P228" s="41">
        <v>0</v>
      </c>
      <c r="Q228" s="41">
        <v>0</v>
      </c>
      <c r="R228" s="41">
        <v>0</v>
      </c>
      <c r="S228" s="41">
        <v>21</v>
      </c>
    </row>
    <row r="229" spans="1:54" x14ac:dyDescent="0.25">
      <c r="B229" s="41" t="s">
        <v>24</v>
      </c>
      <c r="C229" s="41">
        <v>0</v>
      </c>
      <c r="D229" s="41">
        <v>0</v>
      </c>
      <c r="E229" s="41">
        <v>0</v>
      </c>
      <c r="F229" s="41">
        <v>1</v>
      </c>
      <c r="G229" s="41">
        <v>9</v>
      </c>
      <c r="H229" s="41">
        <v>11</v>
      </c>
      <c r="I229" s="41">
        <v>0</v>
      </c>
      <c r="J229" s="41">
        <v>0</v>
      </c>
      <c r="K229" s="41">
        <v>0</v>
      </c>
      <c r="L229" s="41">
        <v>0</v>
      </c>
      <c r="M229" s="41">
        <v>0</v>
      </c>
      <c r="N229" s="41">
        <v>0</v>
      </c>
      <c r="O229" s="41">
        <v>0</v>
      </c>
      <c r="P229" s="41">
        <v>0</v>
      </c>
      <c r="Q229" s="41">
        <v>0</v>
      </c>
      <c r="R229" s="41">
        <v>0</v>
      </c>
      <c r="S229" s="41">
        <v>21</v>
      </c>
    </row>
    <row r="230" spans="1:54" x14ac:dyDescent="0.25">
      <c r="B230" s="41" t="s">
        <v>36</v>
      </c>
      <c r="C230" s="41">
        <v>0</v>
      </c>
      <c r="D230" s="41">
        <v>0</v>
      </c>
      <c r="E230" s="41">
        <v>0</v>
      </c>
      <c r="F230" s="41">
        <v>0</v>
      </c>
      <c r="G230" s="41">
        <v>0</v>
      </c>
      <c r="H230" s="41">
        <v>14</v>
      </c>
      <c r="I230" s="41">
        <v>7</v>
      </c>
      <c r="J230" s="41">
        <v>0</v>
      </c>
      <c r="K230" s="41">
        <v>0</v>
      </c>
      <c r="L230" s="41">
        <v>0</v>
      </c>
      <c r="M230" s="41">
        <v>0</v>
      </c>
      <c r="N230" s="41">
        <v>0</v>
      </c>
      <c r="O230" s="41">
        <v>0</v>
      </c>
      <c r="P230" s="41">
        <v>0</v>
      </c>
      <c r="Q230" s="41">
        <v>0</v>
      </c>
      <c r="R230" s="41">
        <v>0</v>
      </c>
      <c r="S230" s="41">
        <v>21</v>
      </c>
    </row>
    <row r="231" spans="1:54" x14ac:dyDescent="0.25">
      <c r="B231" s="41" t="s">
        <v>37</v>
      </c>
      <c r="C231" s="41">
        <v>0</v>
      </c>
      <c r="D231" s="41">
        <v>0</v>
      </c>
      <c r="E231" s="41">
        <v>12</v>
      </c>
      <c r="F231" s="41">
        <v>0</v>
      </c>
      <c r="G231" s="41">
        <v>8</v>
      </c>
      <c r="H231" s="41">
        <v>1</v>
      </c>
      <c r="I231" s="41">
        <v>0</v>
      </c>
      <c r="J231" s="41">
        <v>0</v>
      </c>
      <c r="K231" s="41">
        <v>0</v>
      </c>
      <c r="L231" s="41">
        <v>0</v>
      </c>
      <c r="M231" s="41">
        <v>0</v>
      </c>
      <c r="N231" s="41">
        <v>0</v>
      </c>
      <c r="O231" s="41">
        <v>0</v>
      </c>
      <c r="P231" s="41">
        <v>0</v>
      </c>
      <c r="Q231" s="41">
        <v>0</v>
      </c>
      <c r="R231" s="41">
        <v>0</v>
      </c>
      <c r="S231" s="41">
        <v>21</v>
      </c>
    </row>
    <row r="232" spans="1:54" x14ac:dyDescent="0.25">
      <c r="B232" s="41" t="s">
        <v>38</v>
      </c>
      <c r="C232" s="41">
        <v>0</v>
      </c>
      <c r="D232" s="41">
        <v>0</v>
      </c>
      <c r="E232" s="41">
        <v>0</v>
      </c>
      <c r="F232" s="41">
        <v>20</v>
      </c>
      <c r="G232" s="41">
        <v>0</v>
      </c>
      <c r="H232" s="41">
        <v>1</v>
      </c>
      <c r="I232" s="41">
        <v>0</v>
      </c>
      <c r="J232" s="41">
        <v>0</v>
      </c>
      <c r="K232" s="41">
        <v>0</v>
      </c>
      <c r="L232" s="41">
        <v>0</v>
      </c>
      <c r="M232" s="41">
        <v>0</v>
      </c>
      <c r="N232" s="41">
        <v>0</v>
      </c>
      <c r="O232" s="41">
        <v>0</v>
      </c>
      <c r="P232" s="41">
        <v>0</v>
      </c>
      <c r="Q232" s="41">
        <v>0</v>
      </c>
      <c r="R232" s="41">
        <v>0</v>
      </c>
      <c r="S232" s="41">
        <v>21</v>
      </c>
    </row>
    <row r="233" spans="1:54" x14ac:dyDescent="0.25">
      <c r="B233" s="41" t="s">
        <v>22</v>
      </c>
      <c r="C233" s="41">
        <v>0</v>
      </c>
      <c r="D233" s="41">
        <v>20</v>
      </c>
      <c r="E233" s="41">
        <v>0</v>
      </c>
      <c r="F233" s="41">
        <v>0</v>
      </c>
      <c r="G233" s="41">
        <v>1</v>
      </c>
      <c r="H233" s="41">
        <v>0</v>
      </c>
      <c r="I233" s="41">
        <v>0</v>
      </c>
      <c r="J233" s="41">
        <v>0</v>
      </c>
      <c r="K233" s="41">
        <v>0</v>
      </c>
      <c r="L233" s="41">
        <v>0</v>
      </c>
      <c r="M233" s="41">
        <v>0</v>
      </c>
      <c r="N233" s="41">
        <v>0</v>
      </c>
      <c r="O233" s="41">
        <v>0</v>
      </c>
      <c r="P233" s="41">
        <v>0</v>
      </c>
      <c r="Q233" s="41">
        <v>0</v>
      </c>
      <c r="R233" s="41">
        <v>0</v>
      </c>
      <c r="S233" s="41">
        <v>21</v>
      </c>
    </row>
    <row r="234" spans="1:54" x14ac:dyDescent="0.25">
      <c r="A234" s="41"/>
      <c r="B234" s="41"/>
      <c r="C234" s="41"/>
      <c r="D234" s="41"/>
      <c r="E234" s="41"/>
      <c r="F234" s="41"/>
      <c r="G234" s="41"/>
      <c r="H234" s="41"/>
      <c r="I234" s="41"/>
      <c r="J234" s="41"/>
      <c r="K234" s="41"/>
      <c r="L234" s="41"/>
      <c r="M234" s="41"/>
      <c r="N234" s="41"/>
      <c r="O234" s="41"/>
      <c r="P234" s="41"/>
      <c r="Q234" s="41"/>
      <c r="R234" s="41"/>
      <c r="S234" s="41"/>
    </row>
    <row r="235" spans="1:54" x14ac:dyDescent="0.25">
      <c r="A235" t="s">
        <v>88</v>
      </c>
    </row>
    <row r="236" spans="1:54" x14ac:dyDescent="0.25">
      <c r="B236" s="41" t="s">
        <v>0</v>
      </c>
      <c r="C236" s="41">
        <v>1.5625E-2</v>
      </c>
      <c r="D236" s="41">
        <v>3.125E-2</v>
      </c>
      <c r="E236" s="41">
        <v>6.25E-2</v>
      </c>
      <c r="F236" s="41">
        <v>0.125</v>
      </c>
      <c r="G236" s="41">
        <v>0.25</v>
      </c>
      <c r="H236" s="41">
        <v>0.5</v>
      </c>
      <c r="I236" s="41">
        <v>1</v>
      </c>
      <c r="J236" s="41">
        <v>2</v>
      </c>
      <c r="K236" s="41">
        <v>4</v>
      </c>
      <c r="L236" s="41">
        <v>8</v>
      </c>
      <c r="M236" s="41">
        <v>16</v>
      </c>
      <c r="N236" s="41">
        <v>32</v>
      </c>
      <c r="O236" s="41">
        <v>64</v>
      </c>
      <c r="P236" s="41">
        <v>128</v>
      </c>
      <c r="Q236" s="41">
        <v>256</v>
      </c>
      <c r="R236" s="41">
        <v>512</v>
      </c>
      <c r="S236" s="41" t="s">
        <v>1</v>
      </c>
    </row>
    <row r="237" spans="1:54" x14ac:dyDescent="0.25">
      <c r="B237" s="41" t="s">
        <v>2</v>
      </c>
      <c r="C237" s="41">
        <v>0</v>
      </c>
      <c r="D237" s="41">
        <v>0</v>
      </c>
      <c r="E237" s="41">
        <v>0</v>
      </c>
      <c r="F237" s="41">
        <v>0</v>
      </c>
      <c r="G237" s="41">
        <v>0</v>
      </c>
      <c r="H237" s="41">
        <v>4</v>
      </c>
      <c r="I237" s="41">
        <v>16</v>
      </c>
      <c r="J237" s="41">
        <v>1</v>
      </c>
      <c r="K237" s="41">
        <v>0</v>
      </c>
      <c r="L237" s="41">
        <v>0</v>
      </c>
      <c r="M237" s="41">
        <v>0</v>
      </c>
      <c r="N237" s="41">
        <v>0</v>
      </c>
      <c r="O237" s="41">
        <v>3</v>
      </c>
      <c r="P237" s="41">
        <v>0</v>
      </c>
      <c r="Q237" s="41">
        <v>0</v>
      </c>
      <c r="R237" s="41">
        <v>0</v>
      </c>
      <c r="S237" s="41">
        <v>24</v>
      </c>
    </row>
    <row r="238" spans="1:54" x14ac:dyDescent="0.25">
      <c r="B238" s="41" t="s">
        <v>3</v>
      </c>
      <c r="C238" s="41">
        <v>0</v>
      </c>
      <c r="D238" s="41">
        <v>0</v>
      </c>
      <c r="E238" s="41">
        <v>0</v>
      </c>
      <c r="F238" s="41">
        <v>0</v>
      </c>
      <c r="G238" s="41">
        <v>0</v>
      </c>
      <c r="H238" s="41">
        <v>15</v>
      </c>
      <c r="I238" s="41">
        <v>8</v>
      </c>
      <c r="J238" s="41">
        <v>1</v>
      </c>
      <c r="K238" s="41">
        <v>0</v>
      </c>
      <c r="L238" s="41">
        <v>1</v>
      </c>
      <c r="M238" s="41">
        <v>2</v>
      </c>
      <c r="N238" s="41">
        <v>0</v>
      </c>
      <c r="O238" s="41">
        <v>1</v>
      </c>
      <c r="P238" s="41">
        <v>0</v>
      </c>
      <c r="Q238" s="41">
        <v>0</v>
      </c>
      <c r="R238" s="41">
        <v>0</v>
      </c>
      <c r="S238" s="41">
        <v>28</v>
      </c>
    </row>
    <row r="239" spans="1:54" x14ac:dyDescent="0.25">
      <c r="B239" s="41" t="s">
        <v>4</v>
      </c>
      <c r="C239" s="41">
        <v>0</v>
      </c>
      <c r="D239" s="41">
        <v>0</v>
      </c>
      <c r="E239" s="41">
        <v>0</v>
      </c>
      <c r="F239" s="41">
        <v>0</v>
      </c>
      <c r="G239" s="41">
        <v>22</v>
      </c>
      <c r="H239" s="41">
        <v>0</v>
      </c>
      <c r="I239" s="41">
        <v>2</v>
      </c>
      <c r="J239" s="41">
        <v>0</v>
      </c>
      <c r="K239" s="41">
        <v>0</v>
      </c>
      <c r="L239" s="41">
        <v>0</v>
      </c>
      <c r="M239" s="41">
        <v>1</v>
      </c>
      <c r="N239" s="41">
        <v>0</v>
      </c>
      <c r="O239" s="41">
        <v>0</v>
      </c>
      <c r="P239" s="41">
        <v>3</v>
      </c>
      <c r="Q239" s="41">
        <v>0</v>
      </c>
      <c r="R239" s="41">
        <v>0</v>
      </c>
      <c r="S239" s="41">
        <v>28</v>
      </c>
    </row>
    <row r="240" spans="1:54" x14ac:dyDescent="0.25">
      <c r="B240" s="41" t="s">
        <v>5</v>
      </c>
      <c r="C240" s="41">
        <v>0</v>
      </c>
      <c r="D240" s="41">
        <v>0</v>
      </c>
      <c r="E240" s="41">
        <v>0</v>
      </c>
      <c r="F240" s="41">
        <v>0</v>
      </c>
      <c r="G240" s="41">
        <v>28</v>
      </c>
      <c r="H240" s="41">
        <v>0</v>
      </c>
      <c r="I240" s="41">
        <v>0</v>
      </c>
      <c r="J240" s="41">
        <v>0</v>
      </c>
      <c r="K240" s="41">
        <v>0</v>
      </c>
      <c r="L240" s="41">
        <v>0</v>
      </c>
      <c r="M240" s="41">
        <v>0</v>
      </c>
      <c r="N240" s="41">
        <v>0</v>
      </c>
      <c r="O240" s="41">
        <v>0</v>
      </c>
      <c r="P240" s="41">
        <v>0</v>
      </c>
      <c r="Q240" s="41">
        <v>0</v>
      </c>
      <c r="R240" s="41">
        <v>0</v>
      </c>
      <c r="S240" s="41">
        <v>28</v>
      </c>
    </row>
    <row r="241" spans="2:19" x14ac:dyDescent="0.25">
      <c r="B241" s="41" t="s">
        <v>6</v>
      </c>
      <c r="C241" s="41">
        <v>0</v>
      </c>
      <c r="D241" s="41">
        <v>1</v>
      </c>
      <c r="E241" s="41">
        <v>0</v>
      </c>
      <c r="F241" s="41">
        <v>25</v>
      </c>
      <c r="G241" s="41">
        <v>0</v>
      </c>
      <c r="H241" s="41">
        <v>0</v>
      </c>
      <c r="I241" s="41">
        <v>0</v>
      </c>
      <c r="J241" s="41">
        <v>0</v>
      </c>
      <c r="K241" s="41">
        <v>0</v>
      </c>
      <c r="L241" s="41">
        <v>0</v>
      </c>
      <c r="M241" s="41">
        <v>1</v>
      </c>
      <c r="N241" s="41">
        <v>0</v>
      </c>
      <c r="O241" s="41">
        <v>0</v>
      </c>
      <c r="P241" s="41">
        <v>0</v>
      </c>
      <c r="Q241" s="41">
        <v>0</v>
      </c>
      <c r="R241" s="41">
        <v>0</v>
      </c>
      <c r="S241" s="41">
        <v>27</v>
      </c>
    </row>
    <row r="242" spans="2:19" x14ac:dyDescent="0.25">
      <c r="B242" s="41" t="s">
        <v>7</v>
      </c>
      <c r="C242" s="41">
        <v>0</v>
      </c>
      <c r="D242" s="41">
        <v>26</v>
      </c>
      <c r="E242" s="41">
        <v>0</v>
      </c>
      <c r="F242" s="41">
        <v>1</v>
      </c>
      <c r="G242" s="41">
        <v>1</v>
      </c>
      <c r="H242" s="41">
        <v>0</v>
      </c>
      <c r="I242" s="41">
        <v>0</v>
      </c>
      <c r="J242" s="41">
        <v>0</v>
      </c>
      <c r="K242" s="41">
        <v>0</v>
      </c>
      <c r="L242" s="41">
        <v>0</v>
      </c>
      <c r="M242" s="41">
        <v>0</v>
      </c>
      <c r="N242" s="41">
        <v>0</v>
      </c>
      <c r="O242" s="41">
        <v>0</v>
      </c>
      <c r="P242" s="41">
        <v>0</v>
      </c>
      <c r="Q242" s="41">
        <v>0</v>
      </c>
      <c r="R242" s="41">
        <v>0</v>
      </c>
      <c r="S242" s="41">
        <v>28</v>
      </c>
    </row>
    <row r="243" spans="2:19" x14ac:dyDescent="0.25">
      <c r="B243" s="41" t="s">
        <v>8</v>
      </c>
      <c r="C243" s="41">
        <v>0</v>
      </c>
      <c r="D243" s="41">
        <v>0</v>
      </c>
      <c r="E243" s="41">
        <v>0</v>
      </c>
      <c r="F243" s="41">
        <v>27</v>
      </c>
      <c r="G243" s="41">
        <v>0</v>
      </c>
      <c r="H243" s="41">
        <v>0</v>
      </c>
      <c r="I243" s="41">
        <v>0</v>
      </c>
      <c r="J243" s="41">
        <v>0</v>
      </c>
      <c r="K243" s="41">
        <v>1</v>
      </c>
      <c r="L243" s="41">
        <v>0</v>
      </c>
      <c r="M243" s="41">
        <v>0</v>
      </c>
      <c r="N243" s="41">
        <v>0</v>
      </c>
      <c r="O243" s="41">
        <v>0</v>
      </c>
      <c r="P243" s="41">
        <v>0</v>
      </c>
      <c r="Q243" s="41">
        <v>0</v>
      </c>
      <c r="R243" s="41">
        <v>0</v>
      </c>
      <c r="S243" s="41">
        <v>28</v>
      </c>
    </row>
    <row r="244" spans="2:19" x14ac:dyDescent="0.25">
      <c r="B244" s="41" t="s">
        <v>9</v>
      </c>
      <c r="C244" s="41">
        <v>0</v>
      </c>
      <c r="D244" s="41">
        <v>0</v>
      </c>
      <c r="E244" s="41">
        <v>0</v>
      </c>
      <c r="F244" s="41">
        <v>0</v>
      </c>
      <c r="G244" s="41">
        <v>0</v>
      </c>
      <c r="H244" s="41">
        <v>6</v>
      </c>
      <c r="I244" s="41">
        <v>21</v>
      </c>
      <c r="J244" s="41">
        <v>0</v>
      </c>
      <c r="K244" s="41">
        <v>1</v>
      </c>
      <c r="L244" s="41">
        <v>0</v>
      </c>
      <c r="M244" s="41">
        <v>0</v>
      </c>
      <c r="N244" s="41">
        <v>0</v>
      </c>
      <c r="O244" s="41">
        <v>0</v>
      </c>
      <c r="P244" s="41">
        <v>0</v>
      </c>
      <c r="Q244" s="41">
        <v>0</v>
      </c>
      <c r="R244" s="41">
        <v>0</v>
      </c>
      <c r="S244" s="41">
        <v>28</v>
      </c>
    </row>
    <row r="245" spans="2:19" x14ac:dyDescent="0.25">
      <c r="B245" s="41" t="s">
        <v>10</v>
      </c>
      <c r="C245" s="41">
        <v>0</v>
      </c>
      <c r="D245" s="41">
        <v>0</v>
      </c>
      <c r="E245" s="41">
        <v>2</v>
      </c>
      <c r="F245" s="41">
        <v>0</v>
      </c>
      <c r="G245" s="41">
        <v>0</v>
      </c>
      <c r="H245" s="41">
        <v>2</v>
      </c>
      <c r="I245" s="41">
        <v>2</v>
      </c>
      <c r="J245" s="41">
        <v>16</v>
      </c>
      <c r="K245" s="41">
        <v>5</v>
      </c>
      <c r="L245" s="41">
        <v>1</v>
      </c>
      <c r="M245" s="41">
        <v>0</v>
      </c>
      <c r="N245" s="41">
        <v>0</v>
      </c>
      <c r="O245" s="41">
        <v>0</v>
      </c>
      <c r="P245" s="41">
        <v>0</v>
      </c>
      <c r="Q245" s="41">
        <v>0</v>
      </c>
      <c r="R245" s="41">
        <v>0</v>
      </c>
      <c r="S245" s="41">
        <v>28</v>
      </c>
    </row>
    <row r="246" spans="2:19" x14ac:dyDescent="0.25">
      <c r="B246" s="41" t="s">
        <v>11</v>
      </c>
      <c r="C246" s="41">
        <v>0</v>
      </c>
      <c r="D246" s="41">
        <v>0</v>
      </c>
      <c r="E246" s="41">
        <v>28</v>
      </c>
      <c r="F246" s="41">
        <v>0</v>
      </c>
      <c r="G246" s="41">
        <v>0</v>
      </c>
      <c r="H246" s="41">
        <v>0</v>
      </c>
      <c r="I246" s="41">
        <v>0</v>
      </c>
      <c r="J246" s="41">
        <v>0</v>
      </c>
      <c r="K246" s="41">
        <v>0</v>
      </c>
      <c r="L246" s="41">
        <v>0</v>
      </c>
      <c r="M246" s="41">
        <v>0</v>
      </c>
      <c r="N246" s="41">
        <v>0</v>
      </c>
      <c r="O246" s="41">
        <v>0</v>
      </c>
      <c r="P246" s="41">
        <v>0</v>
      </c>
      <c r="Q246" s="41">
        <v>0</v>
      </c>
      <c r="R246" s="41">
        <v>0</v>
      </c>
      <c r="S246" s="41">
        <v>28</v>
      </c>
    </row>
    <row r="247" spans="2:19" x14ac:dyDescent="0.25">
      <c r="B247" s="41" t="s">
        <v>12</v>
      </c>
      <c r="C247" s="41">
        <v>0</v>
      </c>
      <c r="D247" s="41">
        <v>0</v>
      </c>
      <c r="E247" s="41">
        <v>0</v>
      </c>
      <c r="F247" s="41">
        <v>0</v>
      </c>
      <c r="G247" s="41">
        <v>0</v>
      </c>
      <c r="H247" s="41">
        <v>0</v>
      </c>
      <c r="I247" s="41">
        <v>0</v>
      </c>
      <c r="J247" s="41">
        <v>0</v>
      </c>
      <c r="K247" s="41">
        <v>0</v>
      </c>
      <c r="L247" s="41">
        <v>0</v>
      </c>
      <c r="M247" s="41">
        <v>28</v>
      </c>
      <c r="N247" s="41">
        <v>0</v>
      </c>
      <c r="O247" s="41">
        <v>0</v>
      </c>
      <c r="P247" s="41">
        <v>0</v>
      </c>
      <c r="Q247" s="41">
        <v>0</v>
      </c>
      <c r="R247" s="41">
        <v>0</v>
      </c>
      <c r="S247" s="41">
        <v>28</v>
      </c>
    </row>
    <row r="248" spans="2:19" x14ac:dyDescent="0.25">
      <c r="B248" s="41" t="s">
        <v>13</v>
      </c>
      <c r="C248" s="41">
        <v>0</v>
      </c>
      <c r="D248" s="41">
        <v>0</v>
      </c>
      <c r="E248" s="41">
        <v>0</v>
      </c>
      <c r="F248" s="41">
        <v>0</v>
      </c>
      <c r="G248" s="41">
        <v>2</v>
      </c>
      <c r="H248" s="41">
        <v>0</v>
      </c>
      <c r="I248" s="41">
        <v>3</v>
      </c>
      <c r="J248" s="41">
        <v>14</v>
      </c>
      <c r="K248" s="41">
        <v>8</v>
      </c>
      <c r="L248" s="41">
        <v>1</v>
      </c>
      <c r="M248" s="41">
        <v>0</v>
      </c>
      <c r="N248" s="41">
        <v>0</v>
      </c>
      <c r="O248" s="41">
        <v>0</v>
      </c>
      <c r="P248" s="41">
        <v>0</v>
      </c>
      <c r="Q248" s="41">
        <v>0</v>
      </c>
      <c r="R248" s="41">
        <v>0</v>
      </c>
      <c r="S248" s="41">
        <v>28</v>
      </c>
    </row>
    <row r="249" spans="2:19" x14ac:dyDescent="0.25">
      <c r="B249" s="41" t="s">
        <v>14</v>
      </c>
      <c r="C249" s="41">
        <v>0</v>
      </c>
      <c r="D249" s="41">
        <v>0</v>
      </c>
      <c r="E249" s="41">
        <v>0</v>
      </c>
      <c r="F249" s="41">
        <v>0</v>
      </c>
      <c r="G249" s="41">
        <v>8</v>
      </c>
      <c r="H249" s="41">
        <v>13</v>
      </c>
      <c r="I249" s="41">
        <v>6</v>
      </c>
      <c r="J249" s="41">
        <v>0</v>
      </c>
      <c r="K249" s="41">
        <v>0</v>
      </c>
      <c r="L249" s="41">
        <v>1</v>
      </c>
      <c r="M249" s="41">
        <v>0</v>
      </c>
      <c r="N249" s="41">
        <v>0</v>
      </c>
      <c r="O249" s="41">
        <v>0</v>
      </c>
      <c r="P249" s="41">
        <v>0</v>
      </c>
      <c r="Q249" s="41">
        <v>0</v>
      </c>
      <c r="R249" s="41">
        <v>0</v>
      </c>
      <c r="S249" s="41">
        <v>28</v>
      </c>
    </row>
    <row r="250" spans="2:19" x14ac:dyDescent="0.25">
      <c r="B250" s="41" t="s">
        <v>15</v>
      </c>
      <c r="C250" s="41">
        <v>0</v>
      </c>
      <c r="D250" s="41">
        <v>0</v>
      </c>
      <c r="E250" s="41">
        <v>1</v>
      </c>
      <c r="F250" s="41">
        <v>0</v>
      </c>
      <c r="G250" s="41">
        <v>3</v>
      </c>
      <c r="H250" s="41">
        <v>12</v>
      </c>
      <c r="I250" s="41">
        <v>10</v>
      </c>
      <c r="J250" s="41">
        <v>1</v>
      </c>
      <c r="K250" s="41">
        <v>0</v>
      </c>
      <c r="L250" s="41">
        <v>1</v>
      </c>
      <c r="M250" s="41">
        <v>0</v>
      </c>
      <c r="N250" s="41">
        <v>0</v>
      </c>
      <c r="O250" s="41">
        <v>0</v>
      </c>
      <c r="P250" s="41">
        <v>0</v>
      </c>
      <c r="Q250" s="41">
        <v>0</v>
      </c>
      <c r="R250" s="41">
        <v>0</v>
      </c>
      <c r="S250" s="41">
        <v>28</v>
      </c>
    </row>
    <row r="251" spans="2:19" x14ac:dyDescent="0.25">
      <c r="B251" s="41" t="s">
        <v>16</v>
      </c>
      <c r="C251" s="41">
        <v>0</v>
      </c>
      <c r="D251" s="41">
        <v>0</v>
      </c>
      <c r="E251" s="41">
        <v>0</v>
      </c>
      <c r="F251" s="41">
        <v>0</v>
      </c>
      <c r="G251" s="41">
        <v>0</v>
      </c>
      <c r="H251" s="41">
        <v>3</v>
      </c>
      <c r="I251" s="41">
        <v>0</v>
      </c>
      <c r="J251" s="41">
        <v>3</v>
      </c>
      <c r="K251" s="41">
        <v>5</v>
      </c>
      <c r="L251" s="41">
        <v>7</v>
      </c>
      <c r="M251" s="41">
        <v>2</v>
      </c>
      <c r="N251" s="41">
        <v>1</v>
      </c>
      <c r="O251" s="41">
        <v>3</v>
      </c>
      <c r="P251" s="41">
        <v>3</v>
      </c>
      <c r="Q251" s="41">
        <v>1</v>
      </c>
      <c r="R251" s="41">
        <v>0</v>
      </c>
      <c r="S251" s="41">
        <v>28</v>
      </c>
    </row>
    <row r="252" spans="2:19" x14ac:dyDescent="0.25">
      <c r="B252" s="41" t="s">
        <v>17</v>
      </c>
      <c r="C252" s="41">
        <v>0</v>
      </c>
      <c r="D252" s="41">
        <v>0</v>
      </c>
      <c r="E252" s="41">
        <v>14</v>
      </c>
      <c r="F252" s="41">
        <v>0</v>
      </c>
      <c r="G252" s="41">
        <v>2</v>
      </c>
      <c r="H252" s="41">
        <v>1</v>
      </c>
      <c r="I252" s="41">
        <v>0</v>
      </c>
      <c r="J252" s="41">
        <v>0</v>
      </c>
      <c r="K252" s="41">
        <v>0</v>
      </c>
      <c r="L252" s="41">
        <v>0</v>
      </c>
      <c r="M252" s="41">
        <v>0</v>
      </c>
      <c r="N252" s="41">
        <v>11</v>
      </c>
      <c r="O252" s="41">
        <v>0</v>
      </c>
      <c r="P252" s="41">
        <v>0</v>
      </c>
      <c r="Q252" s="41">
        <v>0</v>
      </c>
      <c r="R252" s="41">
        <v>0</v>
      </c>
      <c r="S252" s="41">
        <v>28</v>
      </c>
    </row>
    <row r="253" spans="2:19" x14ac:dyDescent="0.25">
      <c r="B253" s="41" t="s">
        <v>18</v>
      </c>
      <c r="C253" s="41">
        <v>0</v>
      </c>
      <c r="D253" s="41">
        <v>11</v>
      </c>
      <c r="E253" s="41">
        <v>9</v>
      </c>
      <c r="F253" s="41">
        <v>4</v>
      </c>
      <c r="G253" s="41">
        <v>1</v>
      </c>
      <c r="H253" s="41">
        <v>0</v>
      </c>
      <c r="I253" s="41">
        <v>0</v>
      </c>
      <c r="J253" s="41">
        <v>2</v>
      </c>
      <c r="K253" s="41">
        <v>1</v>
      </c>
      <c r="L253" s="41">
        <v>0</v>
      </c>
      <c r="M253" s="41">
        <v>0</v>
      </c>
      <c r="N253" s="41">
        <v>0</v>
      </c>
      <c r="O253" s="41">
        <v>0</v>
      </c>
      <c r="P253" s="41">
        <v>0</v>
      </c>
      <c r="Q253" s="41">
        <v>0</v>
      </c>
      <c r="R253" s="41">
        <v>0</v>
      </c>
      <c r="S253" s="41">
        <v>28</v>
      </c>
    </row>
    <row r="254" spans="2:19" x14ac:dyDescent="0.25">
      <c r="B254" s="41" t="s">
        <v>19</v>
      </c>
      <c r="C254" s="41">
        <v>0</v>
      </c>
      <c r="D254" s="41">
        <v>24</v>
      </c>
      <c r="E254" s="41">
        <v>0</v>
      </c>
      <c r="F254" s="41">
        <v>1</v>
      </c>
      <c r="G254" s="41">
        <v>0</v>
      </c>
      <c r="H254" s="41">
        <v>1</v>
      </c>
      <c r="I254" s="41">
        <v>1</v>
      </c>
      <c r="J254" s="41">
        <v>0</v>
      </c>
      <c r="K254" s="41">
        <v>1</v>
      </c>
      <c r="L254" s="41">
        <v>0</v>
      </c>
      <c r="M254" s="41">
        <v>0</v>
      </c>
      <c r="N254" s="41">
        <v>0</v>
      </c>
      <c r="O254" s="41">
        <v>0</v>
      </c>
      <c r="P254" s="41">
        <v>0</v>
      </c>
      <c r="Q254" s="41">
        <v>0</v>
      </c>
      <c r="R254" s="41">
        <v>0</v>
      </c>
      <c r="S254" s="41">
        <v>28</v>
      </c>
    </row>
    <row r="255" spans="2:19" x14ac:dyDescent="0.25">
      <c r="B255" s="41" t="s">
        <v>20</v>
      </c>
      <c r="C255" s="41">
        <v>0</v>
      </c>
      <c r="D255" s="41">
        <v>0</v>
      </c>
      <c r="E255" s="41">
        <v>0</v>
      </c>
      <c r="F255" s="41">
        <v>1</v>
      </c>
      <c r="G255" s="41">
        <v>12</v>
      </c>
      <c r="H255" s="41">
        <v>11</v>
      </c>
      <c r="I255" s="41">
        <v>1</v>
      </c>
      <c r="J255" s="41">
        <v>0</v>
      </c>
      <c r="K255" s="41">
        <v>2</v>
      </c>
      <c r="L255" s="41">
        <v>1</v>
      </c>
      <c r="M255" s="41">
        <v>0</v>
      </c>
      <c r="N255" s="41">
        <v>0</v>
      </c>
      <c r="O255" s="41">
        <v>0</v>
      </c>
      <c r="P255" s="41">
        <v>0</v>
      </c>
      <c r="Q255" s="41">
        <v>0</v>
      </c>
      <c r="R255" s="41">
        <v>0</v>
      </c>
      <c r="S255" s="41">
        <v>28</v>
      </c>
    </row>
    <row r="256" spans="2:19" x14ac:dyDescent="0.25">
      <c r="B256" s="41" t="s">
        <v>21</v>
      </c>
      <c r="C256" s="41">
        <v>0</v>
      </c>
      <c r="D256" s="41">
        <v>0</v>
      </c>
      <c r="E256" s="41">
        <v>0</v>
      </c>
      <c r="F256" s="41">
        <v>0</v>
      </c>
      <c r="G256" s="41">
        <v>0</v>
      </c>
      <c r="H256" s="41">
        <v>0</v>
      </c>
      <c r="I256" s="41">
        <v>0</v>
      </c>
      <c r="J256" s="41">
        <v>0</v>
      </c>
      <c r="K256" s="41">
        <v>0</v>
      </c>
      <c r="L256" s="41">
        <v>1</v>
      </c>
      <c r="M256" s="41">
        <v>27</v>
      </c>
      <c r="N256" s="41">
        <v>0</v>
      </c>
      <c r="O256" s="41">
        <v>0</v>
      </c>
      <c r="P256" s="41">
        <v>0</v>
      </c>
      <c r="Q256" s="41">
        <v>0</v>
      </c>
      <c r="R256" s="41">
        <v>0</v>
      </c>
      <c r="S256" s="41">
        <v>28</v>
      </c>
    </row>
    <row r="257" spans="1:19" x14ac:dyDescent="0.25">
      <c r="B257" s="41" t="s">
        <v>22</v>
      </c>
      <c r="C257" s="41">
        <v>0</v>
      </c>
      <c r="D257" s="41">
        <v>0</v>
      </c>
      <c r="E257" s="41">
        <v>0</v>
      </c>
      <c r="F257" s="41">
        <v>2</v>
      </c>
      <c r="G257" s="41">
        <v>1</v>
      </c>
      <c r="H257" s="41">
        <v>5</v>
      </c>
      <c r="I257" s="41">
        <v>18</v>
      </c>
      <c r="J257" s="41">
        <v>1</v>
      </c>
      <c r="K257" s="41">
        <v>1</v>
      </c>
      <c r="L257" s="41">
        <v>0</v>
      </c>
      <c r="M257" s="41">
        <v>0</v>
      </c>
      <c r="N257" s="41">
        <v>0</v>
      </c>
      <c r="O257" s="41">
        <v>0</v>
      </c>
      <c r="P257" s="41">
        <v>0</v>
      </c>
      <c r="Q257" s="41">
        <v>0</v>
      </c>
      <c r="R257" s="41">
        <v>0</v>
      </c>
      <c r="S257" s="41">
        <v>28</v>
      </c>
    </row>
    <row r="258" spans="1:19" x14ac:dyDescent="0.25">
      <c r="B258" s="41" t="s">
        <v>89</v>
      </c>
      <c r="C258" s="41">
        <v>0</v>
      </c>
      <c r="D258" s="41">
        <v>0</v>
      </c>
      <c r="E258" s="41">
        <v>0</v>
      </c>
      <c r="F258" s="41">
        <v>0</v>
      </c>
      <c r="G258" s="41">
        <v>0</v>
      </c>
      <c r="H258" s="41">
        <v>0</v>
      </c>
      <c r="I258" s="41">
        <v>0</v>
      </c>
      <c r="J258" s="41">
        <v>1</v>
      </c>
      <c r="K258" s="41">
        <v>13</v>
      </c>
      <c r="L258" s="41">
        <v>13</v>
      </c>
      <c r="M258" s="41">
        <v>1</v>
      </c>
      <c r="N258" s="41">
        <v>0</v>
      </c>
      <c r="O258" s="41">
        <v>0</v>
      </c>
      <c r="P258" s="41">
        <v>0</v>
      </c>
      <c r="Q258" s="41">
        <v>0</v>
      </c>
      <c r="R258" s="41">
        <v>0</v>
      </c>
      <c r="S258" s="41">
        <v>28</v>
      </c>
    </row>
    <row r="259" spans="1:19" x14ac:dyDescent="0.25">
      <c r="B259" s="41" t="s">
        <v>107</v>
      </c>
      <c r="C259" s="41">
        <v>0</v>
      </c>
      <c r="D259" s="41">
        <v>0</v>
      </c>
      <c r="E259" s="41">
        <v>0</v>
      </c>
      <c r="F259" s="41">
        <v>0</v>
      </c>
      <c r="G259" s="41">
        <v>1</v>
      </c>
      <c r="H259" s="41">
        <v>0</v>
      </c>
      <c r="I259" s="41">
        <v>0</v>
      </c>
      <c r="J259" s="41">
        <v>0</v>
      </c>
      <c r="K259" s="41">
        <v>0</v>
      </c>
      <c r="L259" s="41">
        <v>0</v>
      </c>
      <c r="M259" s="41">
        <v>2</v>
      </c>
      <c r="N259" s="41">
        <v>25</v>
      </c>
      <c r="O259" s="41">
        <v>0</v>
      </c>
      <c r="P259" s="41">
        <v>0</v>
      </c>
      <c r="Q259" s="41">
        <v>0</v>
      </c>
      <c r="R259" s="41">
        <v>0</v>
      </c>
      <c r="S259" s="41">
        <v>28</v>
      </c>
    </row>
    <row r="260" spans="1:19" x14ac:dyDescent="0.25">
      <c r="B260" s="41" t="s">
        <v>94</v>
      </c>
      <c r="C260" s="41">
        <v>0</v>
      </c>
      <c r="D260" s="41">
        <v>0</v>
      </c>
      <c r="E260" s="41">
        <v>0</v>
      </c>
      <c r="F260" s="41">
        <v>25</v>
      </c>
      <c r="G260" s="41">
        <v>0</v>
      </c>
      <c r="H260" s="41">
        <v>1</v>
      </c>
      <c r="I260" s="41">
        <v>0</v>
      </c>
      <c r="J260" s="41">
        <v>1</v>
      </c>
      <c r="K260" s="41">
        <v>1</v>
      </c>
      <c r="L260" s="41">
        <v>0</v>
      </c>
      <c r="M260" s="41">
        <v>0</v>
      </c>
      <c r="N260" s="41">
        <v>0</v>
      </c>
      <c r="O260" s="41">
        <v>0</v>
      </c>
      <c r="P260" s="41">
        <v>0</v>
      </c>
      <c r="Q260" s="41">
        <v>0</v>
      </c>
      <c r="R260" s="41">
        <v>0</v>
      </c>
      <c r="S260" s="41">
        <v>28</v>
      </c>
    </row>
    <row r="262" spans="1:19" x14ac:dyDescent="0.25">
      <c r="A262" t="s">
        <v>43</v>
      </c>
    </row>
    <row r="263" spans="1:19" x14ac:dyDescent="0.25">
      <c r="B263" s="41" t="s">
        <v>0</v>
      </c>
      <c r="C263" s="41">
        <v>1.5625E-2</v>
      </c>
      <c r="D263" s="41">
        <v>3.125E-2</v>
      </c>
      <c r="E263" s="41">
        <v>6.25E-2</v>
      </c>
      <c r="F263" s="41">
        <v>0.125</v>
      </c>
      <c r="G263" s="41">
        <v>0.25</v>
      </c>
      <c r="H263" s="41">
        <v>0.5</v>
      </c>
      <c r="I263" s="41">
        <v>1</v>
      </c>
      <c r="J263" s="41">
        <v>2</v>
      </c>
      <c r="K263" s="41">
        <v>4</v>
      </c>
      <c r="L263" s="41">
        <v>8</v>
      </c>
      <c r="M263" s="41">
        <v>16</v>
      </c>
      <c r="N263" s="41">
        <v>32</v>
      </c>
      <c r="O263" s="41">
        <v>64</v>
      </c>
      <c r="P263" s="41">
        <v>128</v>
      </c>
      <c r="Q263" s="41">
        <v>256</v>
      </c>
      <c r="R263" s="41">
        <v>512</v>
      </c>
      <c r="S263" s="41" t="s">
        <v>1</v>
      </c>
    </row>
    <row r="264" spans="1:19" x14ac:dyDescent="0.25">
      <c r="B264" s="41" t="s">
        <v>2</v>
      </c>
      <c r="C264" s="41">
        <v>0</v>
      </c>
      <c r="D264" s="41">
        <v>0</v>
      </c>
      <c r="E264" s="41">
        <v>0</v>
      </c>
      <c r="F264" s="41">
        <v>0</v>
      </c>
      <c r="G264" s="41">
        <v>0</v>
      </c>
      <c r="H264" s="41">
        <v>0</v>
      </c>
      <c r="I264" s="41">
        <v>0</v>
      </c>
      <c r="J264" s="41">
        <v>0</v>
      </c>
      <c r="K264" s="41">
        <v>0</v>
      </c>
      <c r="L264" s="41">
        <v>0</v>
      </c>
      <c r="M264" s="41">
        <v>0</v>
      </c>
      <c r="N264" s="41">
        <v>0</v>
      </c>
      <c r="O264" s="41">
        <v>39</v>
      </c>
      <c r="P264" s="41">
        <v>0</v>
      </c>
      <c r="Q264" s="41">
        <v>0</v>
      </c>
      <c r="R264" s="41">
        <v>0</v>
      </c>
      <c r="S264" s="41">
        <v>39</v>
      </c>
    </row>
    <row r="265" spans="1:19" x14ac:dyDescent="0.25">
      <c r="B265" s="41" t="s">
        <v>3</v>
      </c>
      <c r="C265" s="41">
        <v>0</v>
      </c>
      <c r="D265" s="41">
        <v>0</v>
      </c>
      <c r="E265" s="41">
        <v>0</v>
      </c>
      <c r="F265" s="41">
        <v>0</v>
      </c>
      <c r="G265" s="41">
        <v>0</v>
      </c>
      <c r="H265" s="41">
        <v>0</v>
      </c>
      <c r="I265" s="41">
        <v>0</v>
      </c>
      <c r="J265" s="41">
        <v>0</v>
      </c>
      <c r="K265" s="41">
        <v>0</v>
      </c>
      <c r="L265" s="41">
        <v>0</v>
      </c>
      <c r="M265" s="41">
        <v>0</v>
      </c>
      <c r="N265" s="41">
        <v>1</v>
      </c>
      <c r="O265" s="41">
        <v>48</v>
      </c>
      <c r="P265" s="41">
        <v>0</v>
      </c>
      <c r="Q265" s="41">
        <v>0</v>
      </c>
      <c r="R265" s="41">
        <v>0</v>
      </c>
      <c r="S265" s="41">
        <v>49</v>
      </c>
    </row>
    <row r="266" spans="1:19" x14ac:dyDescent="0.25">
      <c r="B266" s="41" t="s">
        <v>4</v>
      </c>
      <c r="C266" s="41">
        <v>0</v>
      </c>
      <c r="D266" s="41">
        <v>0</v>
      </c>
      <c r="E266" s="41">
        <v>0</v>
      </c>
      <c r="F266" s="41">
        <v>0</v>
      </c>
      <c r="G266" s="41">
        <v>0</v>
      </c>
      <c r="H266" s="41">
        <v>0</v>
      </c>
      <c r="I266" s="41">
        <v>0</v>
      </c>
      <c r="J266" s="41">
        <v>6</v>
      </c>
      <c r="K266" s="41">
        <v>21</v>
      </c>
      <c r="L266" s="41">
        <v>7</v>
      </c>
      <c r="M266" s="41">
        <v>0</v>
      </c>
      <c r="N266" s="41">
        <v>1</v>
      </c>
      <c r="O266" s="41">
        <v>8</v>
      </c>
      <c r="P266" s="41">
        <v>6</v>
      </c>
      <c r="Q266" s="41">
        <v>0</v>
      </c>
      <c r="R266" s="41">
        <v>0</v>
      </c>
      <c r="S266" s="41">
        <v>49</v>
      </c>
    </row>
    <row r="267" spans="1:19" x14ac:dyDescent="0.25">
      <c r="B267" s="41" t="s">
        <v>5</v>
      </c>
      <c r="C267" s="41">
        <v>0</v>
      </c>
      <c r="D267" s="41">
        <v>0</v>
      </c>
      <c r="E267" s="41">
        <v>0</v>
      </c>
      <c r="F267" s="41">
        <v>0</v>
      </c>
      <c r="G267" s="41">
        <v>0</v>
      </c>
      <c r="H267" s="41">
        <v>0</v>
      </c>
      <c r="I267" s="41">
        <v>0</v>
      </c>
      <c r="J267" s="41">
        <v>12</v>
      </c>
      <c r="K267" s="41">
        <v>17</v>
      </c>
      <c r="L267" s="41">
        <v>7</v>
      </c>
      <c r="M267" s="41">
        <v>2</v>
      </c>
      <c r="N267" s="41">
        <v>6</v>
      </c>
      <c r="O267" s="41">
        <v>1</v>
      </c>
      <c r="P267" s="41">
        <v>4</v>
      </c>
      <c r="Q267" s="41">
        <v>0</v>
      </c>
      <c r="R267" s="41">
        <v>0</v>
      </c>
      <c r="S267" s="41">
        <v>49</v>
      </c>
    </row>
    <row r="268" spans="1:19" x14ac:dyDescent="0.25">
      <c r="B268" s="41" t="s">
        <v>6</v>
      </c>
      <c r="C268" s="41">
        <v>0</v>
      </c>
      <c r="D268" s="41">
        <v>0</v>
      </c>
      <c r="E268" s="41">
        <v>0</v>
      </c>
      <c r="F268" s="41">
        <v>0</v>
      </c>
      <c r="G268" s="41">
        <v>0</v>
      </c>
      <c r="H268" s="41">
        <v>1</v>
      </c>
      <c r="I268" s="41">
        <v>1</v>
      </c>
      <c r="J268" s="41">
        <v>11</v>
      </c>
      <c r="K268" s="41">
        <v>16</v>
      </c>
      <c r="L268" s="41">
        <v>12</v>
      </c>
      <c r="M268" s="41">
        <v>4</v>
      </c>
      <c r="N268" s="41">
        <v>4</v>
      </c>
      <c r="O268" s="41">
        <v>0</v>
      </c>
      <c r="P268" s="41">
        <v>0</v>
      </c>
      <c r="Q268" s="41">
        <v>0</v>
      </c>
      <c r="R268" s="41">
        <v>0</v>
      </c>
      <c r="S268" s="41">
        <v>49</v>
      </c>
    </row>
    <row r="269" spans="1:19" x14ac:dyDescent="0.25">
      <c r="B269" s="41" t="s">
        <v>7</v>
      </c>
      <c r="C269" s="41">
        <v>0</v>
      </c>
      <c r="D269" s="41">
        <v>0</v>
      </c>
      <c r="E269" s="41">
        <v>0</v>
      </c>
      <c r="F269" s="41">
        <v>0</v>
      </c>
      <c r="G269" s="41">
        <v>0</v>
      </c>
      <c r="H269" s="41">
        <v>0</v>
      </c>
      <c r="I269" s="41">
        <v>0</v>
      </c>
      <c r="J269" s="41">
        <v>0</v>
      </c>
      <c r="K269" s="41">
        <v>1</v>
      </c>
      <c r="L269" s="41">
        <v>6</v>
      </c>
      <c r="M269" s="41">
        <v>42</v>
      </c>
      <c r="N269" s="41">
        <v>0</v>
      </c>
      <c r="O269" s="41">
        <v>0</v>
      </c>
      <c r="P269" s="41">
        <v>0</v>
      </c>
      <c r="Q269" s="41">
        <v>0</v>
      </c>
      <c r="R269" s="41">
        <v>0</v>
      </c>
      <c r="S269" s="41">
        <v>49</v>
      </c>
    </row>
    <row r="270" spans="1:19" x14ac:dyDescent="0.25">
      <c r="B270" s="41" t="s">
        <v>8</v>
      </c>
      <c r="C270" s="41">
        <v>0</v>
      </c>
      <c r="D270" s="41">
        <v>0</v>
      </c>
      <c r="E270" s="41">
        <v>0</v>
      </c>
      <c r="F270" s="41">
        <v>0</v>
      </c>
      <c r="G270" s="41">
        <v>0</v>
      </c>
      <c r="H270" s="41">
        <v>2</v>
      </c>
      <c r="I270" s="41">
        <v>14</v>
      </c>
      <c r="J270" s="41">
        <v>18</v>
      </c>
      <c r="K270" s="41">
        <v>4</v>
      </c>
      <c r="L270" s="41">
        <v>3</v>
      </c>
      <c r="M270" s="41">
        <v>4</v>
      </c>
      <c r="N270" s="41">
        <v>0</v>
      </c>
      <c r="O270" s="41">
        <v>4</v>
      </c>
      <c r="P270" s="41">
        <v>0</v>
      </c>
      <c r="Q270" s="41">
        <v>0</v>
      </c>
      <c r="R270" s="41">
        <v>0</v>
      </c>
      <c r="S270" s="41">
        <v>49</v>
      </c>
    </row>
    <row r="271" spans="1:19" x14ac:dyDescent="0.25">
      <c r="B271" s="41" t="s">
        <v>9</v>
      </c>
      <c r="C271" s="41">
        <v>0</v>
      </c>
      <c r="D271" s="41">
        <v>0</v>
      </c>
      <c r="E271" s="41">
        <v>0</v>
      </c>
      <c r="F271" s="41">
        <v>0</v>
      </c>
      <c r="G271" s="41">
        <v>0</v>
      </c>
      <c r="H271" s="41">
        <v>0</v>
      </c>
      <c r="I271" s="41">
        <v>0</v>
      </c>
      <c r="J271" s="41">
        <v>0</v>
      </c>
      <c r="K271" s="41">
        <v>0</v>
      </c>
      <c r="L271" s="41">
        <v>0</v>
      </c>
      <c r="M271" s="41">
        <v>0</v>
      </c>
      <c r="N271" s="41">
        <v>0</v>
      </c>
      <c r="O271" s="41">
        <v>49</v>
      </c>
      <c r="P271" s="41">
        <v>0</v>
      </c>
      <c r="Q271" s="41">
        <v>0</v>
      </c>
      <c r="R271" s="41">
        <v>0</v>
      </c>
      <c r="S271" s="41">
        <v>49</v>
      </c>
    </row>
    <row r="272" spans="1:19" x14ac:dyDescent="0.25">
      <c r="B272" s="41" t="s">
        <v>10</v>
      </c>
      <c r="C272" s="41">
        <v>0</v>
      </c>
      <c r="D272" s="41">
        <v>0</v>
      </c>
      <c r="E272" s="41">
        <v>0</v>
      </c>
      <c r="F272" s="41">
        <v>0</v>
      </c>
      <c r="G272" s="41">
        <v>2</v>
      </c>
      <c r="H272" s="41">
        <v>12</v>
      </c>
      <c r="I272" s="41">
        <v>18</v>
      </c>
      <c r="J272" s="41">
        <v>7</v>
      </c>
      <c r="K272" s="41">
        <v>3</v>
      </c>
      <c r="L272" s="41">
        <v>4</v>
      </c>
      <c r="M272" s="41">
        <v>2</v>
      </c>
      <c r="N272" s="41">
        <v>0</v>
      </c>
      <c r="O272" s="41">
        <v>1</v>
      </c>
      <c r="P272" s="41">
        <v>0</v>
      </c>
      <c r="Q272" s="41">
        <v>0</v>
      </c>
      <c r="R272" s="41">
        <v>0</v>
      </c>
      <c r="S272" s="41">
        <v>49</v>
      </c>
    </row>
    <row r="273" spans="2:19" x14ac:dyDescent="0.25">
      <c r="B273" s="41" t="s">
        <v>11</v>
      </c>
      <c r="C273" s="41">
        <v>0</v>
      </c>
      <c r="D273" s="41">
        <v>0</v>
      </c>
      <c r="E273" s="41">
        <v>11</v>
      </c>
      <c r="F273" s="41">
        <v>0</v>
      </c>
      <c r="G273" s="41">
        <v>12</v>
      </c>
      <c r="H273" s="41">
        <v>14</v>
      </c>
      <c r="I273" s="41">
        <v>6</v>
      </c>
      <c r="J273" s="41">
        <v>0</v>
      </c>
      <c r="K273" s="41">
        <v>3</v>
      </c>
      <c r="L273" s="41">
        <v>3</v>
      </c>
      <c r="M273" s="41">
        <v>0</v>
      </c>
      <c r="N273" s="41">
        <v>0</v>
      </c>
      <c r="O273" s="41">
        <v>0</v>
      </c>
      <c r="P273" s="41">
        <v>0</v>
      </c>
      <c r="Q273" s="41">
        <v>0</v>
      </c>
      <c r="R273" s="41">
        <v>0</v>
      </c>
      <c r="S273" s="41">
        <v>49</v>
      </c>
    </row>
    <row r="274" spans="2:19" x14ac:dyDescent="0.25">
      <c r="B274" s="41" t="s">
        <v>12</v>
      </c>
      <c r="C274" s="41">
        <v>0</v>
      </c>
      <c r="D274" s="41">
        <v>0</v>
      </c>
      <c r="E274" s="41">
        <v>0</v>
      </c>
      <c r="F274" s="41">
        <v>0</v>
      </c>
      <c r="G274" s="41">
        <v>0</v>
      </c>
      <c r="H274" s="41">
        <v>6</v>
      </c>
      <c r="I274" s="41">
        <v>25</v>
      </c>
      <c r="J274" s="41">
        <v>16</v>
      </c>
      <c r="K274" s="41">
        <v>2</v>
      </c>
      <c r="L274" s="41">
        <v>0</v>
      </c>
      <c r="M274" s="41">
        <v>0</v>
      </c>
      <c r="N274" s="41">
        <v>0</v>
      </c>
      <c r="O274" s="41">
        <v>0</v>
      </c>
      <c r="P274" s="41">
        <v>0</v>
      </c>
      <c r="Q274" s="41">
        <v>0</v>
      </c>
      <c r="R274" s="41">
        <v>0</v>
      </c>
      <c r="S274" s="41">
        <v>49</v>
      </c>
    </row>
    <row r="275" spans="2:19" x14ac:dyDescent="0.25">
      <c r="B275" s="41" t="s">
        <v>13</v>
      </c>
      <c r="C275" s="41">
        <v>0</v>
      </c>
      <c r="D275" s="41">
        <v>0</v>
      </c>
      <c r="E275" s="41">
        <v>0</v>
      </c>
      <c r="F275" s="41">
        <v>0</v>
      </c>
      <c r="G275" s="41">
        <v>2</v>
      </c>
      <c r="H275" s="41">
        <v>0</v>
      </c>
      <c r="I275" s="41">
        <v>4</v>
      </c>
      <c r="J275" s="41">
        <v>26</v>
      </c>
      <c r="K275" s="41">
        <v>12</v>
      </c>
      <c r="L275" s="41">
        <v>4</v>
      </c>
      <c r="M275" s="41">
        <v>1</v>
      </c>
      <c r="N275" s="41">
        <v>0</v>
      </c>
      <c r="O275" s="41">
        <v>0</v>
      </c>
      <c r="P275" s="41">
        <v>0</v>
      </c>
      <c r="Q275" s="41">
        <v>0</v>
      </c>
      <c r="R275" s="41">
        <v>0</v>
      </c>
      <c r="S275" s="41">
        <v>49</v>
      </c>
    </row>
    <row r="276" spans="2:19" x14ac:dyDescent="0.25">
      <c r="B276" s="41" t="s">
        <v>14</v>
      </c>
      <c r="C276" s="41">
        <v>0</v>
      </c>
      <c r="D276" s="41">
        <v>0</v>
      </c>
      <c r="E276" s="41">
        <v>0</v>
      </c>
      <c r="F276" s="41">
        <v>0</v>
      </c>
      <c r="G276" s="41">
        <v>1</v>
      </c>
      <c r="H276" s="41">
        <v>7</v>
      </c>
      <c r="I276" s="41">
        <v>30</v>
      </c>
      <c r="J276" s="41">
        <v>9</v>
      </c>
      <c r="K276" s="41">
        <v>1</v>
      </c>
      <c r="L276" s="41">
        <v>0</v>
      </c>
      <c r="M276" s="41">
        <v>1</v>
      </c>
      <c r="N276" s="41">
        <v>0</v>
      </c>
      <c r="O276" s="41">
        <v>0</v>
      </c>
      <c r="P276" s="41">
        <v>0</v>
      </c>
      <c r="Q276" s="41">
        <v>0</v>
      </c>
      <c r="R276" s="41">
        <v>0</v>
      </c>
      <c r="S276" s="41">
        <v>49</v>
      </c>
    </row>
    <row r="277" spans="2:19" x14ac:dyDescent="0.25">
      <c r="B277" s="41" t="s">
        <v>15</v>
      </c>
      <c r="C277" s="41">
        <v>0</v>
      </c>
      <c r="D277" s="41">
        <v>0</v>
      </c>
      <c r="E277" s="41">
        <v>2</v>
      </c>
      <c r="F277" s="41">
        <v>0</v>
      </c>
      <c r="G277" s="41">
        <v>14</v>
      </c>
      <c r="H277" s="41">
        <v>20</v>
      </c>
      <c r="I277" s="41">
        <v>10</v>
      </c>
      <c r="J277" s="41">
        <v>2</v>
      </c>
      <c r="K277" s="41">
        <v>0</v>
      </c>
      <c r="L277" s="41">
        <v>0</v>
      </c>
      <c r="M277" s="41">
        <v>0</v>
      </c>
      <c r="N277" s="41">
        <v>1</v>
      </c>
      <c r="O277" s="41">
        <v>0</v>
      </c>
      <c r="P277" s="41">
        <v>0</v>
      </c>
      <c r="Q277" s="41">
        <v>0</v>
      </c>
      <c r="R277" s="41">
        <v>0</v>
      </c>
      <c r="S277" s="41">
        <v>49</v>
      </c>
    </row>
    <row r="278" spans="2:19" x14ac:dyDescent="0.25">
      <c r="B278" s="41" t="s">
        <v>16</v>
      </c>
      <c r="C278" s="41">
        <v>0</v>
      </c>
      <c r="D278" s="41">
        <v>0</v>
      </c>
      <c r="E278" s="41">
        <v>0</v>
      </c>
      <c r="F278" s="41">
        <v>0</v>
      </c>
      <c r="G278" s="41">
        <v>0</v>
      </c>
      <c r="H278" s="41">
        <v>0</v>
      </c>
      <c r="I278" s="41">
        <v>0</v>
      </c>
      <c r="J278" s="41">
        <v>1</v>
      </c>
      <c r="K278" s="41">
        <v>3</v>
      </c>
      <c r="L278" s="41">
        <v>2</v>
      </c>
      <c r="M278" s="41">
        <v>2</v>
      </c>
      <c r="N278" s="41">
        <v>4</v>
      </c>
      <c r="O278" s="41">
        <v>10</v>
      </c>
      <c r="P278" s="41">
        <v>15</v>
      </c>
      <c r="Q278" s="41">
        <v>12</v>
      </c>
      <c r="R278" s="41">
        <v>0</v>
      </c>
      <c r="S278" s="41">
        <v>49</v>
      </c>
    </row>
    <row r="279" spans="2:19" x14ac:dyDescent="0.25">
      <c r="B279" s="41" t="s">
        <v>17</v>
      </c>
      <c r="C279" s="41">
        <v>0</v>
      </c>
      <c r="D279" s="41">
        <v>0</v>
      </c>
      <c r="E279" s="41">
        <v>0</v>
      </c>
      <c r="F279" s="41">
        <v>0</v>
      </c>
      <c r="G279" s="41">
        <v>0</v>
      </c>
      <c r="H279" s="41">
        <v>0</v>
      </c>
      <c r="I279" s="41">
        <v>1</v>
      </c>
      <c r="J279" s="41">
        <v>6</v>
      </c>
      <c r="K279" s="41">
        <v>12</v>
      </c>
      <c r="L279" s="41">
        <v>15</v>
      </c>
      <c r="M279" s="41">
        <v>10</v>
      </c>
      <c r="N279" s="41">
        <v>5</v>
      </c>
      <c r="O279" s="41">
        <v>0</v>
      </c>
      <c r="P279" s="41">
        <v>0</v>
      </c>
      <c r="Q279" s="41">
        <v>0</v>
      </c>
      <c r="R279" s="41">
        <v>0</v>
      </c>
      <c r="S279" s="41">
        <v>49</v>
      </c>
    </row>
    <row r="280" spans="2:19" x14ac:dyDescent="0.25">
      <c r="B280" s="41" t="s">
        <v>18</v>
      </c>
      <c r="C280" s="41">
        <v>0</v>
      </c>
      <c r="D280" s="41">
        <v>1</v>
      </c>
      <c r="E280" s="41">
        <v>4</v>
      </c>
      <c r="F280" s="41">
        <v>21</v>
      </c>
      <c r="G280" s="41">
        <v>13</v>
      </c>
      <c r="H280" s="41">
        <v>5</v>
      </c>
      <c r="I280" s="41">
        <v>3</v>
      </c>
      <c r="J280" s="41">
        <v>0</v>
      </c>
      <c r="K280" s="41">
        <v>1</v>
      </c>
      <c r="L280" s="41">
        <v>1</v>
      </c>
      <c r="M280" s="41">
        <v>0</v>
      </c>
      <c r="N280" s="41">
        <v>0</v>
      </c>
      <c r="O280" s="41">
        <v>0</v>
      </c>
      <c r="P280" s="41">
        <v>0</v>
      </c>
      <c r="Q280" s="41">
        <v>0</v>
      </c>
      <c r="R280" s="41">
        <v>0</v>
      </c>
      <c r="S280" s="41">
        <v>49</v>
      </c>
    </row>
    <row r="281" spans="2:19" x14ac:dyDescent="0.25">
      <c r="B281" s="41" t="s">
        <v>19</v>
      </c>
      <c r="C281" s="41">
        <v>0</v>
      </c>
      <c r="D281" s="41">
        <v>2</v>
      </c>
      <c r="E281" s="41">
        <v>0</v>
      </c>
      <c r="F281" s="41">
        <v>1</v>
      </c>
      <c r="G281" s="41">
        <v>9</v>
      </c>
      <c r="H281" s="41">
        <v>20</v>
      </c>
      <c r="I281" s="41">
        <v>10</v>
      </c>
      <c r="J281" s="41">
        <v>3</v>
      </c>
      <c r="K281" s="41">
        <v>2</v>
      </c>
      <c r="L281" s="41">
        <v>1</v>
      </c>
      <c r="M281" s="41">
        <v>1</v>
      </c>
      <c r="N281" s="41">
        <v>0</v>
      </c>
      <c r="O281" s="41">
        <v>0</v>
      </c>
      <c r="P281" s="41">
        <v>0</v>
      </c>
      <c r="Q281" s="41">
        <v>0</v>
      </c>
      <c r="R281" s="41">
        <v>0</v>
      </c>
      <c r="S281" s="41">
        <v>49</v>
      </c>
    </row>
    <row r="282" spans="2:19" x14ac:dyDescent="0.25">
      <c r="B282" s="41" t="s">
        <v>20</v>
      </c>
      <c r="C282" s="41">
        <v>0</v>
      </c>
      <c r="D282" s="41">
        <v>0</v>
      </c>
      <c r="E282" s="41">
        <v>0</v>
      </c>
      <c r="F282" s="41">
        <v>1</v>
      </c>
      <c r="G282" s="41">
        <v>1</v>
      </c>
      <c r="H282" s="41">
        <v>7</v>
      </c>
      <c r="I282" s="41">
        <v>19</v>
      </c>
      <c r="J282" s="41">
        <v>13</v>
      </c>
      <c r="K282" s="41">
        <v>4</v>
      </c>
      <c r="L282" s="41">
        <v>4</v>
      </c>
      <c r="M282" s="41">
        <v>0</v>
      </c>
      <c r="N282" s="41">
        <v>0</v>
      </c>
      <c r="O282" s="41">
        <v>0</v>
      </c>
      <c r="P282" s="41">
        <v>0</v>
      </c>
      <c r="Q282" s="41">
        <v>0</v>
      </c>
      <c r="R282" s="41">
        <v>0</v>
      </c>
      <c r="S282" s="41">
        <v>49</v>
      </c>
    </row>
    <row r="283" spans="2:19" x14ac:dyDescent="0.25">
      <c r="B283" s="41" t="s">
        <v>21</v>
      </c>
      <c r="C283" s="41">
        <v>0</v>
      </c>
      <c r="D283" s="41">
        <v>0</v>
      </c>
      <c r="E283" s="41">
        <v>0</v>
      </c>
      <c r="F283" s="41">
        <v>0</v>
      </c>
      <c r="G283" s="41">
        <v>0</v>
      </c>
      <c r="H283" s="41">
        <v>0</v>
      </c>
      <c r="I283" s="41">
        <v>0</v>
      </c>
      <c r="J283" s="41">
        <v>0</v>
      </c>
      <c r="K283" s="41">
        <v>2</v>
      </c>
      <c r="L283" s="41">
        <v>8</v>
      </c>
      <c r="M283" s="41">
        <v>39</v>
      </c>
      <c r="N283" s="41">
        <v>0</v>
      </c>
      <c r="O283" s="41">
        <v>0</v>
      </c>
      <c r="P283" s="41">
        <v>0</v>
      </c>
      <c r="Q283" s="41">
        <v>0</v>
      </c>
      <c r="R283" s="41">
        <v>0</v>
      </c>
      <c r="S283" s="41">
        <v>49</v>
      </c>
    </row>
    <row r="284" spans="2:19" x14ac:dyDescent="0.25">
      <c r="B284" s="41" t="s">
        <v>22</v>
      </c>
      <c r="C284" s="41">
        <v>0</v>
      </c>
      <c r="D284" s="41">
        <v>0</v>
      </c>
      <c r="E284" s="41">
        <v>0</v>
      </c>
      <c r="F284" s="41">
        <v>0</v>
      </c>
      <c r="G284" s="41">
        <v>0</v>
      </c>
      <c r="H284" s="41">
        <v>0</v>
      </c>
      <c r="I284" s="41">
        <v>1</v>
      </c>
      <c r="J284" s="41">
        <v>3</v>
      </c>
      <c r="K284" s="41">
        <v>21</v>
      </c>
      <c r="L284" s="41">
        <v>21</v>
      </c>
      <c r="M284" s="41">
        <v>3</v>
      </c>
      <c r="N284" s="41">
        <v>0</v>
      </c>
      <c r="O284" s="41">
        <v>0</v>
      </c>
      <c r="P284" s="41">
        <v>0</v>
      </c>
      <c r="Q284" s="41">
        <v>0</v>
      </c>
      <c r="R284" s="41">
        <v>0</v>
      </c>
      <c r="S284" s="41">
        <v>49</v>
      </c>
    </row>
    <row r="285" spans="2:19" x14ac:dyDescent="0.25">
      <c r="B285" s="41" t="s">
        <v>89</v>
      </c>
      <c r="C285" s="41">
        <v>0</v>
      </c>
      <c r="D285" s="41">
        <v>0</v>
      </c>
      <c r="E285" s="41">
        <v>0</v>
      </c>
      <c r="F285" s="41">
        <v>0</v>
      </c>
      <c r="G285" s="41">
        <v>0</v>
      </c>
      <c r="H285" s="41">
        <v>0</v>
      </c>
      <c r="I285" s="41">
        <v>0</v>
      </c>
      <c r="J285" s="41">
        <v>0</v>
      </c>
      <c r="K285" s="41">
        <v>0</v>
      </c>
      <c r="L285" s="41">
        <v>2</v>
      </c>
      <c r="M285" s="41">
        <v>16</v>
      </c>
      <c r="N285" s="41">
        <v>25</v>
      </c>
      <c r="O285" s="41">
        <v>5</v>
      </c>
      <c r="P285" s="41">
        <v>1</v>
      </c>
      <c r="Q285" s="41">
        <v>0</v>
      </c>
      <c r="R285" s="41">
        <v>0</v>
      </c>
      <c r="S285" s="41">
        <v>49</v>
      </c>
    </row>
    <row r="286" spans="2:19" x14ac:dyDescent="0.25">
      <c r="B286" s="41" t="s">
        <v>107</v>
      </c>
      <c r="C286" s="41">
        <v>0</v>
      </c>
      <c r="D286" s="41">
        <v>0</v>
      </c>
      <c r="E286" s="41">
        <v>0</v>
      </c>
      <c r="F286" s="41">
        <v>0</v>
      </c>
      <c r="G286" s="41">
        <v>0</v>
      </c>
      <c r="H286" s="41">
        <v>0</v>
      </c>
      <c r="I286" s="41">
        <v>0</v>
      </c>
      <c r="J286" s="41">
        <v>0</v>
      </c>
      <c r="K286" s="41">
        <v>0</v>
      </c>
      <c r="L286" s="41">
        <v>0</v>
      </c>
      <c r="M286" s="41">
        <v>0</v>
      </c>
      <c r="N286" s="41">
        <v>49</v>
      </c>
      <c r="O286" s="41">
        <v>0</v>
      </c>
      <c r="P286" s="41">
        <v>0</v>
      </c>
      <c r="Q286" s="41">
        <v>0</v>
      </c>
      <c r="R286" s="41">
        <v>0</v>
      </c>
      <c r="S286" s="41">
        <v>49</v>
      </c>
    </row>
    <row r="287" spans="2:19" x14ac:dyDescent="0.25">
      <c r="B287" s="41" t="s">
        <v>94</v>
      </c>
      <c r="C287" s="41">
        <v>0</v>
      </c>
      <c r="D287" s="41">
        <v>0</v>
      </c>
      <c r="E287" s="41">
        <v>0</v>
      </c>
      <c r="F287" s="41">
        <v>1</v>
      </c>
      <c r="G287" s="41">
        <v>0</v>
      </c>
      <c r="H287" s="41">
        <v>2</v>
      </c>
      <c r="I287" s="41">
        <v>20</v>
      </c>
      <c r="J287" s="41">
        <v>22</v>
      </c>
      <c r="K287" s="41">
        <v>2</v>
      </c>
      <c r="L287" s="41">
        <v>2</v>
      </c>
      <c r="M287" s="41">
        <v>0</v>
      </c>
      <c r="N287" s="41">
        <v>0</v>
      </c>
      <c r="O287" s="41">
        <v>0</v>
      </c>
      <c r="P287" s="41">
        <v>0</v>
      </c>
      <c r="Q287" s="41">
        <v>0</v>
      </c>
      <c r="R287" s="41">
        <v>0</v>
      </c>
      <c r="S287" s="41">
        <v>49</v>
      </c>
    </row>
    <row r="289" spans="1:19" x14ac:dyDescent="0.25">
      <c r="A289" t="s">
        <v>90</v>
      </c>
    </row>
    <row r="291" spans="1:19" x14ac:dyDescent="0.25">
      <c r="B291" s="41" t="s">
        <v>0</v>
      </c>
      <c r="C291" s="41">
        <v>1.5625E-2</v>
      </c>
      <c r="D291" s="41">
        <v>3.125E-2</v>
      </c>
      <c r="E291" s="41">
        <v>6.25E-2</v>
      </c>
      <c r="F291" s="41">
        <v>0.125</v>
      </c>
      <c r="G291" s="41">
        <v>0.25</v>
      </c>
      <c r="H291" s="41">
        <v>0.5</v>
      </c>
      <c r="I291" s="41">
        <v>1</v>
      </c>
      <c r="J291" s="41">
        <v>2</v>
      </c>
      <c r="K291" s="41">
        <v>4</v>
      </c>
      <c r="L291" s="41">
        <v>8</v>
      </c>
      <c r="M291" s="41">
        <v>16</v>
      </c>
      <c r="N291" s="41">
        <v>32</v>
      </c>
      <c r="O291" s="41">
        <v>64</v>
      </c>
      <c r="P291" s="41">
        <v>128</v>
      </c>
      <c r="Q291" s="41">
        <v>256</v>
      </c>
      <c r="R291" s="41">
        <v>512</v>
      </c>
      <c r="S291" s="41" t="s">
        <v>1</v>
      </c>
    </row>
    <row r="292" spans="1:19" x14ac:dyDescent="0.25">
      <c r="B292" s="41" t="s">
        <v>2</v>
      </c>
      <c r="C292" s="41">
        <v>0</v>
      </c>
      <c r="D292" s="41">
        <v>0</v>
      </c>
      <c r="E292" s="41">
        <v>0</v>
      </c>
      <c r="F292" s="41">
        <v>0</v>
      </c>
      <c r="G292" s="41">
        <v>0</v>
      </c>
      <c r="H292" s="41">
        <v>0</v>
      </c>
      <c r="I292" s="41">
        <v>0</v>
      </c>
      <c r="J292" s="41">
        <v>0</v>
      </c>
      <c r="K292" s="41">
        <v>1</v>
      </c>
      <c r="L292" s="41">
        <v>1</v>
      </c>
      <c r="M292" s="41">
        <v>1</v>
      </c>
      <c r="N292" s="41">
        <v>2</v>
      </c>
      <c r="O292" s="41">
        <v>4</v>
      </c>
      <c r="P292" s="41">
        <v>0</v>
      </c>
      <c r="Q292" s="41">
        <v>0</v>
      </c>
      <c r="R292" s="41">
        <v>0</v>
      </c>
      <c r="S292" s="41">
        <v>9</v>
      </c>
    </row>
    <row r="293" spans="1:19" x14ac:dyDescent="0.25">
      <c r="B293" s="41" t="s">
        <v>3</v>
      </c>
      <c r="C293" s="41">
        <v>0</v>
      </c>
      <c r="D293" s="41">
        <v>0</v>
      </c>
      <c r="E293" s="41">
        <v>0</v>
      </c>
      <c r="F293" s="41">
        <v>0</v>
      </c>
      <c r="G293" s="41">
        <v>0</v>
      </c>
      <c r="H293" s="41">
        <v>0</v>
      </c>
      <c r="I293" s="41">
        <v>0</v>
      </c>
      <c r="J293" s="41">
        <v>0</v>
      </c>
      <c r="K293" s="41">
        <v>1</v>
      </c>
      <c r="L293" s="41">
        <v>2</v>
      </c>
      <c r="M293" s="41">
        <v>2</v>
      </c>
      <c r="N293" s="41">
        <v>2</v>
      </c>
      <c r="O293" s="41">
        <v>3</v>
      </c>
      <c r="P293" s="41">
        <v>0</v>
      </c>
      <c r="Q293" s="41">
        <v>0</v>
      </c>
      <c r="R293" s="41">
        <v>0</v>
      </c>
      <c r="S293" s="41">
        <v>10</v>
      </c>
    </row>
    <row r="294" spans="1:19" x14ac:dyDescent="0.25">
      <c r="B294" s="41" t="s">
        <v>4</v>
      </c>
      <c r="C294" s="41">
        <v>0</v>
      </c>
      <c r="D294" s="41">
        <v>0</v>
      </c>
      <c r="E294" s="41">
        <v>0</v>
      </c>
      <c r="F294" s="41">
        <v>0</v>
      </c>
      <c r="G294" s="41">
        <v>3</v>
      </c>
      <c r="H294" s="41">
        <v>0</v>
      </c>
      <c r="I294" s="41">
        <v>3</v>
      </c>
      <c r="J294" s="41">
        <v>0</v>
      </c>
      <c r="K294" s="41">
        <v>1</v>
      </c>
      <c r="L294" s="41">
        <v>0</v>
      </c>
      <c r="M294" s="41">
        <v>1</v>
      </c>
      <c r="N294" s="41">
        <v>1</v>
      </c>
      <c r="O294" s="41">
        <v>1</v>
      </c>
      <c r="P294" s="41">
        <v>0</v>
      </c>
      <c r="Q294" s="41">
        <v>0</v>
      </c>
      <c r="R294" s="41">
        <v>0</v>
      </c>
      <c r="S294" s="41">
        <v>10</v>
      </c>
    </row>
    <row r="295" spans="1:19" x14ac:dyDescent="0.25">
      <c r="B295" s="41" t="s">
        <v>5</v>
      </c>
      <c r="C295" s="41">
        <v>0</v>
      </c>
      <c r="D295" s="41">
        <v>0</v>
      </c>
      <c r="E295" s="41">
        <v>0</v>
      </c>
      <c r="F295" s="41">
        <v>0</v>
      </c>
      <c r="G295" s="41">
        <v>5</v>
      </c>
      <c r="H295" s="41">
        <v>0</v>
      </c>
      <c r="I295" s="41">
        <v>2</v>
      </c>
      <c r="J295" s="41">
        <v>0</v>
      </c>
      <c r="K295" s="41">
        <v>0</v>
      </c>
      <c r="L295" s="41">
        <v>1</v>
      </c>
      <c r="M295" s="41">
        <v>1</v>
      </c>
      <c r="N295" s="41">
        <v>0</v>
      </c>
      <c r="O295" s="41">
        <v>1</v>
      </c>
      <c r="P295" s="41">
        <v>0</v>
      </c>
      <c r="Q295" s="41">
        <v>0</v>
      </c>
      <c r="R295" s="41">
        <v>0</v>
      </c>
      <c r="S295" s="41">
        <v>10</v>
      </c>
    </row>
    <row r="296" spans="1:19" x14ac:dyDescent="0.25">
      <c r="B296" s="41" t="s">
        <v>6</v>
      </c>
      <c r="C296" s="41">
        <v>0</v>
      </c>
      <c r="D296" s="41">
        <v>0</v>
      </c>
      <c r="E296" s="41">
        <v>0</v>
      </c>
      <c r="F296" s="41">
        <v>7</v>
      </c>
      <c r="G296" s="41">
        <v>0</v>
      </c>
      <c r="H296" s="41">
        <v>1</v>
      </c>
      <c r="I296" s="41">
        <v>1</v>
      </c>
      <c r="J296" s="41">
        <v>1</v>
      </c>
      <c r="K296" s="41">
        <v>0</v>
      </c>
      <c r="L296" s="41">
        <v>0</v>
      </c>
      <c r="M296" s="41">
        <v>0</v>
      </c>
      <c r="N296" s="41">
        <v>0</v>
      </c>
      <c r="O296" s="41">
        <v>0</v>
      </c>
      <c r="P296" s="41">
        <v>0</v>
      </c>
      <c r="Q296" s="41">
        <v>0</v>
      </c>
      <c r="R296" s="41">
        <v>0</v>
      </c>
      <c r="S296" s="41">
        <v>10</v>
      </c>
    </row>
    <row r="297" spans="1:19" x14ac:dyDescent="0.25">
      <c r="B297" s="41" t="s">
        <v>7</v>
      </c>
      <c r="C297" s="41">
        <v>0</v>
      </c>
      <c r="D297" s="41">
        <v>2</v>
      </c>
      <c r="E297" s="41">
        <v>0</v>
      </c>
      <c r="F297" s="41">
        <v>3</v>
      </c>
      <c r="G297" s="41">
        <v>3</v>
      </c>
      <c r="H297" s="41">
        <v>0</v>
      </c>
      <c r="I297" s="41">
        <v>0</v>
      </c>
      <c r="J297" s="41">
        <v>0</v>
      </c>
      <c r="K297" s="41">
        <v>0</v>
      </c>
      <c r="L297" s="41">
        <v>1</v>
      </c>
      <c r="M297" s="41">
        <v>1</v>
      </c>
      <c r="N297" s="41">
        <v>0</v>
      </c>
      <c r="O297" s="41">
        <v>0</v>
      </c>
      <c r="P297" s="41">
        <v>0</v>
      </c>
      <c r="Q297" s="41">
        <v>0</v>
      </c>
      <c r="R297" s="41">
        <v>0</v>
      </c>
      <c r="S297" s="41">
        <v>10</v>
      </c>
    </row>
    <row r="298" spans="1:19" x14ac:dyDescent="0.25">
      <c r="B298" s="41" t="s">
        <v>8</v>
      </c>
      <c r="C298" s="41">
        <v>0</v>
      </c>
      <c r="D298" s="41">
        <v>0</v>
      </c>
      <c r="E298" s="41">
        <v>0</v>
      </c>
      <c r="F298" s="41">
        <v>9</v>
      </c>
      <c r="G298" s="41">
        <v>0</v>
      </c>
      <c r="H298" s="41">
        <v>0</v>
      </c>
      <c r="I298" s="41">
        <v>0</v>
      </c>
      <c r="J298" s="41">
        <v>0</v>
      </c>
      <c r="K298" s="41">
        <v>0</v>
      </c>
      <c r="L298" s="41">
        <v>0</v>
      </c>
      <c r="M298" s="41">
        <v>0</v>
      </c>
      <c r="N298" s="41">
        <v>1</v>
      </c>
      <c r="O298" s="41">
        <v>0</v>
      </c>
      <c r="P298" s="41">
        <v>0</v>
      </c>
      <c r="Q298" s="41">
        <v>0</v>
      </c>
      <c r="R298" s="41">
        <v>0</v>
      </c>
      <c r="S298" s="41">
        <v>10</v>
      </c>
    </row>
    <row r="299" spans="1:19" x14ac:dyDescent="0.25">
      <c r="B299" s="41" t="s">
        <v>9</v>
      </c>
      <c r="C299" s="41">
        <v>0</v>
      </c>
      <c r="D299" s="41">
        <v>0</v>
      </c>
      <c r="E299" s="41">
        <v>0</v>
      </c>
      <c r="F299" s="41">
        <v>0</v>
      </c>
      <c r="G299" s="41">
        <v>0</v>
      </c>
      <c r="H299" s="41">
        <v>0</v>
      </c>
      <c r="I299" s="41">
        <v>0</v>
      </c>
      <c r="J299" s="41">
        <v>0</v>
      </c>
      <c r="K299" s="41">
        <v>0</v>
      </c>
      <c r="L299" s="41">
        <v>0</v>
      </c>
      <c r="M299" s="41">
        <v>2</v>
      </c>
      <c r="N299" s="41">
        <v>2</v>
      </c>
      <c r="O299" s="41">
        <v>6</v>
      </c>
      <c r="P299" s="41">
        <v>0</v>
      </c>
      <c r="Q299" s="41">
        <v>0</v>
      </c>
      <c r="R299" s="41">
        <v>0</v>
      </c>
      <c r="S299" s="41">
        <v>10</v>
      </c>
    </row>
    <row r="300" spans="1:19" x14ac:dyDescent="0.25">
      <c r="B300" s="41" t="s">
        <v>10</v>
      </c>
      <c r="C300" s="41">
        <v>0</v>
      </c>
      <c r="D300" s="41">
        <v>0</v>
      </c>
      <c r="E300" s="41">
        <v>0</v>
      </c>
      <c r="F300" s="41">
        <v>0</v>
      </c>
      <c r="G300" s="41">
        <v>3</v>
      </c>
      <c r="H300" s="41">
        <v>3</v>
      </c>
      <c r="I300" s="41">
        <v>4</v>
      </c>
      <c r="J300" s="41">
        <v>0</v>
      </c>
      <c r="K300" s="41">
        <v>0</v>
      </c>
      <c r="L300" s="41">
        <v>0</v>
      </c>
      <c r="M300" s="41">
        <v>0</v>
      </c>
      <c r="N300" s="41">
        <v>0</v>
      </c>
      <c r="O300" s="41">
        <v>0</v>
      </c>
      <c r="P300" s="41">
        <v>0</v>
      </c>
      <c r="Q300" s="41">
        <v>0</v>
      </c>
      <c r="R300" s="41">
        <v>0</v>
      </c>
      <c r="S300" s="41">
        <v>10</v>
      </c>
    </row>
    <row r="301" spans="1:19" x14ac:dyDescent="0.25">
      <c r="B301" s="41" t="s">
        <v>11</v>
      </c>
      <c r="C301" s="41">
        <v>0</v>
      </c>
      <c r="D301" s="41">
        <v>0</v>
      </c>
      <c r="E301" s="41">
        <v>10</v>
      </c>
      <c r="F301" s="41">
        <v>0</v>
      </c>
      <c r="G301" s="41">
        <v>0</v>
      </c>
      <c r="H301" s="41">
        <v>0</v>
      </c>
      <c r="I301" s="41">
        <v>0</v>
      </c>
      <c r="J301" s="41">
        <v>0</v>
      </c>
      <c r="K301" s="41">
        <v>0</v>
      </c>
      <c r="L301" s="41">
        <v>0</v>
      </c>
      <c r="M301" s="41">
        <v>0</v>
      </c>
      <c r="N301" s="41">
        <v>0</v>
      </c>
      <c r="O301" s="41">
        <v>0</v>
      </c>
      <c r="P301" s="41">
        <v>0</v>
      </c>
      <c r="Q301" s="41">
        <v>0</v>
      </c>
      <c r="R301" s="41">
        <v>0</v>
      </c>
      <c r="S301" s="41">
        <v>10</v>
      </c>
    </row>
    <row r="302" spans="1:19" x14ac:dyDescent="0.25">
      <c r="B302" s="41" t="s">
        <v>12</v>
      </c>
      <c r="C302" s="41">
        <v>0</v>
      </c>
      <c r="D302" s="41">
        <v>0</v>
      </c>
      <c r="E302" s="41">
        <v>0</v>
      </c>
      <c r="F302" s="41">
        <v>0</v>
      </c>
      <c r="G302" s="41">
        <v>1</v>
      </c>
      <c r="H302" s="41">
        <v>0</v>
      </c>
      <c r="I302" s="41">
        <v>1</v>
      </c>
      <c r="J302" s="41">
        <v>0</v>
      </c>
      <c r="K302" s="41">
        <v>0</v>
      </c>
      <c r="L302" s="41">
        <v>0</v>
      </c>
      <c r="M302" s="41">
        <v>8</v>
      </c>
      <c r="N302" s="41">
        <v>0</v>
      </c>
      <c r="O302" s="41">
        <v>0</v>
      </c>
      <c r="P302" s="41">
        <v>0</v>
      </c>
      <c r="Q302" s="41">
        <v>0</v>
      </c>
      <c r="R302" s="41">
        <v>0</v>
      </c>
      <c r="S302" s="41">
        <v>10</v>
      </c>
    </row>
    <row r="303" spans="1:19" x14ac:dyDescent="0.25">
      <c r="B303" s="41" t="s">
        <v>13</v>
      </c>
      <c r="C303" s="41">
        <v>0</v>
      </c>
      <c r="D303" s="41">
        <v>0</v>
      </c>
      <c r="E303" s="41">
        <v>0</v>
      </c>
      <c r="F303" s="41">
        <v>0</v>
      </c>
      <c r="G303" s="41">
        <v>0</v>
      </c>
      <c r="H303" s="41">
        <v>0</v>
      </c>
      <c r="I303" s="41">
        <v>8</v>
      </c>
      <c r="J303" s="41">
        <v>2</v>
      </c>
      <c r="K303" s="41">
        <v>0</v>
      </c>
      <c r="L303" s="41">
        <v>0</v>
      </c>
      <c r="M303" s="41">
        <v>0</v>
      </c>
      <c r="N303" s="41">
        <v>0</v>
      </c>
      <c r="O303" s="41">
        <v>0</v>
      </c>
      <c r="P303" s="41">
        <v>0</v>
      </c>
      <c r="Q303" s="41">
        <v>0</v>
      </c>
      <c r="R303" s="41">
        <v>0</v>
      </c>
      <c r="S303" s="41">
        <v>10</v>
      </c>
    </row>
    <row r="304" spans="1:19" x14ac:dyDescent="0.25">
      <c r="B304" s="41" t="s">
        <v>14</v>
      </c>
      <c r="C304" s="41">
        <v>0</v>
      </c>
      <c r="D304" s="41">
        <v>0</v>
      </c>
      <c r="E304" s="41">
        <v>0</v>
      </c>
      <c r="F304" s="41">
        <v>0</v>
      </c>
      <c r="G304" s="41">
        <v>6</v>
      </c>
      <c r="H304" s="41">
        <v>4</v>
      </c>
      <c r="I304" s="41">
        <v>0</v>
      </c>
      <c r="J304" s="41">
        <v>0</v>
      </c>
      <c r="K304" s="41">
        <v>0</v>
      </c>
      <c r="L304" s="41">
        <v>0</v>
      </c>
      <c r="M304" s="41">
        <v>0</v>
      </c>
      <c r="N304" s="41">
        <v>0</v>
      </c>
      <c r="O304" s="41">
        <v>0</v>
      </c>
      <c r="P304" s="41">
        <v>0</v>
      </c>
      <c r="Q304" s="41">
        <v>0</v>
      </c>
      <c r="R304" s="41">
        <v>0</v>
      </c>
      <c r="S304" s="41">
        <v>10</v>
      </c>
    </row>
    <row r="305" spans="1:54" x14ac:dyDescent="0.25">
      <c r="B305" s="41" t="s">
        <v>15</v>
      </c>
      <c r="C305" s="41">
        <v>0</v>
      </c>
      <c r="D305" s="41">
        <v>0</v>
      </c>
      <c r="E305" s="41">
        <v>0</v>
      </c>
      <c r="F305" s="41">
        <v>0</v>
      </c>
      <c r="G305" s="41">
        <v>1</v>
      </c>
      <c r="H305" s="41">
        <v>3</v>
      </c>
      <c r="I305" s="41">
        <v>4</v>
      </c>
      <c r="J305" s="41">
        <v>1</v>
      </c>
      <c r="K305" s="41">
        <v>1</v>
      </c>
      <c r="L305" s="41">
        <v>0</v>
      </c>
      <c r="M305" s="41">
        <v>0</v>
      </c>
      <c r="N305" s="41">
        <v>0</v>
      </c>
      <c r="O305" s="41">
        <v>0</v>
      </c>
      <c r="P305" s="41">
        <v>0</v>
      </c>
      <c r="Q305" s="41">
        <v>0</v>
      </c>
      <c r="R305" s="41">
        <v>0</v>
      </c>
      <c r="S305" s="41">
        <v>10</v>
      </c>
    </row>
    <row r="306" spans="1:54" x14ac:dyDescent="0.25">
      <c r="B306" s="41" t="s">
        <v>16</v>
      </c>
      <c r="C306" s="41">
        <v>0</v>
      </c>
      <c r="D306" s="41">
        <v>0</v>
      </c>
      <c r="E306" s="41">
        <v>0</v>
      </c>
      <c r="F306" s="41">
        <v>0</v>
      </c>
      <c r="G306" s="41">
        <v>0</v>
      </c>
      <c r="H306" s="41">
        <v>0</v>
      </c>
      <c r="I306" s="41">
        <v>0</v>
      </c>
      <c r="J306" s="41">
        <v>0</v>
      </c>
      <c r="K306" s="41">
        <v>1</v>
      </c>
      <c r="L306" s="41">
        <v>3</v>
      </c>
      <c r="M306" s="41">
        <v>5</v>
      </c>
      <c r="N306" s="41">
        <v>0</v>
      </c>
      <c r="O306" s="41">
        <v>1</v>
      </c>
      <c r="P306" s="41">
        <v>0</v>
      </c>
      <c r="Q306" s="41">
        <v>0</v>
      </c>
      <c r="R306" s="41">
        <v>0</v>
      </c>
      <c r="S306" s="41">
        <v>10</v>
      </c>
    </row>
    <row r="307" spans="1:54" s="41" customFormat="1" x14ac:dyDescent="0.25">
      <c r="A307"/>
      <c r="B307" s="41" t="s">
        <v>17</v>
      </c>
      <c r="C307" s="41">
        <v>0</v>
      </c>
      <c r="D307" s="41">
        <v>0</v>
      </c>
      <c r="E307" s="41">
        <v>4</v>
      </c>
      <c r="F307" s="41">
        <v>0</v>
      </c>
      <c r="G307" s="41">
        <v>5</v>
      </c>
      <c r="H307" s="41">
        <v>1</v>
      </c>
      <c r="I307" s="41">
        <v>0</v>
      </c>
      <c r="J307" s="41">
        <v>0</v>
      </c>
      <c r="K307" s="41">
        <v>0</v>
      </c>
      <c r="L307" s="41">
        <v>0</v>
      </c>
      <c r="M307" s="41">
        <v>0</v>
      </c>
      <c r="N307" s="41">
        <v>0</v>
      </c>
      <c r="O307" s="41">
        <v>0</v>
      </c>
      <c r="P307" s="41">
        <v>0</v>
      </c>
      <c r="Q307" s="41">
        <v>0</v>
      </c>
      <c r="R307" s="41">
        <v>0</v>
      </c>
      <c r="S307" s="41">
        <v>10</v>
      </c>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row>
    <row r="308" spans="1:54" x14ac:dyDescent="0.25">
      <c r="B308" s="41" t="s">
        <v>18</v>
      </c>
      <c r="C308" s="41">
        <v>0</v>
      </c>
      <c r="D308" s="41">
        <v>0</v>
      </c>
      <c r="E308" s="41">
        <v>5</v>
      </c>
      <c r="F308" s="41">
        <v>4</v>
      </c>
      <c r="G308" s="41">
        <v>0</v>
      </c>
      <c r="H308" s="41">
        <v>0</v>
      </c>
      <c r="I308" s="41">
        <v>1</v>
      </c>
      <c r="J308" s="41">
        <v>0</v>
      </c>
      <c r="K308" s="41">
        <v>0</v>
      </c>
      <c r="L308" s="41">
        <v>0</v>
      </c>
      <c r="M308" s="41">
        <v>0</v>
      </c>
      <c r="N308" s="41">
        <v>0</v>
      </c>
      <c r="O308" s="41">
        <v>0</v>
      </c>
      <c r="P308" s="41">
        <v>0</v>
      </c>
      <c r="Q308" s="41">
        <v>0</v>
      </c>
      <c r="R308" s="41">
        <v>0</v>
      </c>
      <c r="S308" s="41">
        <v>10</v>
      </c>
    </row>
    <row r="309" spans="1:54" x14ac:dyDescent="0.25">
      <c r="B309" s="41" t="s">
        <v>19</v>
      </c>
      <c r="C309" s="41">
        <v>0</v>
      </c>
      <c r="D309" s="41">
        <v>4</v>
      </c>
      <c r="E309" s="41">
        <v>0</v>
      </c>
      <c r="F309" s="41">
        <v>4</v>
      </c>
      <c r="G309" s="41">
        <v>1</v>
      </c>
      <c r="H309" s="41">
        <v>0</v>
      </c>
      <c r="I309" s="41">
        <v>1</v>
      </c>
      <c r="J309" s="41">
        <v>0</v>
      </c>
      <c r="K309" s="41">
        <v>0</v>
      </c>
      <c r="L309" s="41">
        <v>0</v>
      </c>
      <c r="M309" s="41">
        <v>0</v>
      </c>
      <c r="N309" s="41">
        <v>0</v>
      </c>
      <c r="O309" s="41">
        <v>0</v>
      </c>
      <c r="P309" s="41">
        <v>0</v>
      </c>
      <c r="Q309" s="41">
        <v>0</v>
      </c>
      <c r="R309" s="41">
        <v>0</v>
      </c>
      <c r="S309" s="41">
        <v>10</v>
      </c>
    </row>
    <row r="310" spans="1:54" x14ac:dyDescent="0.25">
      <c r="B310" s="41" t="s">
        <v>20</v>
      </c>
      <c r="C310" s="41">
        <v>0</v>
      </c>
      <c r="D310" s="41">
        <v>0</v>
      </c>
      <c r="E310" s="41">
        <v>0</v>
      </c>
      <c r="F310" s="41">
        <v>1</v>
      </c>
      <c r="G310" s="41">
        <v>5</v>
      </c>
      <c r="H310" s="41">
        <v>3</v>
      </c>
      <c r="I310" s="41">
        <v>0</v>
      </c>
      <c r="J310" s="41">
        <v>1</v>
      </c>
      <c r="K310" s="41">
        <v>0</v>
      </c>
      <c r="L310" s="41">
        <v>0</v>
      </c>
      <c r="M310" s="41">
        <v>0</v>
      </c>
      <c r="N310" s="41">
        <v>0</v>
      </c>
      <c r="O310" s="41">
        <v>0</v>
      </c>
      <c r="P310" s="41">
        <v>0</v>
      </c>
      <c r="Q310" s="41">
        <v>0</v>
      </c>
      <c r="R310" s="41">
        <v>0</v>
      </c>
      <c r="S310" s="41">
        <v>10</v>
      </c>
    </row>
    <row r="311" spans="1:54" x14ac:dyDescent="0.25">
      <c r="B311" s="41" t="s">
        <v>21</v>
      </c>
      <c r="C311" s="41">
        <v>0</v>
      </c>
      <c r="D311" s="41">
        <v>0</v>
      </c>
      <c r="E311" s="41">
        <v>0</v>
      </c>
      <c r="F311" s="41">
        <v>0</v>
      </c>
      <c r="G311" s="41">
        <v>0</v>
      </c>
      <c r="H311" s="41">
        <v>1</v>
      </c>
      <c r="I311" s="41">
        <v>1</v>
      </c>
      <c r="J311" s="41">
        <v>5</v>
      </c>
      <c r="K311" s="41">
        <v>3</v>
      </c>
      <c r="L311" s="41">
        <v>0</v>
      </c>
      <c r="M311" s="41">
        <v>0</v>
      </c>
      <c r="N311" s="41">
        <v>0</v>
      </c>
      <c r="O311" s="41">
        <v>0</v>
      </c>
      <c r="P311" s="41">
        <v>0</v>
      </c>
      <c r="Q311" s="41">
        <v>0</v>
      </c>
      <c r="R311" s="41">
        <v>0</v>
      </c>
      <c r="S311" s="41">
        <v>10</v>
      </c>
    </row>
    <row r="312" spans="1:54" x14ac:dyDescent="0.25">
      <c r="B312" s="41" t="s">
        <v>22</v>
      </c>
      <c r="C312" s="41">
        <v>0</v>
      </c>
      <c r="D312" s="41">
        <v>0</v>
      </c>
      <c r="E312" s="41">
        <v>0</v>
      </c>
      <c r="F312" s="41">
        <v>0</v>
      </c>
      <c r="G312" s="41">
        <v>7</v>
      </c>
      <c r="H312" s="41">
        <v>3</v>
      </c>
      <c r="I312" s="41">
        <v>0</v>
      </c>
      <c r="J312" s="41">
        <v>0</v>
      </c>
      <c r="K312" s="41">
        <v>0</v>
      </c>
      <c r="L312" s="41">
        <v>0</v>
      </c>
      <c r="M312" s="41">
        <v>0</v>
      </c>
      <c r="N312" s="41">
        <v>0</v>
      </c>
      <c r="O312" s="41">
        <v>0</v>
      </c>
      <c r="P312" s="41">
        <v>0</v>
      </c>
      <c r="Q312" s="41">
        <v>0</v>
      </c>
      <c r="R312" s="41">
        <v>0</v>
      </c>
      <c r="S312" s="41">
        <v>10</v>
      </c>
    </row>
    <row r="313" spans="1:54" x14ac:dyDescent="0.25">
      <c r="B313" s="41" t="s">
        <v>89</v>
      </c>
      <c r="C313" s="41">
        <v>0</v>
      </c>
      <c r="D313" s="41">
        <v>0</v>
      </c>
      <c r="E313" s="41">
        <v>0</v>
      </c>
      <c r="F313" s="41">
        <v>0</v>
      </c>
      <c r="G313" s="41">
        <v>0</v>
      </c>
      <c r="H313" s="41">
        <v>0</v>
      </c>
      <c r="I313" s="41">
        <v>0</v>
      </c>
      <c r="J313" s="41">
        <v>0</v>
      </c>
      <c r="K313" s="41">
        <v>1</v>
      </c>
      <c r="L313" s="41">
        <v>3</v>
      </c>
      <c r="M313" s="41">
        <v>6</v>
      </c>
      <c r="N313" s="41">
        <v>0</v>
      </c>
      <c r="O313" s="41">
        <v>0</v>
      </c>
      <c r="P313" s="41">
        <v>0</v>
      </c>
      <c r="Q313" s="41">
        <v>0</v>
      </c>
      <c r="R313" s="41">
        <v>0</v>
      </c>
      <c r="S313" s="41">
        <v>10</v>
      </c>
    </row>
    <row r="314" spans="1:54" x14ac:dyDescent="0.25">
      <c r="B314" s="41" t="s">
        <v>107</v>
      </c>
      <c r="C314" s="41">
        <v>0</v>
      </c>
      <c r="D314" s="41">
        <v>0</v>
      </c>
      <c r="E314" s="41">
        <v>0</v>
      </c>
      <c r="F314" s="41">
        <v>0</v>
      </c>
      <c r="G314" s="41">
        <v>0</v>
      </c>
      <c r="H314" s="41">
        <v>0</v>
      </c>
      <c r="I314" s="41">
        <v>0</v>
      </c>
      <c r="J314" s="41">
        <v>0</v>
      </c>
      <c r="K314" s="41">
        <v>0</v>
      </c>
      <c r="L314" s="41">
        <v>0</v>
      </c>
      <c r="M314" s="41">
        <v>0</v>
      </c>
      <c r="N314" s="41">
        <v>9</v>
      </c>
      <c r="O314" s="41">
        <v>0</v>
      </c>
      <c r="P314" s="41">
        <v>0</v>
      </c>
      <c r="Q314" s="41">
        <v>0</v>
      </c>
      <c r="R314" s="41">
        <v>0</v>
      </c>
      <c r="S314" s="41">
        <v>9</v>
      </c>
    </row>
    <row r="315" spans="1:54" x14ac:dyDescent="0.25">
      <c r="A315" s="41"/>
      <c r="B315" s="41" t="s">
        <v>94</v>
      </c>
      <c r="C315" s="41">
        <v>0</v>
      </c>
      <c r="D315" s="41">
        <v>0</v>
      </c>
      <c r="E315" s="41">
        <v>0</v>
      </c>
      <c r="F315" s="41">
        <v>9</v>
      </c>
      <c r="G315" s="41">
        <v>0</v>
      </c>
      <c r="H315" s="41">
        <v>1</v>
      </c>
      <c r="I315" s="41">
        <v>0</v>
      </c>
      <c r="J315" s="41">
        <v>0</v>
      </c>
      <c r="K315" s="41">
        <v>0</v>
      </c>
      <c r="L315" s="41">
        <v>0</v>
      </c>
      <c r="M315" s="41">
        <v>0</v>
      </c>
      <c r="N315" s="41">
        <v>0</v>
      </c>
      <c r="O315" s="41">
        <v>0</v>
      </c>
      <c r="P315" s="41">
        <v>0</v>
      </c>
      <c r="Q315" s="41">
        <v>0</v>
      </c>
      <c r="R315" s="41">
        <v>0</v>
      </c>
      <c r="S315" s="41">
        <v>10</v>
      </c>
    </row>
    <row r="316" spans="1:54" x14ac:dyDescent="0.25">
      <c r="A316" t="s">
        <v>44</v>
      </c>
      <c r="B316" s="41"/>
      <c r="C316" s="41"/>
      <c r="D316" s="41"/>
      <c r="E316" s="41"/>
      <c r="F316" s="41"/>
      <c r="G316" s="41"/>
      <c r="H316" s="41"/>
      <c r="I316" s="41"/>
      <c r="J316" s="41"/>
      <c r="K316" s="41"/>
      <c r="L316" s="41"/>
      <c r="M316" s="41"/>
      <c r="N316" s="41"/>
      <c r="O316" s="41"/>
      <c r="P316" s="41"/>
      <c r="Q316" s="41"/>
      <c r="R316" s="41"/>
      <c r="S316" s="41"/>
    </row>
    <row r="318" spans="1:54" x14ac:dyDescent="0.25">
      <c r="B318" s="41" t="s">
        <v>0</v>
      </c>
      <c r="C318" s="41">
        <v>1.5625E-2</v>
      </c>
      <c r="D318" s="41">
        <v>3.125E-2</v>
      </c>
      <c r="E318" s="41">
        <v>6.25E-2</v>
      </c>
      <c r="F318" s="41">
        <v>0.125</v>
      </c>
      <c r="G318" s="41">
        <v>0.25</v>
      </c>
      <c r="H318" s="41">
        <v>0.5</v>
      </c>
      <c r="I318" s="41">
        <v>1</v>
      </c>
      <c r="J318" s="41">
        <v>2</v>
      </c>
      <c r="K318" s="41">
        <v>4</v>
      </c>
      <c r="L318" s="41">
        <v>8</v>
      </c>
      <c r="M318" s="41">
        <v>16</v>
      </c>
      <c r="N318" s="41">
        <v>32</v>
      </c>
      <c r="O318" s="41">
        <v>64</v>
      </c>
      <c r="P318" s="41">
        <v>128</v>
      </c>
      <c r="Q318" s="41">
        <v>256</v>
      </c>
      <c r="R318" s="41">
        <v>512</v>
      </c>
      <c r="S318" s="41" t="s">
        <v>1</v>
      </c>
    </row>
    <row r="319" spans="1:54" x14ac:dyDescent="0.25">
      <c r="B319" s="41" t="s">
        <v>31</v>
      </c>
      <c r="C319" s="41">
        <v>0</v>
      </c>
      <c r="D319" s="41">
        <v>55</v>
      </c>
      <c r="E319" s="41">
        <v>26</v>
      </c>
      <c r="F319" s="41">
        <v>0</v>
      </c>
      <c r="G319" s="41">
        <v>10</v>
      </c>
      <c r="H319" s="41">
        <v>9</v>
      </c>
      <c r="I319" s="41">
        <v>4</v>
      </c>
      <c r="J319" s="41">
        <v>7</v>
      </c>
      <c r="K319" s="41">
        <v>8</v>
      </c>
      <c r="L319" s="41">
        <v>67</v>
      </c>
      <c r="M319" s="41">
        <v>0</v>
      </c>
      <c r="N319" s="41">
        <v>0</v>
      </c>
      <c r="O319" s="41">
        <v>0</v>
      </c>
      <c r="P319" s="41">
        <v>0</v>
      </c>
      <c r="Q319" s="41">
        <v>0</v>
      </c>
      <c r="R319" s="41">
        <v>0</v>
      </c>
      <c r="S319" s="41">
        <v>186</v>
      </c>
    </row>
    <row r="320" spans="1:54" x14ac:dyDescent="0.25">
      <c r="B320" s="41" t="s">
        <v>32</v>
      </c>
      <c r="C320" s="41">
        <v>0</v>
      </c>
      <c r="D320" s="41">
        <v>0</v>
      </c>
      <c r="E320" s="41">
        <v>18</v>
      </c>
      <c r="F320" s="41">
        <v>0</v>
      </c>
      <c r="G320" s="41">
        <v>86</v>
      </c>
      <c r="H320" s="41">
        <v>72</v>
      </c>
      <c r="I320" s="41">
        <v>4</v>
      </c>
      <c r="J320" s="41">
        <v>0</v>
      </c>
      <c r="K320" s="41">
        <v>0</v>
      </c>
      <c r="L320" s="41">
        <v>0</v>
      </c>
      <c r="M320" s="41">
        <v>6</v>
      </c>
      <c r="N320" s="41">
        <v>0</v>
      </c>
      <c r="O320" s="41">
        <v>0</v>
      </c>
      <c r="P320" s="41">
        <v>0</v>
      </c>
      <c r="Q320" s="41">
        <v>0</v>
      </c>
      <c r="R320" s="41">
        <v>0</v>
      </c>
      <c r="S320" s="41">
        <v>186</v>
      </c>
    </row>
    <row r="321" spans="2:19" x14ac:dyDescent="0.25">
      <c r="B321" s="41" t="s">
        <v>3</v>
      </c>
      <c r="C321" s="41">
        <v>0</v>
      </c>
      <c r="D321" s="41">
        <v>0</v>
      </c>
      <c r="E321" s="41">
        <v>0</v>
      </c>
      <c r="F321" s="41">
        <v>131</v>
      </c>
      <c r="G321" s="41">
        <v>0</v>
      </c>
      <c r="H321" s="41">
        <v>25</v>
      </c>
      <c r="I321" s="41">
        <v>18</v>
      </c>
      <c r="J321" s="41">
        <v>4</v>
      </c>
      <c r="K321" s="41">
        <v>3</v>
      </c>
      <c r="L321" s="41">
        <v>3</v>
      </c>
      <c r="M321" s="41">
        <v>2</v>
      </c>
      <c r="N321" s="41">
        <v>0</v>
      </c>
      <c r="O321" s="41">
        <v>0</v>
      </c>
      <c r="P321" s="41">
        <v>0</v>
      </c>
      <c r="Q321" s="41">
        <v>0</v>
      </c>
      <c r="R321" s="41">
        <v>0</v>
      </c>
      <c r="S321" s="41">
        <v>186</v>
      </c>
    </row>
    <row r="322" spans="2:19" x14ac:dyDescent="0.25">
      <c r="B322" s="41" t="s">
        <v>5</v>
      </c>
      <c r="C322" s="41">
        <v>0</v>
      </c>
      <c r="D322" s="41">
        <v>0</v>
      </c>
      <c r="E322" s="41">
        <v>0</v>
      </c>
      <c r="F322" s="41">
        <v>0</v>
      </c>
      <c r="G322" s="41">
        <v>119</v>
      </c>
      <c r="H322" s="41">
        <v>0</v>
      </c>
      <c r="I322" s="41">
        <v>41</v>
      </c>
      <c r="J322" s="41">
        <v>19</v>
      </c>
      <c r="K322" s="41">
        <v>1</v>
      </c>
      <c r="L322" s="41">
        <v>1</v>
      </c>
      <c r="M322" s="41">
        <v>1</v>
      </c>
      <c r="N322" s="41">
        <v>2</v>
      </c>
      <c r="O322" s="41">
        <v>2</v>
      </c>
      <c r="P322" s="41">
        <v>0</v>
      </c>
      <c r="Q322" s="41">
        <v>0</v>
      </c>
      <c r="R322" s="41">
        <v>0</v>
      </c>
      <c r="S322" s="41">
        <v>186</v>
      </c>
    </row>
    <row r="323" spans="2:19" x14ac:dyDescent="0.25">
      <c r="B323" s="41" t="s">
        <v>7</v>
      </c>
      <c r="C323" s="41">
        <v>0</v>
      </c>
      <c r="D323" s="41">
        <v>0</v>
      </c>
      <c r="E323" s="41">
        <v>0</v>
      </c>
      <c r="F323" s="41">
        <v>0</v>
      </c>
      <c r="G323" s="41">
        <v>1</v>
      </c>
      <c r="H323" s="41">
        <v>1</v>
      </c>
      <c r="I323" s="41">
        <v>28</v>
      </c>
      <c r="J323" s="41">
        <v>126</v>
      </c>
      <c r="K323" s="41">
        <v>22</v>
      </c>
      <c r="L323" s="41">
        <v>2</v>
      </c>
      <c r="M323" s="41">
        <v>6</v>
      </c>
      <c r="N323" s="41">
        <v>0</v>
      </c>
      <c r="O323" s="41">
        <v>0</v>
      </c>
      <c r="P323" s="41">
        <v>0</v>
      </c>
      <c r="Q323" s="41">
        <v>0</v>
      </c>
      <c r="R323" s="41">
        <v>0</v>
      </c>
      <c r="S323" s="41">
        <v>186</v>
      </c>
    </row>
    <row r="324" spans="2:19" x14ac:dyDescent="0.25">
      <c r="B324" s="41" t="s">
        <v>9</v>
      </c>
      <c r="C324" s="41">
        <v>0</v>
      </c>
      <c r="D324" s="41">
        <v>0</v>
      </c>
      <c r="E324" s="41">
        <v>0</v>
      </c>
      <c r="F324" s="41">
        <v>1</v>
      </c>
      <c r="G324" s="41">
        <v>0</v>
      </c>
      <c r="H324" s="41">
        <v>12</v>
      </c>
      <c r="I324" s="41">
        <v>124</v>
      </c>
      <c r="J324" s="41">
        <v>41</v>
      </c>
      <c r="K324" s="41">
        <v>2</v>
      </c>
      <c r="L324" s="41">
        <v>0</v>
      </c>
      <c r="M324" s="41">
        <v>0</v>
      </c>
      <c r="N324" s="41">
        <v>0</v>
      </c>
      <c r="O324" s="41">
        <v>6</v>
      </c>
      <c r="P324" s="41">
        <v>0</v>
      </c>
      <c r="Q324" s="41">
        <v>0</v>
      </c>
      <c r="R324" s="41">
        <v>0</v>
      </c>
      <c r="S324" s="41">
        <v>186</v>
      </c>
    </row>
    <row r="325" spans="2:19" x14ac:dyDescent="0.25">
      <c r="B325" s="41" t="s">
        <v>10</v>
      </c>
      <c r="C325" s="41">
        <v>0</v>
      </c>
      <c r="D325" s="41">
        <v>0</v>
      </c>
      <c r="E325" s="41">
        <v>179</v>
      </c>
      <c r="F325" s="41">
        <v>0</v>
      </c>
      <c r="G325" s="41">
        <v>1</v>
      </c>
      <c r="H325" s="41">
        <v>2</v>
      </c>
      <c r="I325" s="41">
        <v>2</v>
      </c>
      <c r="J325" s="41">
        <v>1</v>
      </c>
      <c r="K325" s="41">
        <v>0</v>
      </c>
      <c r="L325" s="41">
        <v>0</v>
      </c>
      <c r="M325" s="41">
        <v>1</v>
      </c>
      <c r="N325" s="41">
        <v>0</v>
      </c>
      <c r="O325" s="41">
        <v>0</v>
      </c>
      <c r="P325" s="41">
        <v>0</v>
      </c>
      <c r="Q325" s="41">
        <v>0</v>
      </c>
      <c r="R325" s="41">
        <v>0</v>
      </c>
      <c r="S325" s="41">
        <v>186</v>
      </c>
    </row>
    <row r="326" spans="2:19" x14ac:dyDescent="0.25">
      <c r="B326" s="41" t="s">
        <v>11</v>
      </c>
      <c r="C326" s="41">
        <v>0</v>
      </c>
      <c r="D326" s="41">
        <v>0</v>
      </c>
      <c r="E326" s="41">
        <v>179</v>
      </c>
      <c r="F326" s="41">
        <v>0</v>
      </c>
      <c r="G326" s="41">
        <v>1</v>
      </c>
      <c r="H326" s="41">
        <v>0</v>
      </c>
      <c r="I326" s="41">
        <v>0</v>
      </c>
      <c r="J326" s="41">
        <v>2</v>
      </c>
      <c r="K326" s="41">
        <v>3</v>
      </c>
      <c r="L326" s="41">
        <v>0</v>
      </c>
      <c r="M326" s="41">
        <v>1</v>
      </c>
      <c r="N326" s="41">
        <v>0</v>
      </c>
      <c r="O326" s="41">
        <v>0</v>
      </c>
      <c r="P326" s="41">
        <v>0</v>
      </c>
      <c r="Q326" s="41">
        <v>0</v>
      </c>
      <c r="R326" s="41">
        <v>0</v>
      </c>
      <c r="S326" s="41">
        <v>186</v>
      </c>
    </row>
    <row r="327" spans="2:19" x14ac:dyDescent="0.25">
      <c r="B327" s="41" t="s">
        <v>13</v>
      </c>
      <c r="C327" s="41">
        <v>0</v>
      </c>
      <c r="D327" s="41">
        <v>0</v>
      </c>
      <c r="E327" s="41">
        <v>0</v>
      </c>
      <c r="F327" s="41">
        <v>0</v>
      </c>
      <c r="G327" s="41">
        <v>3</v>
      </c>
      <c r="H327" s="41">
        <v>0</v>
      </c>
      <c r="I327" s="41">
        <v>48</v>
      </c>
      <c r="J327" s="41">
        <v>107</v>
      </c>
      <c r="K327" s="41">
        <v>21</v>
      </c>
      <c r="L327" s="41">
        <v>5</v>
      </c>
      <c r="M327" s="41">
        <v>2</v>
      </c>
      <c r="N327" s="41">
        <v>0</v>
      </c>
      <c r="O327" s="41">
        <v>0</v>
      </c>
      <c r="P327" s="41">
        <v>0</v>
      </c>
      <c r="Q327" s="41">
        <v>0</v>
      </c>
      <c r="R327" s="41">
        <v>0</v>
      </c>
      <c r="S327" s="41">
        <v>186</v>
      </c>
    </row>
    <row r="328" spans="2:19" x14ac:dyDescent="0.25">
      <c r="B328" s="41" t="s">
        <v>14</v>
      </c>
      <c r="C328" s="41">
        <v>0</v>
      </c>
      <c r="D328" s="41">
        <v>0</v>
      </c>
      <c r="E328" s="41">
        <v>17</v>
      </c>
      <c r="F328" s="41">
        <v>0</v>
      </c>
      <c r="G328" s="41">
        <v>135</v>
      </c>
      <c r="H328" s="41">
        <v>22</v>
      </c>
      <c r="I328" s="41">
        <v>7</v>
      </c>
      <c r="J328" s="41">
        <v>2</v>
      </c>
      <c r="K328" s="41">
        <v>0</v>
      </c>
      <c r="L328" s="41">
        <v>1</v>
      </c>
      <c r="M328" s="41">
        <v>2</v>
      </c>
      <c r="N328" s="41">
        <v>0</v>
      </c>
      <c r="O328" s="41">
        <v>0</v>
      </c>
      <c r="P328" s="41">
        <v>0</v>
      </c>
      <c r="Q328" s="41">
        <v>0</v>
      </c>
      <c r="R328" s="41">
        <v>0</v>
      </c>
      <c r="S328" s="41">
        <v>186</v>
      </c>
    </row>
    <row r="329" spans="2:19" x14ac:dyDescent="0.25">
      <c r="B329" s="41" t="s">
        <v>16</v>
      </c>
      <c r="C329" s="41">
        <v>0</v>
      </c>
      <c r="D329" s="41">
        <v>0</v>
      </c>
      <c r="E329" s="41">
        <v>0</v>
      </c>
      <c r="F329" s="41">
        <v>0</v>
      </c>
      <c r="G329" s="41">
        <v>0</v>
      </c>
      <c r="H329" s="41">
        <v>111</v>
      </c>
      <c r="I329" s="41">
        <v>0</v>
      </c>
      <c r="J329" s="41">
        <v>39</v>
      </c>
      <c r="K329" s="41">
        <v>22</v>
      </c>
      <c r="L329" s="41">
        <v>5</v>
      </c>
      <c r="M329" s="41">
        <v>4</v>
      </c>
      <c r="N329" s="41">
        <v>2</v>
      </c>
      <c r="O329" s="41">
        <v>0</v>
      </c>
      <c r="P329" s="41">
        <v>2</v>
      </c>
      <c r="Q329" s="41">
        <v>1</v>
      </c>
      <c r="R329" s="41">
        <v>0</v>
      </c>
      <c r="S329" s="41">
        <v>186</v>
      </c>
    </row>
    <row r="330" spans="2:19" x14ac:dyDescent="0.25">
      <c r="B330" s="41" t="s">
        <v>17</v>
      </c>
      <c r="C330" s="41">
        <v>0</v>
      </c>
      <c r="D330" s="41">
        <v>0</v>
      </c>
      <c r="E330" s="41">
        <v>176</v>
      </c>
      <c r="F330" s="41">
        <v>0</v>
      </c>
      <c r="G330" s="41">
        <v>3</v>
      </c>
      <c r="H330" s="41">
        <v>2</v>
      </c>
      <c r="I330" s="41">
        <v>0</v>
      </c>
      <c r="J330" s="41">
        <v>1</v>
      </c>
      <c r="K330" s="41">
        <v>2</v>
      </c>
      <c r="L330" s="41">
        <v>0</v>
      </c>
      <c r="M330" s="41">
        <v>0</v>
      </c>
      <c r="N330" s="41">
        <v>2</v>
      </c>
      <c r="O330" s="41">
        <v>0</v>
      </c>
      <c r="P330" s="41">
        <v>0</v>
      </c>
      <c r="Q330" s="41">
        <v>0</v>
      </c>
      <c r="R330" s="41">
        <v>0</v>
      </c>
      <c r="S330" s="41">
        <v>186</v>
      </c>
    </row>
    <row r="331" spans="2:19" x14ac:dyDescent="0.25">
      <c r="B331" s="41" t="s">
        <v>18</v>
      </c>
      <c r="C331" s="41">
        <v>0</v>
      </c>
      <c r="D331" s="41">
        <v>0</v>
      </c>
      <c r="E331" s="41">
        <v>0</v>
      </c>
      <c r="F331" s="41">
        <v>3</v>
      </c>
      <c r="G331" s="41">
        <v>78</v>
      </c>
      <c r="H331" s="41">
        <v>80</v>
      </c>
      <c r="I331" s="41">
        <v>4</v>
      </c>
      <c r="J331" s="41">
        <v>1</v>
      </c>
      <c r="K331" s="41">
        <v>1</v>
      </c>
      <c r="L331" s="41">
        <v>19</v>
      </c>
      <c r="M331" s="41">
        <v>0</v>
      </c>
      <c r="N331" s="41">
        <v>0</v>
      </c>
      <c r="O331" s="41">
        <v>0</v>
      </c>
      <c r="P331" s="41">
        <v>0</v>
      </c>
      <c r="Q331" s="41">
        <v>0</v>
      </c>
      <c r="R331" s="41">
        <v>0</v>
      </c>
      <c r="S331" s="41">
        <v>186</v>
      </c>
    </row>
    <row r="332" spans="2:19" x14ac:dyDescent="0.25">
      <c r="B332" s="41" t="s">
        <v>19</v>
      </c>
      <c r="C332" s="41">
        <v>0</v>
      </c>
      <c r="D332" s="41">
        <v>0</v>
      </c>
      <c r="E332" s="41">
        <v>0</v>
      </c>
      <c r="F332" s="41">
        <v>58</v>
      </c>
      <c r="G332" s="41">
        <v>104</v>
      </c>
      <c r="H332" s="41">
        <v>3</v>
      </c>
      <c r="I332" s="41">
        <v>3</v>
      </c>
      <c r="J332" s="41">
        <v>1</v>
      </c>
      <c r="K332" s="41">
        <v>1</v>
      </c>
      <c r="L332" s="41">
        <v>3</v>
      </c>
      <c r="M332" s="41">
        <v>13</v>
      </c>
      <c r="N332" s="41">
        <v>0</v>
      </c>
      <c r="O332" s="41">
        <v>0</v>
      </c>
      <c r="P332" s="41">
        <v>0</v>
      </c>
      <c r="Q332" s="41">
        <v>0</v>
      </c>
      <c r="R332" s="41">
        <v>0</v>
      </c>
      <c r="S332" s="41">
        <v>186</v>
      </c>
    </row>
    <row r="333" spans="2:19" x14ac:dyDescent="0.25">
      <c r="B333" s="41" t="s">
        <v>20</v>
      </c>
      <c r="C333" s="41">
        <v>0</v>
      </c>
      <c r="D333" s="41">
        <v>0</v>
      </c>
      <c r="E333" s="41">
        <v>56</v>
      </c>
      <c r="F333" s="41">
        <v>107</v>
      </c>
      <c r="G333" s="41">
        <v>4</v>
      </c>
      <c r="H333" s="41">
        <v>1</v>
      </c>
      <c r="I333" s="41">
        <v>0</v>
      </c>
      <c r="J333" s="41">
        <v>5</v>
      </c>
      <c r="K333" s="41">
        <v>13</v>
      </c>
      <c r="L333" s="41">
        <v>0</v>
      </c>
      <c r="M333" s="41">
        <v>0</v>
      </c>
      <c r="N333" s="41">
        <v>0</v>
      </c>
      <c r="O333" s="41">
        <v>0</v>
      </c>
      <c r="P333" s="41">
        <v>0</v>
      </c>
      <c r="Q333" s="41">
        <v>0</v>
      </c>
      <c r="R333" s="41">
        <v>0</v>
      </c>
      <c r="S333" s="41">
        <v>186</v>
      </c>
    </row>
    <row r="334" spans="2:19" x14ac:dyDescent="0.25">
      <c r="B334" s="41" t="s">
        <v>21</v>
      </c>
      <c r="C334" s="41">
        <v>0</v>
      </c>
      <c r="D334" s="41">
        <v>0</v>
      </c>
      <c r="E334" s="41">
        <v>136</v>
      </c>
      <c r="F334" s="41">
        <v>0</v>
      </c>
      <c r="G334" s="41">
        <v>40</v>
      </c>
      <c r="H334" s="41">
        <v>8</v>
      </c>
      <c r="I334" s="41">
        <v>0</v>
      </c>
      <c r="J334" s="41">
        <v>1</v>
      </c>
      <c r="K334" s="41">
        <v>0</v>
      </c>
      <c r="L334" s="41">
        <v>1</v>
      </c>
      <c r="M334" s="41">
        <v>0</v>
      </c>
      <c r="N334" s="41">
        <v>0</v>
      </c>
      <c r="O334" s="41">
        <v>0</v>
      </c>
      <c r="P334" s="41">
        <v>0</v>
      </c>
      <c r="Q334" s="41">
        <v>0</v>
      </c>
      <c r="R334" s="41">
        <v>0</v>
      </c>
      <c r="S334" s="41">
        <v>186</v>
      </c>
    </row>
    <row r="335" spans="2:19" x14ac:dyDescent="0.25">
      <c r="B335" s="41" t="s">
        <v>33</v>
      </c>
      <c r="C335" s="41">
        <v>0</v>
      </c>
      <c r="D335" s="41">
        <v>160</v>
      </c>
      <c r="E335" s="41">
        <v>24</v>
      </c>
      <c r="F335" s="41">
        <v>1</v>
      </c>
      <c r="G335" s="41">
        <v>0</v>
      </c>
      <c r="H335" s="41">
        <v>0</v>
      </c>
      <c r="I335" s="41">
        <v>0</v>
      </c>
      <c r="J335" s="41">
        <v>0</v>
      </c>
      <c r="K335" s="41">
        <v>0</v>
      </c>
      <c r="L335" s="41">
        <v>1</v>
      </c>
      <c r="M335" s="41">
        <v>0</v>
      </c>
      <c r="N335" s="41">
        <v>0</v>
      </c>
      <c r="O335" s="41">
        <v>0</v>
      </c>
      <c r="P335" s="41">
        <v>0</v>
      </c>
      <c r="Q335" s="41">
        <v>0</v>
      </c>
      <c r="R335" s="41">
        <v>0</v>
      </c>
      <c r="S335" s="41">
        <v>186</v>
      </c>
    </row>
    <row r="336" spans="2:19" x14ac:dyDescent="0.25">
      <c r="B336" s="41" t="s">
        <v>34</v>
      </c>
      <c r="C336" s="41">
        <v>0</v>
      </c>
      <c r="D336" s="41">
        <v>0</v>
      </c>
      <c r="E336" s="41">
        <v>0</v>
      </c>
      <c r="F336" s="41">
        <v>0</v>
      </c>
      <c r="G336" s="41">
        <v>5</v>
      </c>
      <c r="H336" s="41">
        <v>152</v>
      </c>
      <c r="I336" s="41">
        <v>29</v>
      </c>
      <c r="J336" s="41">
        <v>0</v>
      </c>
      <c r="K336" s="41">
        <v>0</v>
      </c>
      <c r="L336" s="41">
        <v>0</v>
      </c>
      <c r="M336" s="41">
        <v>0</v>
      </c>
      <c r="N336" s="41">
        <v>0</v>
      </c>
      <c r="O336" s="41">
        <v>0</v>
      </c>
      <c r="P336" s="41">
        <v>0</v>
      </c>
      <c r="Q336" s="41">
        <v>0</v>
      </c>
      <c r="R336" s="41">
        <v>0</v>
      </c>
      <c r="S336" s="41">
        <v>186</v>
      </c>
    </row>
    <row r="337" spans="1:19" x14ac:dyDescent="0.25">
      <c r="B337" s="41" t="s">
        <v>35</v>
      </c>
      <c r="C337" s="41">
        <v>0</v>
      </c>
      <c r="D337" s="41">
        <v>0</v>
      </c>
      <c r="E337" s="41">
        <v>1</v>
      </c>
      <c r="F337" s="41">
        <v>0</v>
      </c>
      <c r="G337" s="41">
        <v>21</v>
      </c>
      <c r="H337" s="41">
        <v>116</v>
      </c>
      <c r="I337" s="41">
        <v>14</v>
      </c>
      <c r="J337" s="41">
        <v>0</v>
      </c>
      <c r="K337" s="41">
        <v>0</v>
      </c>
      <c r="L337" s="41">
        <v>0</v>
      </c>
      <c r="M337" s="41">
        <v>0</v>
      </c>
      <c r="N337" s="41">
        <v>34</v>
      </c>
      <c r="O337" s="41">
        <v>0</v>
      </c>
      <c r="P337" s="41">
        <v>0</v>
      </c>
      <c r="Q337" s="41">
        <v>0</v>
      </c>
      <c r="R337" s="41">
        <v>0</v>
      </c>
      <c r="S337" s="41">
        <v>186</v>
      </c>
    </row>
    <row r="338" spans="1:19" x14ac:dyDescent="0.25">
      <c r="B338" s="41" t="s">
        <v>24</v>
      </c>
      <c r="C338" s="41">
        <v>0</v>
      </c>
      <c r="D338" s="41">
        <v>1</v>
      </c>
      <c r="E338" s="41">
        <v>27</v>
      </c>
      <c r="F338" s="41">
        <v>136</v>
      </c>
      <c r="G338" s="41">
        <v>12</v>
      </c>
      <c r="H338" s="41">
        <v>1</v>
      </c>
      <c r="I338" s="41">
        <v>0</v>
      </c>
      <c r="J338" s="41">
        <v>0</v>
      </c>
      <c r="K338" s="41">
        <v>1</v>
      </c>
      <c r="L338" s="41">
        <v>8</v>
      </c>
      <c r="M338" s="41">
        <v>0</v>
      </c>
      <c r="N338" s="41">
        <v>0</v>
      </c>
      <c r="O338" s="41">
        <v>0</v>
      </c>
      <c r="P338" s="41">
        <v>0</v>
      </c>
      <c r="Q338" s="41">
        <v>0</v>
      </c>
      <c r="R338" s="41">
        <v>0</v>
      </c>
      <c r="S338" s="41">
        <v>186</v>
      </c>
    </row>
    <row r="339" spans="1:19" x14ac:dyDescent="0.25">
      <c r="B339" s="41" t="s">
        <v>36</v>
      </c>
      <c r="C339" s="41">
        <v>0</v>
      </c>
      <c r="D339" s="41">
        <v>0</v>
      </c>
      <c r="E339" s="41">
        <v>1</v>
      </c>
      <c r="F339" s="41">
        <v>0</v>
      </c>
      <c r="G339" s="41">
        <v>1</v>
      </c>
      <c r="H339" s="41">
        <v>25</v>
      </c>
      <c r="I339" s="41">
        <v>119</v>
      </c>
      <c r="J339" s="41">
        <v>40</v>
      </c>
      <c r="K339" s="41">
        <v>0</v>
      </c>
      <c r="L339" s="41">
        <v>0</v>
      </c>
      <c r="M339" s="41">
        <v>0</v>
      </c>
      <c r="N339" s="41">
        <v>0</v>
      </c>
      <c r="O339" s="41">
        <v>0</v>
      </c>
      <c r="P339" s="41">
        <v>0</v>
      </c>
      <c r="Q339" s="41">
        <v>0</v>
      </c>
      <c r="R339" s="41">
        <v>0</v>
      </c>
      <c r="S339" s="41">
        <v>186</v>
      </c>
    </row>
    <row r="340" spans="1:19" x14ac:dyDescent="0.25">
      <c r="B340" s="41" t="s">
        <v>37</v>
      </c>
      <c r="C340" s="41">
        <v>0</v>
      </c>
      <c r="D340" s="41">
        <v>0</v>
      </c>
      <c r="E340" s="41">
        <v>0</v>
      </c>
      <c r="F340" s="41">
        <v>0</v>
      </c>
      <c r="G340" s="41">
        <v>0</v>
      </c>
      <c r="H340" s="41">
        <v>66</v>
      </c>
      <c r="I340" s="41">
        <v>112</v>
      </c>
      <c r="J340" s="41">
        <v>8</v>
      </c>
      <c r="K340" s="41">
        <v>0</v>
      </c>
      <c r="L340" s="41">
        <v>0</v>
      </c>
      <c r="M340" s="41">
        <v>0</v>
      </c>
      <c r="N340" s="41">
        <v>0</v>
      </c>
      <c r="O340" s="41">
        <v>0</v>
      </c>
      <c r="P340" s="41">
        <v>0</v>
      </c>
      <c r="Q340" s="41">
        <v>0</v>
      </c>
      <c r="R340" s="41">
        <v>0</v>
      </c>
      <c r="S340" s="41">
        <v>186</v>
      </c>
    </row>
    <row r="341" spans="1:19" x14ac:dyDescent="0.25">
      <c r="B341" s="41" t="s">
        <v>38</v>
      </c>
      <c r="C341" s="41">
        <v>0</v>
      </c>
      <c r="D341" s="41">
        <v>0</v>
      </c>
      <c r="E341" s="41">
        <v>0</v>
      </c>
      <c r="F341" s="41">
        <v>121</v>
      </c>
      <c r="G341" s="41">
        <v>0</v>
      </c>
      <c r="H341" s="41">
        <v>58</v>
      </c>
      <c r="I341" s="41">
        <v>7</v>
      </c>
      <c r="J341" s="41">
        <v>0</v>
      </c>
      <c r="K341" s="41">
        <v>0</v>
      </c>
      <c r="L341" s="41">
        <v>0</v>
      </c>
      <c r="M341" s="41">
        <v>0</v>
      </c>
      <c r="N341" s="41">
        <v>0</v>
      </c>
      <c r="O341" s="41">
        <v>0</v>
      </c>
      <c r="P341" s="41">
        <v>0</v>
      </c>
      <c r="Q341" s="41">
        <v>0</v>
      </c>
      <c r="R341" s="41">
        <v>0</v>
      </c>
      <c r="S341" s="41">
        <v>186</v>
      </c>
    </row>
    <row r="342" spans="1:19" x14ac:dyDescent="0.25">
      <c r="B342" s="41" t="s">
        <v>22</v>
      </c>
      <c r="C342" s="41">
        <v>0</v>
      </c>
      <c r="D342" s="41">
        <v>157</v>
      </c>
      <c r="E342" s="41">
        <v>0</v>
      </c>
      <c r="F342" s="41">
        <v>29</v>
      </c>
      <c r="G342" s="41">
        <v>0</v>
      </c>
      <c r="H342" s="41">
        <v>0</v>
      </c>
      <c r="I342" s="41">
        <v>0</v>
      </c>
      <c r="J342" s="41">
        <v>0</v>
      </c>
      <c r="K342" s="41">
        <v>0</v>
      </c>
      <c r="L342" s="41">
        <v>0</v>
      </c>
      <c r="M342" s="41">
        <v>0</v>
      </c>
      <c r="N342" s="41">
        <v>0</v>
      </c>
      <c r="O342" s="41">
        <v>0</v>
      </c>
      <c r="P342" s="41">
        <v>0</v>
      </c>
      <c r="Q342" s="41">
        <v>0</v>
      </c>
      <c r="R342" s="41">
        <v>0</v>
      </c>
      <c r="S342" s="41">
        <v>186</v>
      </c>
    </row>
    <row r="343" spans="1:19" x14ac:dyDescent="0.25">
      <c r="A343" t="s">
        <v>99</v>
      </c>
    </row>
    <row r="345" spans="1:19" x14ac:dyDescent="0.25">
      <c r="B345" s="41" t="s">
        <v>0</v>
      </c>
      <c r="C345" s="41">
        <v>1.5625E-2</v>
      </c>
      <c r="D345" s="41">
        <v>3.125E-2</v>
      </c>
      <c r="E345" s="41">
        <v>6.25E-2</v>
      </c>
      <c r="F345" s="41">
        <v>0.125</v>
      </c>
      <c r="G345" s="41">
        <v>0.25</v>
      </c>
      <c r="H345" s="41">
        <v>0.5</v>
      </c>
      <c r="I345" s="41">
        <v>1</v>
      </c>
      <c r="J345" s="41">
        <v>2</v>
      </c>
      <c r="K345" s="41">
        <v>4</v>
      </c>
      <c r="L345" s="41">
        <v>8</v>
      </c>
      <c r="M345" s="41">
        <v>16</v>
      </c>
      <c r="N345" s="41">
        <v>32</v>
      </c>
      <c r="O345" s="41">
        <v>64</v>
      </c>
      <c r="P345" s="41">
        <v>128</v>
      </c>
      <c r="Q345" s="41">
        <v>256</v>
      </c>
      <c r="R345" s="41">
        <v>512</v>
      </c>
      <c r="S345" s="41" t="s">
        <v>1</v>
      </c>
    </row>
    <row r="346" spans="1:19" x14ac:dyDescent="0.25">
      <c r="B346" s="41" t="s">
        <v>31</v>
      </c>
      <c r="C346" s="41">
        <v>0</v>
      </c>
      <c r="D346" s="41">
        <v>48</v>
      </c>
      <c r="E346" s="41">
        <v>3</v>
      </c>
      <c r="F346" s="41">
        <v>2</v>
      </c>
      <c r="G346" s="41">
        <v>1</v>
      </c>
      <c r="H346" s="41">
        <v>9</v>
      </c>
      <c r="I346" s="41">
        <v>3</v>
      </c>
      <c r="J346" s="41">
        <v>5</v>
      </c>
      <c r="K346" s="41">
        <v>4</v>
      </c>
      <c r="L346" s="41">
        <v>27</v>
      </c>
      <c r="M346" s="41">
        <v>0</v>
      </c>
      <c r="N346" s="41">
        <v>0</v>
      </c>
      <c r="O346" s="41">
        <v>0</v>
      </c>
      <c r="P346" s="41">
        <v>0</v>
      </c>
      <c r="Q346" s="41">
        <v>0</v>
      </c>
      <c r="R346" s="41">
        <v>0</v>
      </c>
      <c r="S346" s="41">
        <v>102</v>
      </c>
    </row>
    <row r="347" spans="1:19" x14ac:dyDescent="0.25">
      <c r="B347" s="41" t="s">
        <v>32</v>
      </c>
      <c r="C347" s="41">
        <v>0</v>
      </c>
      <c r="D347" s="41">
        <v>0</v>
      </c>
      <c r="E347" s="41">
        <v>60</v>
      </c>
      <c r="F347" s="41">
        <v>0</v>
      </c>
      <c r="G347" s="41">
        <v>27</v>
      </c>
      <c r="H347" s="41">
        <v>0</v>
      </c>
      <c r="I347" s="41">
        <v>0</v>
      </c>
      <c r="J347" s="41">
        <v>3</v>
      </c>
      <c r="K347" s="41">
        <v>3</v>
      </c>
      <c r="L347" s="41">
        <v>0</v>
      </c>
      <c r="M347" s="41">
        <v>8</v>
      </c>
      <c r="N347" s="41">
        <v>0</v>
      </c>
      <c r="O347" s="41">
        <v>0</v>
      </c>
      <c r="P347" s="41">
        <v>0</v>
      </c>
      <c r="Q347" s="41">
        <v>0</v>
      </c>
      <c r="R347" s="41">
        <v>0</v>
      </c>
      <c r="S347" s="41">
        <v>101</v>
      </c>
    </row>
    <row r="348" spans="1:19" x14ac:dyDescent="0.25">
      <c r="B348" s="41" t="s">
        <v>3</v>
      </c>
      <c r="C348" s="41">
        <v>0</v>
      </c>
      <c r="D348" s="41">
        <v>2</v>
      </c>
      <c r="E348" s="41">
        <v>0</v>
      </c>
      <c r="F348" s="41">
        <v>88</v>
      </c>
      <c r="G348" s="41">
        <v>0</v>
      </c>
      <c r="H348" s="41">
        <v>2</v>
      </c>
      <c r="I348" s="41">
        <v>3</v>
      </c>
      <c r="J348" s="41">
        <v>4</v>
      </c>
      <c r="K348" s="41">
        <v>1</v>
      </c>
      <c r="L348" s="41">
        <v>3</v>
      </c>
      <c r="M348" s="41">
        <v>0</v>
      </c>
      <c r="N348" s="41">
        <v>0</v>
      </c>
      <c r="O348" s="41">
        <v>0</v>
      </c>
      <c r="P348" s="41">
        <v>0</v>
      </c>
      <c r="Q348" s="41">
        <v>0</v>
      </c>
      <c r="R348" s="41">
        <v>0</v>
      </c>
      <c r="S348" s="41">
        <v>103</v>
      </c>
    </row>
    <row r="349" spans="1:19" x14ac:dyDescent="0.25">
      <c r="B349" s="41" t="s">
        <v>5</v>
      </c>
      <c r="C349" s="41">
        <v>0</v>
      </c>
      <c r="D349" s="41">
        <v>0</v>
      </c>
      <c r="E349" s="41">
        <v>0</v>
      </c>
      <c r="F349" s="41">
        <v>0</v>
      </c>
      <c r="G349" s="41">
        <v>85</v>
      </c>
      <c r="H349" s="41">
        <v>0</v>
      </c>
      <c r="I349" s="41">
        <v>2</v>
      </c>
      <c r="J349" s="41">
        <v>4</v>
      </c>
      <c r="K349" s="41">
        <v>4</v>
      </c>
      <c r="L349" s="41">
        <v>3</v>
      </c>
      <c r="M349" s="41">
        <v>1</v>
      </c>
      <c r="N349" s="41">
        <v>1</v>
      </c>
      <c r="O349" s="41">
        <v>1</v>
      </c>
      <c r="P349" s="41">
        <v>0</v>
      </c>
      <c r="Q349" s="41">
        <v>0</v>
      </c>
      <c r="R349" s="41">
        <v>0</v>
      </c>
      <c r="S349" s="41">
        <v>101</v>
      </c>
    </row>
    <row r="350" spans="1:19" x14ac:dyDescent="0.25">
      <c r="B350" s="41" t="s">
        <v>7</v>
      </c>
      <c r="C350" s="41">
        <v>0</v>
      </c>
      <c r="D350" s="41">
        <v>2</v>
      </c>
      <c r="E350" s="41">
        <v>0</v>
      </c>
      <c r="F350" s="41">
        <v>0</v>
      </c>
      <c r="G350" s="41">
        <v>7</v>
      </c>
      <c r="H350" s="41">
        <v>27</v>
      </c>
      <c r="I350" s="41">
        <v>42</v>
      </c>
      <c r="J350" s="41">
        <v>10</v>
      </c>
      <c r="K350" s="41">
        <v>1</v>
      </c>
      <c r="L350" s="41">
        <v>3</v>
      </c>
      <c r="M350" s="41">
        <v>10</v>
      </c>
      <c r="N350" s="41">
        <v>0</v>
      </c>
      <c r="O350" s="41">
        <v>0</v>
      </c>
      <c r="P350" s="41">
        <v>0</v>
      </c>
      <c r="Q350" s="41">
        <v>0</v>
      </c>
      <c r="R350" s="41">
        <v>0</v>
      </c>
      <c r="S350" s="41">
        <v>102</v>
      </c>
    </row>
    <row r="351" spans="1:19" x14ac:dyDescent="0.25">
      <c r="B351" s="41" t="s">
        <v>9</v>
      </c>
      <c r="C351" s="41">
        <v>0</v>
      </c>
      <c r="D351" s="41">
        <v>0</v>
      </c>
      <c r="E351" s="41">
        <v>0</v>
      </c>
      <c r="F351" s="41">
        <v>46</v>
      </c>
      <c r="G351" s="41">
        <v>0</v>
      </c>
      <c r="H351" s="41">
        <v>31</v>
      </c>
      <c r="I351" s="41">
        <v>11</v>
      </c>
      <c r="J351" s="41">
        <v>1</v>
      </c>
      <c r="K351" s="41">
        <v>1</v>
      </c>
      <c r="L351" s="41">
        <v>4</v>
      </c>
      <c r="M351" s="41">
        <v>3</v>
      </c>
      <c r="N351" s="41">
        <v>2</v>
      </c>
      <c r="O351" s="41">
        <v>2</v>
      </c>
      <c r="P351" s="41">
        <v>0</v>
      </c>
      <c r="Q351" s="41">
        <v>0</v>
      </c>
      <c r="R351" s="41">
        <v>0</v>
      </c>
      <c r="S351" s="41">
        <v>101</v>
      </c>
    </row>
    <row r="352" spans="1:19" x14ac:dyDescent="0.25">
      <c r="B352" s="41" t="s">
        <v>10</v>
      </c>
      <c r="C352" s="41">
        <v>0</v>
      </c>
      <c r="D352" s="41">
        <v>1</v>
      </c>
      <c r="E352" s="41">
        <v>92</v>
      </c>
      <c r="F352" s="41">
        <v>0</v>
      </c>
      <c r="G352" s="41">
        <v>3</v>
      </c>
      <c r="H352" s="41">
        <v>1</v>
      </c>
      <c r="I352" s="41">
        <v>1</v>
      </c>
      <c r="J352" s="41">
        <v>0</v>
      </c>
      <c r="K352" s="41">
        <v>1</v>
      </c>
      <c r="L352" s="41">
        <v>1</v>
      </c>
      <c r="M352" s="41">
        <v>0</v>
      </c>
      <c r="N352" s="41">
        <v>2</v>
      </c>
      <c r="O352" s="41">
        <v>0</v>
      </c>
      <c r="P352" s="41">
        <v>0</v>
      </c>
      <c r="Q352" s="41">
        <v>0</v>
      </c>
      <c r="R352" s="41">
        <v>0</v>
      </c>
      <c r="S352" s="41">
        <v>102</v>
      </c>
    </row>
    <row r="353" spans="2:19" x14ac:dyDescent="0.25">
      <c r="B353" s="41" t="s">
        <v>11</v>
      </c>
      <c r="C353" s="41">
        <v>0</v>
      </c>
      <c r="D353" s="41">
        <v>0</v>
      </c>
      <c r="E353" s="41">
        <v>84</v>
      </c>
      <c r="F353" s="41">
        <v>0</v>
      </c>
      <c r="G353" s="41">
        <v>3</v>
      </c>
      <c r="H353" s="41">
        <v>3</v>
      </c>
      <c r="I353" s="41">
        <v>2</v>
      </c>
      <c r="J353" s="41">
        <v>4</v>
      </c>
      <c r="K353" s="41">
        <v>1</v>
      </c>
      <c r="L353" s="41">
        <v>2</v>
      </c>
      <c r="M353" s="41">
        <v>2</v>
      </c>
      <c r="N353" s="41">
        <v>0</v>
      </c>
      <c r="O353" s="41">
        <v>0</v>
      </c>
      <c r="P353" s="41">
        <v>0</v>
      </c>
      <c r="Q353" s="41">
        <v>0</v>
      </c>
      <c r="R353" s="41">
        <v>0</v>
      </c>
      <c r="S353" s="41">
        <v>101</v>
      </c>
    </row>
    <row r="354" spans="2:19" x14ac:dyDescent="0.25">
      <c r="B354" s="41" t="s">
        <v>13</v>
      </c>
      <c r="C354" s="41">
        <v>0</v>
      </c>
      <c r="D354" s="41">
        <v>0</v>
      </c>
      <c r="E354" s="41">
        <v>0</v>
      </c>
      <c r="F354" s="41">
        <v>0</v>
      </c>
      <c r="G354" s="41">
        <v>77</v>
      </c>
      <c r="H354" s="41">
        <v>0</v>
      </c>
      <c r="I354" s="41">
        <v>20</v>
      </c>
      <c r="J354" s="41">
        <v>4</v>
      </c>
      <c r="K354" s="41">
        <v>0</v>
      </c>
      <c r="L354" s="41">
        <v>0</v>
      </c>
      <c r="M354" s="41">
        <v>0</v>
      </c>
      <c r="N354" s="41">
        <v>0</v>
      </c>
      <c r="O354" s="41">
        <v>0</v>
      </c>
      <c r="P354" s="41">
        <v>0</v>
      </c>
      <c r="Q354" s="41">
        <v>0</v>
      </c>
      <c r="R354" s="41">
        <v>0</v>
      </c>
      <c r="S354" s="41">
        <v>101</v>
      </c>
    </row>
    <row r="355" spans="2:19" x14ac:dyDescent="0.25">
      <c r="B355" s="41" t="s">
        <v>14</v>
      </c>
      <c r="C355" s="41">
        <v>0</v>
      </c>
      <c r="D355" s="41">
        <v>1</v>
      </c>
      <c r="E355" s="41">
        <v>91</v>
      </c>
      <c r="F355" s="41">
        <v>0</v>
      </c>
      <c r="G355" s="41">
        <v>5</v>
      </c>
      <c r="H355" s="41">
        <v>2</v>
      </c>
      <c r="I355" s="41">
        <v>1</v>
      </c>
      <c r="J355" s="41">
        <v>2</v>
      </c>
      <c r="K355" s="41">
        <v>0</v>
      </c>
      <c r="L355" s="41">
        <v>0</v>
      </c>
      <c r="M355" s="41">
        <v>1</v>
      </c>
      <c r="N355" s="41">
        <v>0</v>
      </c>
      <c r="O355" s="41">
        <v>0</v>
      </c>
      <c r="P355" s="41">
        <v>0</v>
      </c>
      <c r="Q355" s="41">
        <v>0</v>
      </c>
      <c r="R355" s="41">
        <v>0</v>
      </c>
      <c r="S355" s="41">
        <v>103</v>
      </c>
    </row>
    <row r="356" spans="2:19" x14ac:dyDescent="0.25">
      <c r="B356" s="41" t="s">
        <v>16</v>
      </c>
      <c r="C356" s="41">
        <v>0</v>
      </c>
      <c r="D356" s="41">
        <v>0</v>
      </c>
      <c r="E356" s="41">
        <v>0</v>
      </c>
      <c r="F356" s="41">
        <v>0</v>
      </c>
      <c r="G356" s="41">
        <v>0</v>
      </c>
      <c r="H356" s="41">
        <v>1</v>
      </c>
      <c r="I356" s="41">
        <v>0</v>
      </c>
      <c r="J356" s="41">
        <v>0</v>
      </c>
      <c r="K356" s="41">
        <v>0</v>
      </c>
      <c r="L356" s="41">
        <v>0</v>
      </c>
      <c r="M356" s="41">
        <v>1</v>
      </c>
      <c r="N356" s="41">
        <v>4</v>
      </c>
      <c r="O356" s="41">
        <v>14</v>
      </c>
      <c r="P356" s="41">
        <v>6</v>
      </c>
      <c r="Q356" s="41">
        <v>75</v>
      </c>
      <c r="R356" s="41">
        <v>0</v>
      </c>
      <c r="S356" s="41">
        <v>101</v>
      </c>
    </row>
    <row r="357" spans="2:19" x14ac:dyDescent="0.25">
      <c r="B357" s="41" t="s">
        <v>17</v>
      </c>
      <c r="C357" s="41">
        <v>0</v>
      </c>
      <c r="D357" s="41">
        <v>0</v>
      </c>
      <c r="E357" s="41">
        <v>89</v>
      </c>
      <c r="F357" s="41">
        <v>0</v>
      </c>
      <c r="G357" s="41">
        <v>7</v>
      </c>
      <c r="H357" s="41">
        <v>2</v>
      </c>
      <c r="I357" s="41">
        <v>0</v>
      </c>
      <c r="J357" s="41">
        <v>0</v>
      </c>
      <c r="K357" s="41">
        <v>2</v>
      </c>
      <c r="L357" s="41">
        <v>0</v>
      </c>
      <c r="M357" s="41">
        <v>0</v>
      </c>
      <c r="N357" s="41">
        <v>0</v>
      </c>
      <c r="O357" s="41">
        <v>0</v>
      </c>
      <c r="P357" s="41">
        <v>0</v>
      </c>
      <c r="Q357" s="41">
        <v>0</v>
      </c>
      <c r="R357" s="41">
        <v>0</v>
      </c>
      <c r="S357" s="41">
        <v>100</v>
      </c>
    </row>
    <row r="358" spans="2:19" x14ac:dyDescent="0.25">
      <c r="B358" s="41" t="s">
        <v>18</v>
      </c>
      <c r="C358" s="41">
        <v>0</v>
      </c>
      <c r="D358" s="41">
        <v>2</v>
      </c>
      <c r="E358" s="41">
        <v>2</v>
      </c>
      <c r="F358" s="41">
        <v>3</v>
      </c>
      <c r="G358" s="41">
        <v>74</v>
      </c>
      <c r="H358" s="41">
        <v>12</v>
      </c>
      <c r="I358" s="41">
        <v>2</v>
      </c>
      <c r="J358" s="41">
        <v>1</v>
      </c>
      <c r="K358" s="41">
        <v>0</v>
      </c>
      <c r="L358" s="41">
        <v>5</v>
      </c>
      <c r="M358" s="41">
        <v>0</v>
      </c>
      <c r="N358" s="41">
        <v>0</v>
      </c>
      <c r="O358" s="41">
        <v>0</v>
      </c>
      <c r="P358" s="41">
        <v>0</v>
      </c>
      <c r="Q358" s="41">
        <v>0</v>
      </c>
      <c r="R358" s="41">
        <v>0</v>
      </c>
      <c r="S358" s="41">
        <v>101</v>
      </c>
    </row>
    <row r="359" spans="2:19" x14ac:dyDescent="0.25">
      <c r="B359" s="41" t="s">
        <v>19</v>
      </c>
      <c r="C359" s="41">
        <v>0</v>
      </c>
      <c r="D359" s="41">
        <v>2</v>
      </c>
      <c r="E359" s="41">
        <v>0</v>
      </c>
      <c r="F359" s="41">
        <v>7</v>
      </c>
      <c r="G359" s="41">
        <v>76</v>
      </c>
      <c r="H359" s="41">
        <v>11</v>
      </c>
      <c r="I359" s="41">
        <v>0</v>
      </c>
      <c r="J359" s="41">
        <v>0</v>
      </c>
      <c r="K359" s="41">
        <v>3</v>
      </c>
      <c r="L359" s="41">
        <v>2</v>
      </c>
      <c r="M359" s="41">
        <v>0</v>
      </c>
      <c r="N359" s="41">
        <v>0</v>
      </c>
      <c r="O359" s="41">
        <v>0</v>
      </c>
      <c r="P359" s="41">
        <v>0</v>
      </c>
      <c r="Q359" s="41">
        <v>0</v>
      </c>
      <c r="R359" s="41">
        <v>0</v>
      </c>
      <c r="S359" s="41">
        <v>101</v>
      </c>
    </row>
    <row r="360" spans="2:19" x14ac:dyDescent="0.25">
      <c r="B360" s="41" t="s">
        <v>20</v>
      </c>
      <c r="C360" s="41">
        <v>0</v>
      </c>
      <c r="D360" s="41">
        <v>2</v>
      </c>
      <c r="E360" s="41">
        <v>3</v>
      </c>
      <c r="F360" s="41">
        <v>57</v>
      </c>
      <c r="G360" s="41">
        <v>36</v>
      </c>
      <c r="H360" s="41">
        <v>0</v>
      </c>
      <c r="I360" s="41">
        <v>0</v>
      </c>
      <c r="J360" s="41">
        <v>4</v>
      </c>
      <c r="K360" s="41">
        <v>1</v>
      </c>
      <c r="L360" s="41">
        <v>0</v>
      </c>
      <c r="M360" s="41">
        <v>0</v>
      </c>
      <c r="N360" s="41">
        <v>0</v>
      </c>
      <c r="O360" s="41">
        <v>0</v>
      </c>
      <c r="P360" s="41">
        <v>0</v>
      </c>
      <c r="Q360" s="41">
        <v>0</v>
      </c>
      <c r="R360" s="41">
        <v>0</v>
      </c>
      <c r="S360" s="41">
        <v>103</v>
      </c>
    </row>
    <row r="361" spans="2:19" x14ac:dyDescent="0.25">
      <c r="B361" s="41" t="s">
        <v>21</v>
      </c>
      <c r="C361" s="41">
        <v>0</v>
      </c>
      <c r="D361" s="41">
        <v>0</v>
      </c>
      <c r="E361" s="41">
        <v>63</v>
      </c>
      <c r="F361" s="41">
        <v>1</v>
      </c>
      <c r="G361" s="41">
        <v>30</v>
      </c>
      <c r="H361" s="41">
        <v>6</v>
      </c>
      <c r="I361" s="41">
        <v>2</v>
      </c>
      <c r="J361" s="41">
        <v>0</v>
      </c>
      <c r="K361" s="41">
        <v>0</v>
      </c>
      <c r="L361" s="41">
        <v>0</v>
      </c>
      <c r="M361" s="41">
        <v>0</v>
      </c>
      <c r="N361" s="41">
        <v>0</v>
      </c>
      <c r="O361" s="41">
        <v>0</v>
      </c>
      <c r="P361" s="41">
        <v>0</v>
      </c>
      <c r="Q361" s="41">
        <v>0</v>
      </c>
      <c r="R361" s="41">
        <v>0</v>
      </c>
      <c r="S361" s="41">
        <v>102</v>
      </c>
    </row>
    <row r="362" spans="2:19" x14ac:dyDescent="0.25">
      <c r="B362" s="41" t="s">
        <v>33</v>
      </c>
      <c r="C362" s="41">
        <v>0</v>
      </c>
      <c r="D362" s="41">
        <v>65</v>
      </c>
      <c r="E362" s="41">
        <v>34</v>
      </c>
      <c r="F362" s="41">
        <v>0</v>
      </c>
      <c r="G362" s="41">
        <v>1</v>
      </c>
      <c r="H362" s="41">
        <v>1</v>
      </c>
      <c r="I362" s="41">
        <v>0</v>
      </c>
      <c r="J362" s="41">
        <v>0</v>
      </c>
      <c r="K362" s="41">
        <v>0</v>
      </c>
      <c r="L362" s="41">
        <v>1</v>
      </c>
      <c r="M362" s="41">
        <v>0</v>
      </c>
      <c r="N362" s="41">
        <v>0</v>
      </c>
      <c r="O362" s="41">
        <v>0</v>
      </c>
      <c r="P362" s="41">
        <v>0</v>
      </c>
      <c r="Q362" s="41">
        <v>0</v>
      </c>
      <c r="R362" s="41">
        <v>0</v>
      </c>
      <c r="S362" s="41">
        <v>102</v>
      </c>
    </row>
    <row r="363" spans="2:19" x14ac:dyDescent="0.25">
      <c r="B363" s="41" t="s">
        <v>34</v>
      </c>
      <c r="C363" s="41">
        <v>0</v>
      </c>
      <c r="D363" s="41">
        <v>3</v>
      </c>
      <c r="E363" s="41">
        <v>3</v>
      </c>
      <c r="F363" s="41">
        <v>0</v>
      </c>
      <c r="G363" s="41">
        <v>6</v>
      </c>
      <c r="H363" s="41">
        <v>32</v>
      </c>
      <c r="I363" s="41">
        <v>55</v>
      </c>
      <c r="J363" s="41">
        <v>3</v>
      </c>
      <c r="K363" s="41">
        <v>0</v>
      </c>
      <c r="L363" s="41">
        <v>0</v>
      </c>
      <c r="M363" s="41">
        <v>0</v>
      </c>
      <c r="N363" s="41">
        <v>0</v>
      </c>
      <c r="O363" s="41">
        <v>0</v>
      </c>
      <c r="P363" s="41">
        <v>0</v>
      </c>
      <c r="Q363" s="41">
        <v>0</v>
      </c>
      <c r="R363" s="41">
        <v>0</v>
      </c>
      <c r="S363" s="41">
        <v>102</v>
      </c>
    </row>
    <row r="364" spans="2:19" x14ac:dyDescent="0.25">
      <c r="B364" s="41" t="s">
        <v>35</v>
      </c>
      <c r="C364" s="41">
        <v>0</v>
      </c>
      <c r="D364" s="41">
        <v>0</v>
      </c>
      <c r="E364" s="41">
        <v>6</v>
      </c>
      <c r="F364" s="41">
        <v>0</v>
      </c>
      <c r="G364" s="41">
        <v>16</v>
      </c>
      <c r="H364" s="41">
        <v>53</v>
      </c>
      <c r="I364" s="41">
        <v>15</v>
      </c>
      <c r="J364" s="41">
        <v>1</v>
      </c>
      <c r="K364" s="41">
        <v>0</v>
      </c>
      <c r="L364" s="41">
        <v>0</v>
      </c>
      <c r="M364" s="41">
        <v>0</v>
      </c>
      <c r="N364" s="41">
        <v>11</v>
      </c>
      <c r="O364" s="41">
        <v>0</v>
      </c>
      <c r="P364" s="41">
        <v>0</v>
      </c>
      <c r="Q364" s="41">
        <v>0</v>
      </c>
      <c r="R364" s="41">
        <v>0</v>
      </c>
      <c r="S364" s="41">
        <v>102</v>
      </c>
    </row>
    <row r="365" spans="2:19" x14ac:dyDescent="0.25">
      <c r="B365" s="41" t="s">
        <v>24</v>
      </c>
      <c r="C365" s="41">
        <v>0</v>
      </c>
      <c r="D365" s="41">
        <v>3</v>
      </c>
      <c r="E365" s="41">
        <v>11</v>
      </c>
      <c r="F365" s="41">
        <v>62</v>
      </c>
      <c r="G365" s="41">
        <v>21</v>
      </c>
      <c r="H365" s="41">
        <v>0</v>
      </c>
      <c r="I365" s="41">
        <v>0</v>
      </c>
      <c r="J365" s="41">
        <v>0</v>
      </c>
      <c r="K365" s="41">
        <v>0</v>
      </c>
      <c r="L365" s="41">
        <v>6</v>
      </c>
      <c r="M365" s="41">
        <v>0</v>
      </c>
      <c r="N365" s="41">
        <v>0</v>
      </c>
      <c r="O365" s="41">
        <v>0</v>
      </c>
      <c r="P365" s="41">
        <v>0</v>
      </c>
      <c r="Q365" s="41">
        <v>0</v>
      </c>
      <c r="R365" s="41">
        <v>0</v>
      </c>
      <c r="S365" s="41">
        <v>103</v>
      </c>
    </row>
    <row r="366" spans="2:19" x14ac:dyDescent="0.25">
      <c r="B366" s="41" t="s">
        <v>36</v>
      </c>
      <c r="C366" s="41">
        <v>0</v>
      </c>
      <c r="D366" s="41">
        <v>0</v>
      </c>
      <c r="E366" s="41">
        <v>1</v>
      </c>
      <c r="F366" s="41">
        <v>0</v>
      </c>
      <c r="G366" s="41">
        <v>1</v>
      </c>
      <c r="H366" s="41">
        <v>15</v>
      </c>
      <c r="I366" s="41">
        <v>66</v>
      </c>
      <c r="J366" s="41">
        <v>18</v>
      </c>
      <c r="K366" s="41">
        <v>2</v>
      </c>
      <c r="L366" s="41">
        <v>0</v>
      </c>
      <c r="M366" s="41">
        <v>0</v>
      </c>
      <c r="N366" s="41">
        <v>0</v>
      </c>
      <c r="O366" s="41">
        <v>0</v>
      </c>
      <c r="P366" s="41">
        <v>0</v>
      </c>
      <c r="Q366" s="41">
        <v>0</v>
      </c>
      <c r="R366" s="41">
        <v>0</v>
      </c>
      <c r="S366" s="41">
        <v>103</v>
      </c>
    </row>
    <row r="367" spans="2:19" x14ac:dyDescent="0.25">
      <c r="B367" s="41" t="s">
        <v>37</v>
      </c>
      <c r="C367" s="41">
        <v>0</v>
      </c>
      <c r="D367" s="41">
        <v>1</v>
      </c>
      <c r="E367" s="41">
        <v>0</v>
      </c>
      <c r="F367" s="41">
        <v>0</v>
      </c>
      <c r="G367" s="41">
        <v>4</v>
      </c>
      <c r="H367" s="41">
        <v>35</v>
      </c>
      <c r="I367" s="41">
        <v>56</v>
      </c>
      <c r="J367" s="41">
        <v>6</v>
      </c>
      <c r="K367" s="41">
        <v>1</v>
      </c>
      <c r="L367" s="41">
        <v>0</v>
      </c>
      <c r="M367" s="41">
        <v>0</v>
      </c>
      <c r="N367" s="41">
        <v>0</v>
      </c>
      <c r="O367" s="41">
        <v>0</v>
      </c>
      <c r="P367" s="41">
        <v>0</v>
      </c>
      <c r="Q367" s="41">
        <v>0</v>
      </c>
      <c r="R367" s="41">
        <v>0</v>
      </c>
      <c r="S367" s="41">
        <v>103</v>
      </c>
    </row>
    <row r="368" spans="2:19" x14ac:dyDescent="0.25">
      <c r="B368" s="41" t="s">
        <v>38</v>
      </c>
      <c r="C368" s="41">
        <v>0</v>
      </c>
      <c r="D368" s="41">
        <v>1</v>
      </c>
      <c r="E368" s="41">
        <v>0</v>
      </c>
      <c r="F368" s="41">
        <v>56</v>
      </c>
      <c r="G368" s="41">
        <v>0</v>
      </c>
      <c r="H368" s="41">
        <v>34</v>
      </c>
      <c r="I368" s="41">
        <v>10</v>
      </c>
      <c r="J368" s="41">
        <v>1</v>
      </c>
      <c r="K368" s="41">
        <v>0</v>
      </c>
      <c r="L368" s="41">
        <v>0</v>
      </c>
      <c r="M368" s="41">
        <v>0</v>
      </c>
      <c r="N368" s="41">
        <v>0</v>
      </c>
      <c r="O368" s="41">
        <v>0</v>
      </c>
      <c r="P368" s="41">
        <v>0</v>
      </c>
      <c r="Q368" s="41">
        <v>0</v>
      </c>
      <c r="R368" s="41">
        <v>0</v>
      </c>
      <c r="S368" s="41">
        <v>102</v>
      </c>
    </row>
    <row r="369" spans="1:19" x14ac:dyDescent="0.25">
      <c r="B369" s="41" t="s">
        <v>22</v>
      </c>
      <c r="C369" s="41">
        <v>0</v>
      </c>
      <c r="D369" s="41">
        <v>75</v>
      </c>
      <c r="E369" s="41">
        <v>0</v>
      </c>
      <c r="F369" s="41">
        <v>22</v>
      </c>
      <c r="G369" s="41">
        <v>4</v>
      </c>
      <c r="H369" s="41">
        <v>0</v>
      </c>
      <c r="I369" s="41">
        <v>0</v>
      </c>
      <c r="J369" s="41">
        <v>0</v>
      </c>
      <c r="K369" s="41">
        <v>0</v>
      </c>
      <c r="L369" s="41">
        <v>0</v>
      </c>
      <c r="M369" s="41">
        <v>0</v>
      </c>
      <c r="N369" s="41">
        <v>0</v>
      </c>
      <c r="O369" s="41">
        <v>0</v>
      </c>
      <c r="P369" s="41">
        <v>0</v>
      </c>
      <c r="Q369" s="41">
        <v>0</v>
      </c>
      <c r="R369" s="41">
        <v>0</v>
      </c>
      <c r="S369" s="41">
        <v>101</v>
      </c>
    </row>
    <row r="370" spans="1:19" x14ac:dyDescent="0.25">
      <c r="A370" t="s">
        <v>100</v>
      </c>
    </row>
    <row r="372" spans="1:19" x14ac:dyDescent="0.25">
      <c r="B372" s="41" t="s">
        <v>0</v>
      </c>
      <c r="C372" s="41">
        <v>1.5625E-2</v>
      </c>
      <c r="D372" s="41">
        <v>3.125E-2</v>
      </c>
      <c r="E372" s="41">
        <v>6.25E-2</v>
      </c>
      <c r="F372" s="41">
        <v>0.125</v>
      </c>
      <c r="G372" s="41">
        <v>0.25</v>
      </c>
      <c r="H372" s="41">
        <v>0.5</v>
      </c>
      <c r="I372" s="41">
        <v>1</v>
      </c>
      <c r="J372" s="41">
        <v>2</v>
      </c>
      <c r="K372" s="41">
        <v>4</v>
      </c>
      <c r="L372" s="41">
        <v>8</v>
      </c>
      <c r="M372" s="41">
        <v>16</v>
      </c>
      <c r="N372" s="41">
        <v>32</v>
      </c>
      <c r="O372" s="41">
        <v>64</v>
      </c>
      <c r="P372" s="41">
        <v>128</v>
      </c>
      <c r="Q372" s="41">
        <v>256</v>
      </c>
      <c r="R372" s="41">
        <v>512</v>
      </c>
      <c r="S372" s="41" t="s">
        <v>1</v>
      </c>
    </row>
    <row r="373" spans="1:19" x14ac:dyDescent="0.25">
      <c r="B373" s="41" t="s">
        <v>31</v>
      </c>
      <c r="C373" s="41">
        <v>0</v>
      </c>
      <c r="D373" s="41">
        <v>95</v>
      </c>
      <c r="E373" s="41">
        <v>8</v>
      </c>
      <c r="F373" s="41">
        <v>7</v>
      </c>
      <c r="G373" s="41">
        <v>11</v>
      </c>
      <c r="H373" s="41">
        <v>35</v>
      </c>
      <c r="I373" s="41">
        <v>28</v>
      </c>
      <c r="J373" s="41">
        <v>34</v>
      </c>
      <c r="K373" s="41">
        <v>24</v>
      </c>
      <c r="L373" s="41">
        <v>253</v>
      </c>
      <c r="M373" s="41">
        <v>0</v>
      </c>
      <c r="N373" s="41">
        <v>0</v>
      </c>
      <c r="O373" s="41">
        <v>0</v>
      </c>
      <c r="P373" s="41">
        <v>0</v>
      </c>
      <c r="Q373" s="41">
        <v>0</v>
      </c>
      <c r="R373" s="41">
        <v>0</v>
      </c>
      <c r="S373" s="41">
        <v>495</v>
      </c>
    </row>
    <row r="374" spans="1:19" x14ac:dyDescent="0.25">
      <c r="B374" s="41" t="s">
        <v>32</v>
      </c>
      <c r="C374" s="41">
        <v>0</v>
      </c>
      <c r="D374" s="41">
        <v>0</v>
      </c>
      <c r="E374" s="41">
        <v>202</v>
      </c>
      <c r="F374" s="41">
        <v>0</v>
      </c>
      <c r="G374" s="41">
        <v>21</v>
      </c>
      <c r="H374" s="41">
        <v>8</v>
      </c>
      <c r="I374" s="41">
        <v>14</v>
      </c>
      <c r="J374" s="41">
        <v>15</v>
      </c>
      <c r="K374" s="41">
        <v>17</v>
      </c>
      <c r="L374" s="41">
        <v>13</v>
      </c>
      <c r="M374" s="41">
        <v>204</v>
      </c>
      <c r="N374" s="41">
        <v>0</v>
      </c>
      <c r="O374" s="41">
        <v>0</v>
      </c>
      <c r="P374" s="41">
        <v>0</v>
      </c>
      <c r="Q374" s="41">
        <v>0</v>
      </c>
      <c r="R374" s="41">
        <v>0</v>
      </c>
      <c r="S374" s="41">
        <v>494</v>
      </c>
    </row>
    <row r="375" spans="1:19" x14ac:dyDescent="0.25">
      <c r="B375" s="41" t="s">
        <v>3</v>
      </c>
      <c r="C375" s="41">
        <v>0</v>
      </c>
      <c r="D375" s="41">
        <v>1</v>
      </c>
      <c r="E375" s="41">
        <v>0</v>
      </c>
      <c r="F375" s="41">
        <v>236</v>
      </c>
      <c r="G375" s="41">
        <v>0</v>
      </c>
      <c r="H375" s="41">
        <v>27</v>
      </c>
      <c r="I375" s="41">
        <v>29</v>
      </c>
      <c r="J375" s="41">
        <v>54</v>
      </c>
      <c r="K375" s="41">
        <v>54</v>
      </c>
      <c r="L375" s="41">
        <v>22</v>
      </c>
      <c r="M375" s="41">
        <v>40</v>
      </c>
      <c r="N375" s="41">
        <v>31</v>
      </c>
      <c r="O375" s="41">
        <v>1</v>
      </c>
      <c r="P375" s="41">
        <v>0</v>
      </c>
      <c r="Q375" s="41">
        <v>0</v>
      </c>
      <c r="R375" s="41">
        <v>0</v>
      </c>
      <c r="S375" s="41">
        <v>495</v>
      </c>
    </row>
    <row r="376" spans="1:19" x14ac:dyDescent="0.25">
      <c r="B376" s="41" t="s">
        <v>5</v>
      </c>
      <c r="C376" s="41">
        <v>0</v>
      </c>
      <c r="D376" s="41">
        <v>0</v>
      </c>
      <c r="E376" s="41">
        <v>0</v>
      </c>
      <c r="F376" s="41">
        <v>0</v>
      </c>
      <c r="G376" s="41">
        <v>246</v>
      </c>
      <c r="H376" s="41">
        <v>0</v>
      </c>
      <c r="I376" s="41">
        <v>41</v>
      </c>
      <c r="J376" s="41">
        <v>62</v>
      </c>
      <c r="K376" s="41">
        <v>43</v>
      </c>
      <c r="L376" s="41">
        <v>12</v>
      </c>
      <c r="M376" s="41">
        <v>9</v>
      </c>
      <c r="N376" s="41">
        <v>5</v>
      </c>
      <c r="O376" s="41">
        <v>19</v>
      </c>
      <c r="P376" s="41">
        <v>57</v>
      </c>
      <c r="Q376" s="41">
        <v>0</v>
      </c>
      <c r="R376" s="41">
        <v>0</v>
      </c>
      <c r="S376" s="41">
        <v>494</v>
      </c>
    </row>
    <row r="377" spans="1:19" x14ac:dyDescent="0.25">
      <c r="B377" s="41" t="s">
        <v>7</v>
      </c>
      <c r="C377" s="41">
        <v>0</v>
      </c>
      <c r="D377" s="41">
        <v>5</v>
      </c>
      <c r="E377" s="41">
        <v>0</v>
      </c>
      <c r="F377" s="41">
        <v>3</v>
      </c>
      <c r="G377" s="41">
        <v>17</v>
      </c>
      <c r="H377" s="41">
        <v>95</v>
      </c>
      <c r="I377" s="41">
        <v>99</v>
      </c>
      <c r="J377" s="41">
        <v>13</v>
      </c>
      <c r="K377" s="41">
        <v>21</v>
      </c>
      <c r="L377" s="41">
        <v>40</v>
      </c>
      <c r="M377" s="41">
        <v>202</v>
      </c>
      <c r="N377" s="41">
        <v>0</v>
      </c>
      <c r="O377" s="41">
        <v>0</v>
      </c>
      <c r="P377" s="41">
        <v>0</v>
      </c>
      <c r="Q377" s="41">
        <v>0</v>
      </c>
      <c r="R377" s="41">
        <v>0</v>
      </c>
      <c r="S377" s="41">
        <v>495</v>
      </c>
    </row>
    <row r="378" spans="1:19" x14ac:dyDescent="0.25">
      <c r="B378" s="41" t="s">
        <v>9</v>
      </c>
      <c r="C378" s="41">
        <v>0</v>
      </c>
      <c r="D378" s="41">
        <v>0</v>
      </c>
      <c r="E378" s="41">
        <v>0</v>
      </c>
      <c r="F378" s="41">
        <v>136</v>
      </c>
      <c r="G378" s="41">
        <v>0</v>
      </c>
      <c r="H378" s="41">
        <v>77</v>
      </c>
      <c r="I378" s="41">
        <v>25</v>
      </c>
      <c r="J378" s="41">
        <v>17</v>
      </c>
      <c r="K378" s="41">
        <v>23</v>
      </c>
      <c r="L378" s="41">
        <v>45</v>
      </c>
      <c r="M378" s="41">
        <v>45</v>
      </c>
      <c r="N378" s="41">
        <v>27</v>
      </c>
      <c r="O378" s="41">
        <v>99</v>
      </c>
      <c r="P378" s="41">
        <v>0</v>
      </c>
      <c r="Q378" s="41">
        <v>0</v>
      </c>
      <c r="R378" s="41">
        <v>0</v>
      </c>
      <c r="S378" s="41">
        <v>494</v>
      </c>
    </row>
    <row r="379" spans="1:19" x14ac:dyDescent="0.25">
      <c r="B379" s="41" t="s">
        <v>10</v>
      </c>
      <c r="C379" s="41">
        <v>0</v>
      </c>
      <c r="D379" s="41">
        <v>1</v>
      </c>
      <c r="E379" s="41">
        <v>249</v>
      </c>
      <c r="F379" s="41">
        <v>0</v>
      </c>
      <c r="G379" s="41">
        <v>32</v>
      </c>
      <c r="H379" s="41">
        <v>22</v>
      </c>
      <c r="I379" s="41">
        <v>22</v>
      </c>
      <c r="J379" s="41">
        <v>25</v>
      </c>
      <c r="K379" s="41">
        <v>27</v>
      </c>
      <c r="L379" s="41">
        <v>28</v>
      </c>
      <c r="M379" s="41">
        <v>34</v>
      </c>
      <c r="N379" s="41">
        <v>55</v>
      </c>
      <c r="O379" s="41">
        <v>0</v>
      </c>
      <c r="P379" s="41">
        <v>0</v>
      </c>
      <c r="Q379" s="41">
        <v>0</v>
      </c>
      <c r="R379" s="41">
        <v>0</v>
      </c>
      <c r="S379" s="41">
        <v>495</v>
      </c>
    </row>
    <row r="380" spans="1:19" x14ac:dyDescent="0.25">
      <c r="B380" s="41" t="s">
        <v>11</v>
      </c>
      <c r="C380" s="41">
        <v>0</v>
      </c>
      <c r="D380" s="41">
        <v>0</v>
      </c>
      <c r="E380" s="41">
        <v>225</v>
      </c>
      <c r="F380" s="41">
        <v>0</v>
      </c>
      <c r="G380" s="41">
        <v>2</v>
      </c>
      <c r="H380" s="41">
        <v>14</v>
      </c>
      <c r="I380" s="41">
        <v>14</v>
      </c>
      <c r="J380" s="41">
        <v>29</v>
      </c>
      <c r="K380" s="41">
        <v>49</v>
      </c>
      <c r="L380" s="41">
        <v>81</v>
      </c>
      <c r="M380" s="41">
        <v>41</v>
      </c>
      <c r="N380" s="41">
        <v>39</v>
      </c>
      <c r="O380" s="41">
        <v>0</v>
      </c>
      <c r="P380" s="41">
        <v>0</v>
      </c>
      <c r="Q380" s="41">
        <v>0</v>
      </c>
      <c r="R380" s="41">
        <v>0</v>
      </c>
      <c r="S380" s="41">
        <v>494</v>
      </c>
    </row>
    <row r="381" spans="1:19" x14ac:dyDescent="0.25">
      <c r="B381" s="41" t="s">
        <v>13</v>
      </c>
      <c r="C381" s="41">
        <v>0</v>
      </c>
      <c r="D381" s="41">
        <v>0</v>
      </c>
      <c r="E381" s="41">
        <v>0</v>
      </c>
      <c r="F381" s="41">
        <v>0</v>
      </c>
      <c r="G381" s="41">
        <v>165</v>
      </c>
      <c r="H381" s="41">
        <v>0</v>
      </c>
      <c r="I381" s="41">
        <v>113</v>
      </c>
      <c r="J381" s="41">
        <v>96</v>
      </c>
      <c r="K381" s="41">
        <v>36</v>
      </c>
      <c r="L381" s="41">
        <v>21</v>
      </c>
      <c r="M381" s="41">
        <v>11</v>
      </c>
      <c r="N381" s="41">
        <v>12</v>
      </c>
      <c r="O381" s="41">
        <v>27</v>
      </c>
      <c r="P381" s="41">
        <v>14</v>
      </c>
      <c r="Q381" s="41">
        <v>0</v>
      </c>
      <c r="R381" s="41">
        <v>0</v>
      </c>
      <c r="S381" s="41">
        <v>495</v>
      </c>
    </row>
    <row r="382" spans="1:19" x14ac:dyDescent="0.25">
      <c r="B382" s="41" t="s">
        <v>14</v>
      </c>
      <c r="C382" s="41">
        <v>0</v>
      </c>
      <c r="D382" s="41">
        <v>0</v>
      </c>
      <c r="E382" s="41">
        <v>255</v>
      </c>
      <c r="F382" s="41">
        <v>0</v>
      </c>
      <c r="G382" s="41">
        <v>56</v>
      </c>
      <c r="H382" s="41">
        <v>7</v>
      </c>
      <c r="I382" s="41">
        <v>3</v>
      </c>
      <c r="J382" s="41">
        <v>8</v>
      </c>
      <c r="K382" s="41">
        <v>15</v>
      </c>
      <c r="L382" s="41">
        <v>21</v>
      </c>
      <c r="M382" s="41">
        <v>130</v>
      </c>
      <c r="N382" s="41">
        <v>0</v>
      </c>
      <c r="O382" s="41">
        <v>0</v>
      </c>
      <c r="P382" s="41">
        <v>0</v>
      </c>
      <c r="Q382" s="41">
        <v>0</v>
      </c>
      <c r="R382" s="41">
        <v>0</v>
      </c>
      <c r="S382" s="41">
        <v>495</v>
      </c>
    </row>
    <row r="383" spans="1:19" x14ac:dyDescent="0.25">
      <c r="B383" s="41" t="s">
        <v>16</v>
      </c>
      <c r="C383" s="41">
        <v>0</v>
      </c>
      <c r="D383" s="41">
        <v>0</v>
      </c>
      <c r="E383" s="41">
        <v>0</v>
      </c>
      <c r="F383" s="41">
        <v>0</v>
      </c>
      <c r="G383" s="41">
        <v>0</v>
      </c>
      <c r="H383" s="41">
        <v>191</v>
      </c>
      <c r="I383" s="41">
        <v>0</v>
      </c>
      <c r="J383" s="41">
        <v>76</v>
      </c>
      <c r="K383" s="41">
        <v>72</v>
      </c>
      <c r="L383" s="41">
        <v>39</v>
      </c>
      <c r="M383" s="41">
        <v>5</v>
      </c>
      <c r="N383" s="41">
        <v>16</v>
      </c>
      <c r="O383" s="41">
        <v>13</v>
      </c>
      <c r="P383" s="41">
        <v>6</v>
      </c>
      <c r="Q383" s="41">
        <v>77</v>
      </c>
      <c r="R383" s="41">
        <v>0</v>
      </c>
      <c r="S383" s="41">
        <v>495</v>
      </c>
    </row>
    <row r="384" spans="1:19" x14ac:dyDescent="0.25">
      <c r="B384" s="41" t="s">
        <v>17</v>
      </c>
      <c r="C384" s="41">
        <v>0</v>
      </c>
      <c r="D384" s="41">
        <v>0</v>
      </c>
      <c r="E384" s="41">
        <v>285</v>
      </c>
      <c r="F384" s="41">
        <v>0</v>
      </c>
      <c r="G384" s="41">
        <v>46</v>
      </c>
      <c r="H384" s="41">
        <v>5</v>
      </c>
      <c r="I384" s="41">
        <v>6</v>
      </c>
      <c r="J384" s="41">
        <v>16</v>
      </c>
      <c r="K384" s="41">
        <v>42</v>
      </c>
      <c r="L384" s="41">
        <v>66</v>
      </c>
      <c r="M384" s="41">
        <v>19</v>
      </c>
      <c r="N384" s="41">
        <v>10</v>
      </c>
      <c r="O384" s="41">
        <v>0</v>
      </c>
      <c r="P384" s="41">
        <v>0</v>
      </c>
      <c r="Q384" s="41">
        <v>0</v>
      </c>
      <c r="R384" s="41">
        <v>0</v>
      </c>
      <c r="S384" s="41">
        <v>495</v>
      </c>
    </row>
    <row r="385" spans="1:54" x14ac:dyDescent="0.25">
      <c r="B385" s="41" t="s">
        <v>18</v>
      </c>
      <c r="C385" s="41">
        <v>0</v>
      </c>
      <c r="D385" s="41">
        <v>4</v>
      </c>
      <c r="E385" s="41">
        <v>4</v>
      </c>
      <c r="F385" s="41">
        <v>32</v>
      </c>
      <c r="G385" s="41">
        <v>176</v>
      </c>
      <c r="H385" s="41">
        <v>44</v>
      </c>
      <c r="I385" s="41">
        <v>2</v>
      </c>
      <c r="J385" s="41">
        <v>21</v>
      </c>
      <c r="K385" s="41">
        <v>78</v>
      </c>
      <c r="L385" s="41">
        <v>133</v>
      </c>
      <c r="M385" s="41">
        <v>0</v>
      </c>
      <c r="N385" s="41">
        <v>0</v>
      </c>
      <c r="O385" s="41">
        <v>0</v>
      </c>
      <c r="P385" s="41">
        <v>0</v>
      </c>
      <c r="Q385" s="41">
        <v>0</v>
      </c>
      <c r="R385" s="41">
        <v>0</v>
      </c>
      <c r="S385" s="41">
        <v>494</v>
      </c>
    </row>
    <row r="386" spans="1:54" x14ac:dyDescent="0.25">
      <c r="B386" s="41" t="s">
        <v>19</v>
      </c>
      <c r="C386" s="41">
        <v>0</v>
      </c>
      <c r="D386" s="41">
        <v>8</v>
      </c>
      <c r="E386" s="41">
        <v>0</v>
      </c>
      <c r="F386" s="41">
        <v>69</v>
      </c>
      <c r="G386" s="41">
        <v>177</v>
      </c>
      <c r="H386" s="41">
        <v>7</v>
      </c>
      <c r="I386" s="41">
        <v>2</v>
      </c>
      <c r="J386" s="41">
        <v>49</v>
      </c>
      <c r="K386" s="41">
        <v>73</v>
      </c>
      <c r="L386" s="41">
        <v>93</v>
      </c>
      <c r="M386" s="41">
        <v>16</v>
      </c>
      <c r="N386" s="41">
        <v>0</v>
      </c>
      <c r="O386" s="41">
        <v>0</v>
      </c>
      <c r="P386" s="41">
        <v>0</v>
      </c>
      <c r="Q386" s="41">
        <v>0</v>
      </c>
      <c r="R386" s="41">
        <v>0</v>
      </c>
      <c r="S386" s="41">
        <v>494</v>
      </c>
    </row>
    <row r="387" spans="1:54" x14ac:dyDescent="0.25">
      <c r="B387" s="41" t="s">
        <v>20</v>
      </c>
      <c r="C387" s="41">
        <v>0</v>
      </c>
      <c r="D387" s="41">
        <v>6</v>
      </c>
      <c r="E387" s="41">
        <v>22</v>
      </c>
      <c r="F387" s="41">
        <v>206</v>
      </c>
      <c r="G387" s="41">
        <v>31</v>
      </c>
      <c r="H387" s="41">
        <v>26</v>
      </c>
      <c r="I387" s="41">
        <v>93</v>
      </c>
      <c r="J387" s="41">
        <v>99</v>
      </c>
      <c r="K387" s="41">
        <v>5</v>
      </c>
      <c r="L387" s="41">
        <v>8</v>
      </c>
      <c r="M387" s="41">
        <v>0</v>
      </c>
      <c r="N387" s="41">
        <v>0</v>
      </c>
      <c r="O387" s="41">
        <v>0</v>
      </c>
      <c r="P387" s="41">
        <v>0</v>
      </c>
      <c r="Q387" s="41">
        <v>0</v>
      </c>
      <c r="R387" s="41">
        <v>0</v>
      </c>
      <c r="S387" s="41">
        <v>496</v>
      </c>
    </row>
    <row r="388" spans="1:54" x14ac:dyDescent="0.25">
      <c r="B388" s="41" t="s">
        <v>21</v>
      </c>
      <c r="C388" s="41">
        <v>0</v>
      </c>
      <c r="D388" s="41">
        <v>0</v>
      </c>
      <c r="E388" s="41">
        <v>210</v>
      </c>
      <c r="F388" s="41">
        <v>0</v>
      </c>
      <c r="G388" s="41">
        <v>32</v>
      </c>
      <c r="H388" s="41">
        <v>124</v>
      </c>
      <c r="I388" s="41">
        <v>79</v>
      </c>
      <c r="J388" s="41">
        <v>18</v>
      </c>
      <c r="K388" s="41">
        <v>11</v>
      </c>
      <c r="L388" s="41">
        <v>18</v>
      </c>
      <c r="M388" s="41">
        <v>3</v>
      </c>
      <c r="N388" s="41">
        <v>0</v>
      </c>
      <c r="O388" s="41">
        <v>0</v>
      </c>
      <c r="P388" s="41">
        <v>0</v>
      </c>
      <c r="Q388" s="41">
        <v>0</v>
      </c>
      <c r="R388" s="41">
        <v>0</v>
      </c>
      <c r="S388" s="41">
        <v>495</v>
      </c>
    </row>
    <row r="389" spans="1:54" x14ac:dyDescent="0.25">
      <c r="B389" s="41" t="s">
        <v>33</v>
      </c>
      <c r="C389" s="41">
        <v>0</v>
      </c>
      <c r="D389" s="41">
        <v>427</v>
      </c>
      <c r="E389" s="41">
        <v>23</v>
      </c>
      <c r="F389" s="41">
        <v>1</v>
      </c>
      <c r="G389" s="41">
        <v>0</v>
      </c>
      <c r="H389" s="41">
        <v>1</v>
      </c>
      <c r="I389" s="41">
        <v>1</v>
      </c>
      <c r="J389" s="41">
        <v>2</v>
      </c>
      <c r="K389" s="41">
        <v>0</v>
      </c>
      <c r="L389" s="41">
        <v>40</v>
      </c>
      <c r="M389" s="41">
        <v>0</v>
      </c>
      <c r="N389" s="41">
        <v>0</v>
      </c>
      <c r="O389" s="41">
        <v>0</v>
      </c>
      <c r="P389" s="41">
        <v>0</v>
      </c>
      <c r="Q389" s="41">
        <v>0</v>
      </c>
      <c r="R389" s="41">
        <v>0</v>
      </c>
      <c r="S389" s="41">
        <v>495</v>
      </c>
    </row>
    <row r="390" spans="1:54" x14ac:dyDescent="0.25">
      <c r="B390" s="41" t="s">
        <v>34</v>
      </c>
      <c r="C390" s="41">
        <v>0</v>
      </c>
      <c r="D390" s="41">
        <v>3</v>
      </c>
      <c r="E390" s="41">
        <v>4</v>
      </c>
      <c r="F390" s="41">
        <v>2</v>
      </c>
      <c r="G390" s="41">
        <v>7</v>
      </c>
      <c r="H390" s="41">
        <v>227</v>
      </c>
      <c r="I390" s="41">
        <v>252</v>
      </c>
      <c r="J390" s="41">
        <v>1</v>
      </c>
      <c r="K390" s="41">
        <v>0</v>
      </c>
      <c r="L390" s="41">
        <v>0</v>
      </c>
      <c r="M390" s="41">
        <v>0</v>
      </c>
      <c r="N390" s="41">
        <v>0</v>
      </c>
      <c r="O390" s="41">
        <v>0</v>
      </c>
      <c r="P390" s="41">
        <v>0</v>
      </c>
      <c r="Q390" s="41">
        <v>0</v>
      </c>
      <c r="R390" s="41">
        <v>0</v>
      </c>
      <c r="S390" s="41">
        <v>496</v>
      </c>
    </row>
    <row r="391" spans="1:54" x14ac:dyDescent="0.25">
      <c r="B391" s="41" t="s">
        <v>35</v>
      </c>
      <c r="C391" s="41">
        <v>0</v>
      </c>
      <c r="D391" s="41">
        <v>0</v>
      </c>
      <c r="E391" s="41">
        <v>35</v>
      </c>
      <c r="F391" s="41">
        <v>1</v>
      </c>
      <c r="G391" s="41">
        <v>153</v>
      </c>
      <c r="H391" s="41">
        <v>34</v>
      </c>
      <c r="I391" s="41">
        <v>2</v>
      </c>
      <c r="J391" s="41">
        <v>0</v>
      </c>
      <c r="K391" s="41">
        <v>1</v>
      </c>
      <c r="L391" s="41">
        <v>4</v>
      </c>
      <c r="M391" s="41">
        <v>6</v>
      </c>
      <c r="N391" s="41">
        <v>259</v>
      </c>
      <c r="O391" s="41">
        <v>0</v>
      </c>
      <c r="P391" s="41">
        <v>0</v>
      </c>
      <c r="Q391" s="41">
        <v>0</v>
      </c>
      <c r="R391" s="41">
        <v>0</v>
      </c>
      <c r="S391" s="41">
        <v>495</v>
      </c>
    </row>
    <row r="392" spans="1:54" x14ac:dyDescent="0.25">
      <c r="B392" s="41" t="s">
        <v>24</v>
      </c>
      <c r="C392" s="41">
        <v>0</v>
      </c>
      <c r="D392" s="41">
        <v>5</v>
      </c>
      <c r="E392" s="41">
        <v>82</v>
      </c>
      <c r="F392" s="41">
        <v>200</v>
      </c>
      <c r="G392" s="41">
        <v>23</v>
      </c>
      <c r="H392" s="41">
        <v>9</v>
      </c>
      <c r="I392" s="41">
        <v>11</v>
      </c>
      <c r="J392" s="41">
        <v>4</v>
      </c>
      <c r="K392" s="41">
        <v>5</v>
      </c>
      <c r="L392" s="41">
        <v>154</v>
      </c>
      <c r="M392" s="41">
        <v>0</v>
      </c>
      <c r="N392" s="41">
        <v>0</v>
      </c>
      <c r="O392" s="41">
        <v>0</v>
      </c>
      <c r="P392" s="41">
        <v>0</v>
      </c>
      <c r="Q392" s="41">
        <v>0</v>
      </c>
      <c r="R392" s="41">
        <v>0</v>
      </c>
      <c r="S392" s="41">
        <v>493</v>
      </c>
    </row>
    <row r="393" spans="1:54" x14ac:dyDescent="0.25">
      <c r="B393" s="41" t="s">
        <v>36</v>
      </c>
      <c r="C393" s="41">
        <v>0</v>
      </c>
      <c r="D393" s="41">
        <v>0</v>
      </c>
      <c r="E393" s="41">
        <v>5</v>
      </c>
      <c r="F393" s="41">
        <v>0</v>
      </c>
      <c r="G393" s="41">
        <v>13</v>
      </c>
      <c r="H393" s="41">
        <v>308</v>
      </c>
      <c r="I393" s="41">
        <v>148</v>
      </c>
      <c r="J393" s="41">
        <v>16</v>
      </c>
      <c r="K393" s="41">
        <v>0</v>
      </c>
      <c r="L393" s="41">
        <v>0</v>
      </c>
      <c r="M393" s="41">
        <v>0</v>
      </c>
      <c r="N393" s="41">
        <v>4</v>
      </c>
      <c r="O393" s="41">
        <v>0</v>
      </c>
      <c r="P393" s="41">
        <v>0</v>
      </c>
      <c r="Q393" s="41">
        <v>0</v>
      </c>
      <c r="R393" s="41">
        <v>2</v>
      </c>
      <c r="S393" s="41">
        <v>496</v>
      </c>
    </row>
    <row r="394" spans="1:54" x14ac:dyDescent="0.25">
      <c r="B394" s="41" t="s">
        <v>37</v>
      </c>
      <c r="C394" s="41">
        <v>0</v>
      </c>
      <c r="D394" s="41">
        <v>0</v>
      </c>
      <c r="E394" s="41">
        <v>3</v>
      </c>
      <c r="F394" s="41">
        <v>0</v>
      </c>
      <c r="G394" s="41">
        <v>3</v>
      </c>
      <c r="H394" s="41">
        <v>9</v>
      </c>
      <c r="I394" s="41">
        <v>259</v>
      </c>
      <c r="J394" s="41">
        <v>215</v>
      </c>
      <c r="K394" s="41">
        <v>7</v>
      </c>
      <c r="L394" s="41">
        <v>0</v>
      </c>
      <c r="M394" s="41">
        <v>0</v>
      </c>
      <c r="N394" s="41">
        <v>0</v>
      </c>
      <c r="O394" s="41">
        <v>0</v>
      </c>
      <c r="P394" s="41">
        <v>0</v>
      </c>
      <c r="Q394" s="41">
        <v>0</v>
      </c>
      <c r="R394" s="41">
        <v>0</v>
      </c>
      <c r="S394" s="41">
        <v>496</v>
      </c>
    </row>
    <row r="395" spans="1:54" x14ac:dyDescent="0.25">
      <c r="B395" s="41" t="s">
        <v>38</v>
      </c>
      <c r="C395" s="41">
        <v>0</v>
      </c>
      <c r="D395" s="41">
        <v>0</v>
      </c>
      <c r="E395" s="41">
        <v>0</v>
      </c>
      <c r="F395" s="41">
        <v>42</v>
      </c>
      <c r="G395" s="41">
        <v>1</v>
      </c>
      <c r="H395" s="41">
        <v>105</v>
      </c>
      <c r="I395" s="41">
        <v>132</v>
      </c>
      <c r="J395" s="41">
        <v>133</v>
      </c>
      <c r="K395" s="41">
        <v>81</v>
      </c>
      <c r="L395" s="41">
        <v>0</v>
      </c>
      <c r="M395" s="41">
        <v>0</v>
      </c>
      <c r="N395" s="41">
        <v>0</v>
      </c>
      <c r="O395" s="41">
        <v>0</v>
      </c>
      <c r="P395" s="41">
        <v>0</v>
      </c>
      <c r="Q395" s="41">
        <v>0</v>
      </c>
      <c r="R395" s="41">
        <v>0</v>
      </c>
      <c r="S395" s="41">
        <v>494</v>
      </c>
    </row>
    <row r="396" spans="1:54" x14ac:dyDescent="0.25">
      <c r="B396" s="41" t="s">
        <v>22</v>
      </c>
      <c r="C396" s="41">
        <v>0</v>
      </c>
      <c r="D396" s="41">
        <v>314</v>
      </c>
      <c r="E396" s="41">
        <v>0</v>
      </c>
      <c r="F396" s="41">
        <v>143</v>
      </c>
      <c r="G396" s="41">
        <v>36</v>
      </c>
      <c r="H396" s="41">
        <v>1</v>
      </c>
      <c r="I396" s="41">
        <v>0</v>
      </c>
      <c r="J396" s="41">
        <v>0</v>
      </c>
      <c r="K396" s="41">
        <v>0</v>
      </c>
      <c r="L396" s="41">
        <v>0</v>
      </c>
      <c r="M396" s="41">
        <v>0</v>
      </c>
      <c r="N396" s="41">
        <v>0</v>
      </c>
      <c r="O396" s="41">
        <v>0</v>
      </c>
      <c r="P396" s="41">
        <v>0</v>
      </c>
      <c r="Q396" s="41">
        <v>0</v>
      </c>
      <c r="R396" s="41">
        <v>0</v>
      </c>
      <c r="S396" s="41">
        <v>494</v>
      </c>
    </row>
    <row r="397" spans="1:54" s="41" customFormat="1" x14ac:dyDescent="0.25">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row>
    <row r="398" spans="1:54" x14ac:dyDescent="0.25">
      <c r="A398" t="s">
        <v>101</v>
      </c>
    </row>
    <row r="399" spans="1:54" x14ac:dyDescent="0.25">
      <c r="B399" s="41" t="s">
        <v>0</v>
      </c>
      <c r="C399" s="41">
        <v>1.5625E-2</v>
      </c>
      <c r="D399" s="41">
        <v>3.125E-2</v>
      </c>
      <c r="E399" s="41">
        <v>6.25E-2</v>
      </c>
      <c r="F399" s="41">
        <v>0.125</v>
      </c>
      <c r="G399" s="41">
        <v>0.25</v>
      </c>
      <c r="H399" s="41">
        <v>0.5</v>
      </c>
      <c r="I399" s="41">
        <v>1</v>
      </c>
      <c r="J399" s="41">
        <v>2</v>
      </c>
      <c r="K399" s="41">
        <v>4</v>
      </c>
      <c r="L399" s="41">
        <v>8</v>
      </c>
      <c r="M399" s="41">
        <v>16</v>
      </c>
      <c r="N399" s="41">
        <v>32</v>
      </c>
      <c r="O399" s="41">
        <v>64</v>
      </c>
      <c r="P399" s="41">
        <v>128</v>
      </c>
      <c r="Q399" s="41">
        <v>256</v>
      </c>
      <c r="R399" s="41">
        <v>512</v>
      </c>
      <c r="S399" s="41" t="s">
        <v>1</v>
      </c>
    </row>
    <row r="400" spans="1:54" x14ac:dyDescent="0.25">
      <c r="B400" s="41" t="s">
        <v>31</v>
      </c>
      <c r="C400" s="41">
        <v>0</v>
      </c>
      <c r="D400" s="41">
        <v>2</v>
      </c>
      <c r="E400" s="41">
        <v>1</v>
      </c>
      <c r="F400" s="41">
        <v>0</v>
      </c>
      <c r="G400" s="41">
        <v>1</v>
      </c>
      <c r="H400" s="41">
        <v>2</v>
      </c>
      <c r="I400" s="41">
        <v>2</v>
      </c>
      <c r="J400" s="41">
        <v>1</v>
      </c>
      <c r="K400" s="41">
        <v>0</v>
      </c>
      <c r="L400" s="41">
        <v>41</v>
      </c>
      <c r="M400" s="41">
        <v>0</v>
      </c>
      <c r="N400" s="41">
        <v>0</v>
      </c>
      <c r="O400" s="41">
        <v>0</v>
      </c>
      <c r="P400" s="41">
        <v>0</v>
      </c>
      <c r="Q400" s="41">
        <v>0</v>
      </c>
      <c r="R400" s="41">
        <v>0</v>
      </c>
      <c r="S400" s="41">
        <v>50</v>
      </c>
    </row>
    <row r="401" spans="2:19" x14ac:dyDescent="0.25">
      <c r="B401" s="41" t="s">
        <v>32</v>
      </c>
      <c r="C401" s="41">
        <v>0</v>
      </c>
      <c r="D401" s="41">
        <v>0</v>
      </c>
      <c r="E401" s="41">
        <v>4</v>
      </c>
      <c r="F401" s="41">
        <v>0</v>
      </c>
      <c r="G401" s="41">
        <v>3</v>
      </c>
      <c r="H401" s="41">
        <v>2</v>
      </c>
      <c r="I401" s="41">
        <v>1</v>
      </c>
      <c r="J401" s="41">
        <v>1</v>
      </c>
      <c r="K401" s="41">
        <v>1</v>
      </c>
      <c r="L401" s="41">
        <v>0</v>
      </c>
      <c r="M401" s="41">
        <v>38</v>
      </c>
      <c r="N401" s="41">
        <v>0</v>
      </c>
      <c r="O401" s="41">
        <v>0</v>
      </c>
      <c r="P401" s="41">
        <v>0</v>
      </c>
      <c r="Q401" s="41">
        <v>0</v>
      </c>
      <c r="R401" s="41">
        <v>0</v>
      </c>
      <c r="S401" s="41">
        <v>50</v>
      </c>
    </row>
    <row r="402" spans="2:19" x14ac:dyDescent="0.25">
      <c r="B402" s="41" t="s">
        <v>3</v>
      </c>
      <c r="C402" s="41">
        <v>0</v>
      </c>
      <c r="D402" s="41">
        <v>0</v>
      </c>
      <c r="E402" s="41">
        <v>0</v>
      </c>
      <c r="F402" s="41">
        <v>9</v>
      </c>
      <c r="G402" s="41">
        <v>0</v>
      </c>
      <c r="H402" s="41">
        <v>1</v>
      </c>
      <c r="I402" s="41">
        <v>2</v>
      </c>
      <c r="J402" s="41">
        <v>0</v>
      </c>
      <c r="K402" s="41">
        <v>0</v>
      </c>
      <c r="L402" s="41">
        <v>0</v>
      </c>
      <c r="M402" s="41">
        <v>1</v>
      </c>
      <c r="N402" s="41">
        <v>20</v>
      </c>
      <c r="O402" s="41">
        <v>17</v>
      </c>
      <c r="P402" s="41">
        <v>0</v>
      </c>
      <c r="Q402" s="41">
        <v>0</v>
      </c>
      <c r="R402" s="41">
        <v>0</v>
      </c>
      <c r="S402" s="41">
        <v>50</v>
      </c>
    </row>
    <row r="403" spans="2:19" x14ac:dyDescent="0.25">
      <c r="B403" s="41" t="s">
        <v>5</v>
      </c>
      <c r="C403" s="41">
        <v>0</v>
      </c>
      <c r="D403" s="41">
        <v>0</v>
      </c>
      <c r="E403" s="41">
        <v>0</v>
      </c>
      <c r="F403" s="41">
        <v>0</v>
      </c>
      <c r="G403" s="41">
        <v>6</v>
      </c>
      <c r="H403" s="41">
        <v>0</v>
      </c>
      <c r="I403" s="41">
        <v>3</v>
      </c>
      <c r="J403" s="41">
        <v>1</v>
      </c>
      <c r="K403" s="41">
        <v>2</v>
      </c>
      <c r="L403" s="41">
        <v>0</v>
      </c>
      <c r="M403" s="41">
        <v>0</v>
      </c>
      <c r="N403" s="41">
        <v>0</v>
      </c>
      <c r="O403" s="41">
        <v>0</v>
      </c>
      <c r="P403" s="41">
        <v>38</v>
      </c>
      <c r="Q403" s="41">
        <v>0</v>
      </c>
      <c r="R403" s="41">
        <v>0</v>
      </c>
      <c r="S403" s="41">
        <v>50</v>
      </c>
    </row>
    <row r="404" spans="2:19" x14ac:dyDescent="0.25">
      <c r="B404" s="41" t="s">
        <v>7</v>
      </c>
      <c r="C404" s="41">
        <v>0</v>
      </c>
      <c r="D404" s="41">
        <v>0</v>
      </c>
      <c r="E404" s="41">
        <v>0</v>
      </c>
      <c r="F404" s="41">
        <v>0</v>
      </c>
      <c r="G404" s="41">
        <v>0</v>
      </c>
      <c r="H404" s="41">
        <v>0</v>
      </c>
      <c r="I404" s="41">
        <v>1</v>
      </c>
      <c r="J404" s="41">
        <v>6</v>
      </c>
      <c r="K404" s="41">
        <v>2</v>
      </c>
      <c r="L404" s="41">
        <v>2</v>
      </c>
      <c r="M404" s="41">
        <v>39</v>
      </c>
      <c r="N404" s="41">
        <v>0</v>
      </c>
      <c r="O404" s="41">
        <v>0</v>
      </c>
      <c r="P404" s="41">
        <v>0</v>
      </c>
      <c r="Q404" s="41">
        <v>0</v>
      </c>
      <c r="R404" s="41">
        <v>0</v>
      </c>
      <c r="S404" s="41">
        <v>50</v>
      </c>
    </row>
    <row r="405" spans="2:19" x14ac:dyDescent="0.25">
      <c r="B405" s="41" t="s">
        <v>9</v>
      </c>
      <c r="C405" s="41">
        <v>0</v>
      </c>
      <c r="D405" s="41">
        <v>0</v>
      </c>
      <c r="E405" s="41">
        <v>0</v>
      </c>
      <c r="F405" s="41">
        <v>0</v>
      </c>
      <c r="G405" s="41">
        <v>0</v>
      </c>
      <c r="H405" s="41">
        <v>2</v>
      </c>
      <c r="I405" s="41">
        <v>5</v>
      </c>
      <c r="J405" s="41">
        <v>3</v>
      </c>
      <c r="K405" s="41">
        <v>0</v>
      </c>
      <c r="L405" s="41">
        <v>2</v>
      </c>
      <c r="M405" s="41">
        <v>0</v>
      </c>
      <c r="N405" s="41">
        <v>0</v>
      </c>
      <c r="O405" s="41">
        <v>38</v>
      </c>
      <c r="P405" s="41">
        <v>0</v>
      </c>
      <c r="Q405" s="41">
        <v>0</v>
      </c>
      <c r="R405" s="41">
        <v>0</v>
      </c>
      <c r="S405" s="41">
        <v>50</v>
      </c>
    </row>
    <row r="406" spans="2:19" x14ac:dyDescent="0.25">
      <c r="B406" s="41" t="s">
        <v>10</v>
      </c>
      <c r="C406" s="41">
        <v>0</v>
      </c>
      <c r="D406" s="41">
        <v>0</v>
      </c>
      <c r="E406" s="41">
        <v>11</v>
      </c>
      <c r="F406" s="41">
        <v>0</v>
      </c>
      <c r="G406" s="41">
        <v>1</v>
      </c>
      <c r="H406" s="41">
        <v>0</v>
      </c>
      <c r="I406" s="41">
        <v>0</v>
      </c>
      <c r="J406" s="41">
        <v>0</v>
      </c>
      <c r="K406" s="41">
        <v>1</v>
      </c>
      <c r="L406" s="41">
        <v>0</v>
      </c>
      <c r="M406" s="41">
        <v>1</v>
      </c>
      <c r="N406" s="41">
        <v>36</v>
      </c>
      <c r="O406" s="41">
        <v>0</v>
      </c>
      <c r="P406" s="41">
        <v>0</v>
      </c>
      <c r="Q406" s="41">
        <v>0</v>
      </c>
      <c r="R406" s="41">
        <v>0</v>
      </c>
      <c r="S406" s="41">
        <v>50</v>
      </c>
    </row>
    <row r="407" spans="2:19" x14ac:dyDescent="0.25">
      <c r="B407" s="41" t="s">
        <v>11</v>
      </c>
      <c r="C407" s="41">
        <v>0</v>
      </c>
      <c r="D407" s="41">
        <v>1</v>
      </c>
      <c r="E407" s="41">
        <v>6</v>
      </c>
      <c r="F407" s="41">
        <v>0</v>
      </c>
      <c r="G407" s="41">
        <v>3</v>
      </c>
      <c r="H407" s="41">
        <v>1</v>
      </c>
      <c r="I407" s="41">
        <v>1</v>
      </c>
      <c r="J407" s="41">
        <v>1</v>
      </c>
      <c r="K407" s="41">
        <v>0</v>
      </c>
      <c r="L407" s="41">
        <v>0</v>
      </c>
      <c r="M407" s="41">
        <v>1</v>
      </c>
      <c r="N407" s="41">
        <v>37</v>
      </c>
      <c r="O407" s="41">
        <v>0</v>
      </c>
      <c r="P407" s="41">
        <v>0</v>
      </c>
      <c r="Q407" s="41">
        <v>0</v>
      </c>
      <c r="R407" s="41">
        <v>0</v>
      </c>
      <c r="S407" s="41">
        <v>51</v>
      </c>
    </row>
    <row r="408" spans="2:19" x14ac:dyDescent="0.25">
      <c r="B408" s="41" t="s">
        <v>13</v>
      </c>
      <c r="C408" s="41">
        <v>0</v>
      </c>
      <c r="D408" s="41">
        <v>0</v>
      </c>
      <c r="E408" s="41">
        <v>0</v>
      </c>
      <c r="F408" s="41">
        <v>0</v>
      </c>
      <c r="G408" s="41">
        <v>13</v>
      </c>
      <c r="H408" s="41">
        <v>0</v>
      </c>
      <c r="I408" s="41">
        <v>4</v>
      </c>
      <c r="J408" s="41">
        <v>15</v>
      </c>
      <c r="K408" s="41">
        <v>11</v>
      </c>
      <c r="L408" s="41">
        <v>6</v>
      </c>
      <c r="M408" s="41">
        <v>0</v>
      </c>
      <c r="N408" s="41">
        <v>0</v>
      </c>
      <c r="O408" s="41">
        <v>0</v>
      </c>
      <c r="P408" s="41">
        <v>1</v>
      </c>
      <c r="Q408" s="41">
        <v>0</v>
      </c>
      <c r="R408" s="41">
        <v>0</v>
      </c>
      <c r="S408" s="41">
        <v>50</v>
      </c>
    </row>
    <row r="409" spans="2:19" x14ac:dyDescent="0.25">
      <c r="B409" s="41" t="s">
        <v>14</v>
      </c>
      <c r="C409" s="41">
        <v>0</v>
      </c>
      <c r="D409" s="41">
        <v>0</v>
      </c>
      <c r="E409" s="41">
        <v>12</v>
      </c>
      <c r="F409" s="41">
        <v>0</v>
      </c>
      <c r="G409" s="41">
        <v>0</v>
      </c>
      <c r="H409" s="41">
        <v>0</v>
      </c>
      <c r="I409" s="41">
        <v>0</v>
      </c>
      <c r="J409" s="41">
        <v>0</v>
      </c>
      <c r="K409" s="41">
        <v>0</v>
      </c>
      <c r="L409" s="41">
        <v>4</v>
      </c>
      <c r="M409" s="41">
        <v>34</v>
      </c>
      <c r="N409" s="41">
        <v>0</v>
      </c>
      <c r="O409" s="41">
        <v>0</v>
      </c>
      <c r="P409" s="41">
        <v>0</v>
      </c>
      <c r="Q409" s="41">
        <v>0</v>
      </c>
      <c r="R409" s="41">
        <v>0</v>
      </c>
      <c r="S409" s="41">
        <v>50</v>
      </c>
    </row>
    <row r="410" spans="2:19" x14ac:dyDescent="0.25">
      <c r="B410" s="41" t="s">
        <v>16</v>
      </c>
      <c r="C410" s="41">
        <v>0</v>
      </c>
      <c r="D410" s="41">
        <v>0</v>
      </c>
      <c r="E410" s="41">
        <v>0</v>
      </c>
      <c r="F410" s="41">
        <v>0</v>
      </c>
      <c r="G410" s="41">
        <v>0</v>
      </c>
      <c r="H410" s="41">
        <v>0</v>
      </c>
      <c r="I410" s="41">
        <v>0</v>
      </c>
      <c r="J410" s="41">
        <v>0</v>
      </c>
      <c r="K410" s="41">
        <v>0</v>
      </c>
      <c r="L410" s="41">
        <v>3</v>
      </c>
      <c r="M410" s="41">
        <v>16</v>
      </c>
      <c r="N410" s="41">
        <v>8</v>
      </c>
      <c r="O410" s="41">
        <v>12</v>
      </c>
      <c r="P410" s="41">
        <v>3</v>
      </c>
      <c r="Q410" s="41">
        <v>8</v>
      </c>
      <c r="R410" s="41">
        <v>0</v>
      </c>
      <c r="S410" s="41">
        <v>50</v>
      </c>
    </row>
    <row r="411" spans="2:19" x14ac:dyDescent="0.25">
      <c r="B411" s="41" t="s">
        <v>17</v>
      </c>
      <c r="C411" s="41">
        <v>0</v>
      </c>
      <c r="D411" s="41">
        <v>0</v>
      </c>
      <c r="E411" s="41">
        <v>9</v>
      </c>
      <c r="F411" s="41">
        <v>0</v>
      </c>
      <c r="G411" s="41">
        <v>2</v>
      </c>
      <c r="H411" s="41">
        <v>3</v>
      </c>
      <c r="I411" s="41">
        <v>3</v>
      </c>
      <c r="J411" s="41">
        <v>1</v>
      </c>
      <c r="K411" s="41">
        <v>0</v>
      </c>
      <c r="L411" s="41">
        <v>2</v>
      </c>
      <c r="M411" s="41">
        <v>10</v>
      </c>
      <c r="N411" s="41">
        <v>20</v>
      </c>
      <c r="O411" s="41">
        <v>0</v>
      </c>
      <c r="P411" s="41">
        <v>0</v>
      </c>
      <c r="Q411" s="41">
        <v>0</v>
      </c>
      <c r="R411" s="41">
        <v>0</v>
      </c>
      <c r="S411" s="41">
        <v>50</v>
      </c>
    </row>
    <row r="412" spans="2:19" x14ac:dyDescent="0.25">
      <c r="B412" s="41" t="s">
        <v>18</v>
      </c>
      <c r="C412" s="41">
        <v>0</v>
      </c>
      <c r="D412" s="41">
        <v>0</v>
      </c>
      <c r="E412" s="41">
        <v>1</v>
      </c>
      <c r="F412" s="41">
        <v>1</v>
      </c>
      <c r="G412" s="41">
        <v>5</v>
      </c>
      <c r="H412" s="41">
        <v>3</v>
      </c>
      <c r="I412" s="41">
        <v>0</v>
      </c>
      <c r="J412" s="41">
        <v>0</v>
      </c>
      <c r="K412" s="41">
        <v>0</v>
      </c>
      <c r="L412" s="41">
        <v>40</v>
      </c>
      <c r="M412" s="41">
        <v>0</v>
      </c>
      <c r="N412" s="41">
        <v>0</v>
      </c>
      <c r="O412" s="41">
        <v>0</v>
      </c>
      <c r="P412" s="41">
        <v>0</v>
      </c>
      <c r="Q412" s="41">
        <v>0</v>
      </c>
      <c r="R412" s="41">
        <v>0</v>
      </c>
      <c r="S412" s="41">
        <v>50</v>
      </c>
    </row>
    <row r="413" spans="2:19" x14ac:dyDescent="0.25">
      <c r="B413" s="41" t="s">
        <v>19</v>
      </c>
      <c r="C413" s="41">
        <v>0</v>
      </c>
      <c r="D413" s="41">
        <v>0</v>
      </c>
      <c r="E413" s="41">
        <v>0</v>
      </c>
      <c r="F413" s="41">
        <v>7</v>
      </c>
      <c r="G413" s="41">
        <v>3</v>
      </c>
      <c r="H413" s="41">
        <v>0</v>
      </c>
      <c r="I413" s="41">
        <v>0</v>
      </c>
      <c r="J413" s="41">
        <v>0</v>
      </c>
      <c r="K413" s="41">
        <v>5</v>
      </c>
      <c r="L413" s="41">
        <v>5</v>
      </c>
      <c r="M413" s="41">
        <v>30</v>
      </c>
      <c r="N413" s="41">
        <v>0</v>
      </c>
      <c r="O413" s="41">
        <v>0</v>
      </c>
      <c r="P413" s="41">
        <v>0</v>
      </c>
      <c r="Q413" s="41">
        <v>0</v>
      </c>
      <c r="R413" s="41">
        <v>0</v>
      </c>
      <c r="S413" s="41">
        <v>50</v>
      </c>
    </row>
    <row r="414" spans="2:19" x14ac:dyDescent="0.25">
      <c r="B414" s="41" t="s">
        <v>20</v>
      </c>
      <c r="C414" s="41">
        <v>0</v>
      </c>
      <c r="D414" s="41">
        <v>0</v>
      </c>
      <c r="E414" s="41">
        <v>3</v>
      </c>
      <c r="F414" s="41">
        <v>7</v>
      </c>
      <c r="G414" s="41">
        <v>1</v>
      </c>
      <c r="H414" s="41">
        <v>0</v>
      </c>
      <c r="I414" s="41">
        <v>2</v>
      </c>
      <c r="J414" s="41">
        <v>20</v>
      </c>
      <c r="K414" s="41">
        <v>15</v>
      </c>
      <c r="L414" s="41">
        <v>3</v>
      </c>
      <c r="M414" s="41">
        <v>0</v>
      </c>
      <c r="N414" s="41">
        <v>0</v>
      </c>
      <c r="O414" s="41">
        <v>0</v>
      </c>
      <c r="P414" s="41">
        <v>0</v>
      </c>
      <c r="Q414" s="41">
        <v>0</v>
      </c>
      <c r="R414" s="41">
        <v>0</v>
      </c>
      <c r="S414" s="41">
        <v>51</v>
      </c>
    </row>
    <row r="415" spans="2:19" x14ac:dyDescent="0.25">
      <c r="B415" s="41" t="s">
        <v>21</v>
      </c>
      <c r="C415" s="41">
        <v>0</v>
      </c>
      <c r="D415" s="41">
        <v>0</v>
      </c>
      <c r="E415" s="41">
        <v>20</v>
      </c>
      <c r="F415" s="41">
        <v>0</v>
      </c>
      <c r="G415" s="41">
        <v>1</v>
      </c>
      <c r="H415" s="41">
        <v>16</v>
      </c>
      <c r="I415" s="41">
        <v>8</v>
      </c>
      <c r="J415" s="41">
        <v>1</v>
      </c>
      <c r="K415" s="41">
        <v>2</v>
      </c>
      <c r="L415" s="41">
        <v>2</v>
      </c>
      <c r="M415" s="41">
        <v>0</v>
      </c>
      <c r="N415" s="41">
        <v>0</v>
      </c>
      <c r="O415" s="41">
        <v>0</v>
      </c>
      <c r="P415" s="41">
        <v>0</v>
      </c>
      <c r="Q415" s="41">
        <v>0</v>
      </c>
      <c r="R415" s="41">
        <v>0</v>
      </c>
      <c r="S415" s="41">
        <v>50</v>
      </c>
    </row>
    <row r="416" spans="2:19" x14ac:dyDescent="0.25">
      <c r="B416" s="41" t="s">
        <v>33</v>
      </c>
      <c r="C416" s="41">
        <v>0</v>
      </c>
      <c r="D416" s="41">
        <v>35</v>
      </c>
      <c r="E416" s="41">
        <v>1</v>
      </c>
      <c r="F416" s="41">
        <v>1</v>
      </c>
      <c r="G416" s="41">
        <v>0</v>
      </c>
      <c r="H416" s="41">
        <v>0</v>
      </c>
      <c r="I416" s="41">
        <v>0</v>
      </c>
      <c r="J416" s="41">
        <v>0</v>
      </c>
      <c r="K416" s="41">
        <v>1</v>
      </c>
      <c r="L416" s="41">
        <v>12</v>
      </c>
      <c r="M416" s="41">
        <v>0</v>
      </c>
      <c r="N416" s="41">
        <v>0</v>
      </c>
      <c r="O416" s="41">
        <v>0</v>
      </c>
      <c r="P416" s="41">
        <v>0</v>
      </c>
      <c r="Q416" s="41">
        <v>0</v>
      </c>
      <c r="R416" s="41">
        <v>0</v>
      </c>
      <c r="S416" s="41">
        <v>50</v>
      </c>
    </row>
    <row r="417" spans="1:54" x14ac:dyDescent="0.25">
      <c r="B417" s="41" t="s">
        <v>34</v>
      </c>
      <c r="C417" s="41">
        <v>0</v>
      </c>
      <c r="D417" s="41">
        <v>0</v>
      </c>
      <c r="E417" s="41">
        <v>0</v>
      </c>
      <c r="F417" s="41">
        <v>1</v>
      </c>
      <c r="G417" s="41">
        <v>5</v>
      </c>
      <c r="H417" s="41">
        <v>29</v>
      </c>
      <c r="I417" s="41">
        <v>15</v>
      </c>
      <c r="J417" s="41">
        <v>0</v>
      </c>
      <c r="K417" s="41">
        <v>0</v>
      </c>
      <c r="L417" s="41">
        <v>0</v>
      </c>
      <c r="M417" s="41">
        <v>0</v>
      </c>
      <c r="N417" s="41">
        <v>0</v>
      </c>
      <c r="O417" s="41">
        <v>0</v>
      </c>
      <c r="P417" s="41">
        <v>0</v>
      </c>
      <c r="Q417" s="41">
        <v>0</v>
      </c>
      <c r="R417" s="41">
        <v>0</v>
      </c>
      <c r="S417" s="41">
        <v>50</v>
      </c>
    </row>
    <row r="418" spans="1:54" x14ac:dyDescent="0.25">
      <c r="B418" s="41" t="s">
        <v>35</v>
      </c>
      <c r="C418" s="41">
        <v>0</v>
      </c>
      <c r="D418" s="41">
        <v>0</v>
      </c>
      <c r="E418" s="41">
        <v>0</v>
      </c>
      <c r="F418" s="41">
        <v>0</v>
      </c>
      <c r="G418" s="41">
        <v>3</v>
      </c>
      <c r="H418" s="41">
        <v>2</v>
      </c>
      <c r="I418" s="41">
        <v>0</v>
      </c>
      <c r="J418" s="41">
        <v>0</v>
      </c>
      <c r="K418" s="41">
        <v>0</v>
      </c>
      <c r="L418" s="41">
        <v>0</v>
      </c>
      <c r="M418" s="41">
        <v>0</v>
      </c>
      <c r="N418" s="41">
        <v>45</v>
      </c>
      <c r="O418" s="41">
        <v>0</v>
      </c>
      <c r="P418" s="41">
        <v>0</v>
      </c>
      <c r="Q418" s="41">
        <v>0</v>
      </c>
      <c r="R418" s="41">
        <v>0</v>
      </c>
      <c r="S418" s="41">
        <v>50</v>
      </c>
    </row>
    <row r="419" spans="1:54" x14ac:dyDescent="0.25">
      <c r="B419" s="41" t="s">
        <v>24</v>
      </c>
      <c r="C419" s="41">
        <v>0</v>
      </c>
      <c r="D419" s="41">
        <v>0</v>
      </c>
      <c r="E419" s="41">
        <v>3</v>
      </c>
      <c r="F419" s="41">
        <v>15</v>
      </c>
      <c r="G419" s="41">
        <v>3</v>
      </c>
      <c r="H419" s="41">
        <v>2</v>
      </c>
      <c r="I419" s="41">
        <v>0</v>
      </c>
      <c r="J419" s="41">
        <v>2</v>
      </c>
      <c r="K419" s="41">
        <v>0</v>
      </c>
      <c r="L419" s="41">
        <v>26</v>
      </c>
      <c r="M419" s="41">
        <v>0</v>
      </c>
      <c r="N419" s="41">
        <v>0</v>
      </c>
      <c r="O419" s="41">
        <v>0</v>
      </c>
      <c r="P419" s="41">
        <v>0</v>
      </c>
      <c r="Q419" s="41">
        <v>0</v>
      </c>
      <c r="R419" s="41">
        <v>0</v>
      </c>
      <c r="S419" s="41">
        <v>51</v>
      </c>
    </row>
    <row r="420" spans="1:54" x14ac:dyDescent="0.25">
      <c r="B420" s="41" t="s">
        <v>36</v>
      </c>
      <c r="C420" s="41">
        <v>0</v>
      </c>
      <c r="D420" s="41">
        <v>0</v>
      </c>
      <c r="E420" s="41">
        <v>0</v>
      </c>
      <c r="F420" s="41">
        <v>0</v>
      </c>
      <c r="G420" s="41">
        <v>0</v>
      </c>
      <c r="H420" s="41">
        <v>11</v>
      </c>
      <c r="I420" s="41">
        <v>36</v>
      </c>
      <c r="J420" s="41">
        <v>4</v>
      </c>
      <c r="K420" s="41">
        <v>0</v>
      </c>
      <c r="L420" s="41">
        <v>0</v>
      </c>
      <c r="M420" s="41">
        <v>0</v>
      </c>
      <c r="N420" s="41">
        <v>0</v>
      </c>
      <c r="O420" s="41">
        <v>0</v>
      </c>
      <c r="P420" s="41">
        <v>0</v>
      </c>
      <c r="Q420" s="41">
        <v>0</v>
      </c>
      <c r="R420" s="41">
        <v>0</v>
      </c>
      <c r="S420" s="41">
        <v>51</v>
      </c>
    </row>
    <row r="421" spans="1:54" x14ac:dyDescent="0.25">
      <c r="B421" s="41" t="s">
        <v>37</v>
      </c>
      <c r="C421" s="41">
        <v>0</v>
      </c>
      <c r="D421" s="41">
        <v>0</v>
      </c>
      <c r="E421" s="41">
        <v>0</v>
      </c>
      <c r="F421" s="41">
        <v>1</v>
      </c>
      <c r="G421" s="41">
        <v>2</v>
      </c>
      <c r="H421" s="41">
        <v>5</v>
      </c>
      <c r="I421" s="41">
        <v>27</v>
      </c>
      <c r="J421" s="41">
        <v>16</v>
      </c>
      <c r="K421" s="41">
        <v>0</v>
      </c>
      <c r="L421" s="41">
        <v>0</v>
      </c>
      <c r="M421" s="41">
        <v>0</v>
      </c>
      <c r="N421" s="41">
        <v>0</v>
      </c>
      <c r="O421" s="41">
        <v>0</v>
      </c>
      <c r="P421" s="41">
        <v>0</v>
      </c>
      <c r="Q421" s="41">
        <v>0</v>
      </c>
      <c r="R421" s="41">
        <v>0</v>
      </c>
      <c r="S421" s="41">
        <v>51</v>
      </c>
    </row>
    <row r="422" spans="1:54" x14ac:dyDescent="0.25">
      <c r="B422" s="41" t="s">
        <v>38</v>
      </c>
      <c r="C422" s="41">
        <v>0</v>
      </c>
      <c r="D422" s="41">
        <v>0</v>
      </c>
      <c r="E422" s="41">
        <v>0</v>
      </c>
      <c r="F422" s="41">
        <v>2</v>
      </c>
      <c r="G422" s="41">
        <v>0</v>
      </c>
      <c r="H422" s="41">
        <v>3</v>
      </c>
      <c r="I422" s="41">
        <v>4</v>
      </c>
      <c r="J422" s="41">
        <v>21</v>
      </c>
      <c r="K422" s="41">
        <v>19</v>
      </c>
      <c r="L422" s="41">
        <v>1</v>
      </c>
      <c r="M422" s="41">
        <v>0</v>
      </c>
      <c r="N422" s="41">
        <v>0</v>
      </c>
      <c r="O422" s="41">
        <v>0</v>
      </c>
      <c r="P422" s="41">
        <v>0</v>
      </c>
      <c r="Q422" s="41">
        <v>0</v>
      </c>
      <c r="R422" s="41">
        <v>0</v>
      </c>
      <c r="S422" s="41">
        <v>50</v>
      </c>
    </row>
    <row r="423" spans="1:54" x14ac:dyDescent="0.25">
      <c r="B423" s="41" t="s">
        <v>22</v>
      </c>
      <c r="C423" s="41">
        <v>0</v>
      </c>
      <c r="D423" s="41">
        <v>21</v>
      </c>
      <c r="E423" s="41">
        <v>0</v>
      </c>
      <c r="F423" s="41">
        <v>19</v>
      </c>
      <c r="G423" s="41">
        <v>9</v>
      </c>
      <c r="H423" s="41">
        <v>1</v>
      </c>
      <c r="I423" s="41">
        <v>0</v>
      </c>
      <c r="J423" s="41">
        <v>0</v>
      </c>
      <c r="K423" s="41">
        <v>0</v>
      </c>
      <c r="L423" s="41">
        <v>0</v>
      </c>
      <c r="M423" s="41">
        <v>0</v>
      </c>
      <c r="N423" s="41">
        <v>0</v>
      </c>
      <c r="O423" s="41">
        <v>0</v>
      </c>
      <c r="P423" s="41">
        <v>0</v>
      </c>
      <c r="Q423" s="41">
        <v>0</v>
      </c>
      <c r="R423" s="41">
        <v>0</v>
      </c>
      <c r="S423" s="41">
        <v>50</v>
      </c>
    </row>
    <row r="424" spans="1:54" s="41" customFormat="1" x14ac:dyDescent="0.25">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row>
    <row r="425" spans="1:54" x14ac:dyDescent="0.25">
      <c r="A425" t="s">
        <v>92</v>
      </c>
    </row>
    <row r="426" spans="1:54" x14ac:dyDescent="0.25">
      <c r="B426" s="41" t="s">
        <v>0</v>
      </c>
      <c r="C426" s="41">
        <v>1.5625E-2</v>
      </c>
      <c r="D426" s="41">
        <v>3.125E-2</v>
      </c>
      <c r="E426" s="41">
        <v>6.25E-2</v>
      </c>
      <c r="F426" s="41">
        <v>0.125</v>
      </c>
      <c r="G426" s="41">
        <v>0.25</v>
      </c>
      <c r="H426" s="41">
        <v>0.5</v>
      </c>
      <c r="I426" s="41">
        <v>1</v>
      </c>
      <c r="J426" s="41">
        <v>2</v>
      </c>
      <c r="K426" s="41">
        <v>4</v>
      </c>
      <c r="L426" s="41">
        <v>8</v>
      </c>
      <c r="M426" s="41">
        <v>16</v>
      </c>
      <c r="N426" s="41">
        <v>32</v>
      </c>
      <c r="O426" s="41">
        <v>64</v>
      </c>
      <c r="P426" s="41">
        <v>128</v>
      </c>
      <c r="Q426" s="41">
        <v>256</v>
      </c>
      <c r="R426" s="41">
        <v>512</v>
      </c>
      <c r="S426" s="41" t="s">
        <v>1</v>
      </c>
    </row>
    <row r="427" spans="1:54" x14ac:dyDescent="0.25">
      <c r="B427" s="41" t="s">
        <v>31</v>
      </c>
      <c r="C427" s="41">
        <v>0</v>
      </c>
      <c r="D427" s="41">
        <v>23</v>
      </c>
      <c r="E427" s="41">
        <v>2</v>
      </c>
      <c r="F427" s="41">
        <v>0</v>
      </c>
      <c r="G427" s="41">
        <v>2</v>
      </c>
      <c r="H427" s="41">
        <v>12</v>
      </c>
      <c r="I427" s="41">
        <v>10</v>
      </c>
      <c r="J427" s="41">
        <v>17</v>
      </c>
      <c r="K427" s="41">
        <v>8</v>
      </c>
      <c r="L427" s="41">
        <v>51</v>
      </c>
      <c r="M427" s="41">
        <v>0</v>
      </c>
      <c r="N427" s="41">
        <v>0</v>
      </c>
      <c r="O427" s="41">
        <v>0</v>
      </c>
      <c r="P427" s="41">
        <v>0</v>
      </c>
      <c r="Q427" s="41">
        <v>0</v>
      </c>
      <c r="R427" s="41">
        <v>0</v>
      </c>
      <c r="S427" s="41">
        <v>125</v>
      </c>
    </row>
    <row r="428" spans="1:54" x14ac:dyDescent="0.25">
      <c r="B428" s="41" t="s">
        <v>32</v>
      </c>
      <c r="C428" s="41">
        <v>0</v>
      </c>
      <c r="D428" s="41">
        <v>0</v>
      </c>
      <c r="E428" s="41">
        <v>48</v>
      </c>
      <c r="F428" s="41">
        <v>0</v>
      </c>
      <c r="G428" s="41">
        <v>5</v>
      </c>
      <c r="H428" s="41">
        <v>4</v>
      </c>
      <c r="I428" s="41">
        <v>4</v>
      </c>
      <c r="J428" s="41">
        <v>12</v>
      </c>
      <c r="K428" s="41">
        <v>7</v>
      </c>
      <c r="L428" s="41">
        <v>5</v>
      </c>
      <c r="M428" s="41">
        <v>40</v>
      </c>
      <c r="N428" s="41">
        <v>0</v>
      </c>
      <c r="O428" s="41">
        <v>0</v>
      </c>
      <c r="P428" s="41">
        <v>0</v>
      </c>
      <c r="Q428" s="41">
        <v>0</v>
      </c>
      <c r="R428" s="41">
        <v>0</v>
      </c>
      <c r="S428" s="41">
        <v>125</v>
      </c>
    </row>
    <row r="429" spans="1:54" x14ac:dyDescent="0.25">
      <c r="B429" s="41" t="s">
        <v>3</v>
      </c>
      <c r="C429" s="41">
        <v>0</v>
      </c>
      <c r="D429" s="41">
        <v>0</v>
      </c>
      <c r="E429" s="41">
        <v>0</v>
      </c>
      <c r="F429" s="41">
        <v>57</v>
      </c>
      <c r="G429" s="41">
        <v>0</v>
      </c>
      <c r="H429" s="41">
        <v>18</v>
      </c>
      <c r="I429" s="41">
        <v>11</v>
      </c>
      <c r="J429" s="41">
        <v>13</v>
      </c>
      <c r="K429" s="41">
        <v>9</v>
      </c>
      <c r="L429" s="41">
        <v>6</v>
      </c>
      <c r="M429" s="41">
        <v>7</v>
      </c>
      <c r="N429" s="41">
        <v>3</v>
      </c>
      <c r="O429" s="41">
        <v>1</v>
      </c>
      <c r="P429" s="41">
        <v>0</v>
      </c>
      <c r="Q429" s="41">
        <v>0</v>
      </c>
      <c r="R429" s="41">
        <v>0</v>
      </c>
      <c r="S429" s="41">
        <v>125</v>
      </c>
    </row>
    <row r="430" spans="1:54" x14ac:dyDescent="0.25">
      <c r="B430" s="41" t="s">
        <v>5</v>
      </c>
      <c r="C430" s="41">
        <v>0</v>
      </c>
      <c r="D430" s="41">
        <v>0</v>
      </c>
      <c r="E430" s="41">
        <v>0</v>
      </c>
      <c r="F430" s="41">
        <v>0</v>
      </c>
      <c r="G430" s="41">
        <v>49</v>
      </c>
      <c r="H430" s="41">
        <v>0</v>
      </c>
      <c r="I430" s="41">
        <v>6</v>
      </c>
      <c r="J430" s="41">
        <v>18</v>
      </c>
      <c r="K430" s="41">
        <v>23</v>
      </c>
      <c r="L430" s="41">
        <v>9</v>
      </c>
      <c r="M430" s="41">
        <v>3</v>
      </c>
      <c r="N430" s="41">
        <v>6</v>
      </c>
      <c r="O430" s="41">
        <v>7</v>
      </c>
      <c r="P430" s="41">
        <v>4</v>
      </c>
      <c r="Q430" s="41">
        <v>0</v>
      </c>
      <c r="R430" s="41">
        <v>0</v>
      </c>
      <c r="S430" s="41">
        <v>125</v>
      </c>
    </row>
    <row r="431" spans="1:54" x14ac:dyDescent="0.25">
      <c r="B431" s="41" t="s">
        <v>7</v>
      </c>
      <c r="C431" s="41">
        <v>0</v>
      </c>
      <c r="D431" s="41">
        <v>0</v>
      </c>
      <c r="E431" s="41">
        <v>0</v>
      </c>
      <c r="F431" s="41">
        <v>0</v>
      </c>
      <c r="G431" s="41">
        <v>1</v>
      </c>
      <c r="H431" s="41">
        <v>1</v>
      </c>
      <c r="I431" s="41">
        <v>21</v>
      </c>
      <c r="J431" s="41">
        <v>31</v>
      </c>
      <c r="K431" s="41">
        <v>25</v>
      </c>
      <c r="L431" s="41">
        <v>16</v>
      </c>
      <c r="M431" s="41">
        <v>30</v>
      </c>
      <c r="N431" s="41">
        <v>0</v>
      </c>
      <c r="O431" s="41">
        <v>0</v>
      </c>
      <c r="P431" s="41">
        <v>0</v>
      </c>
      <c r="Q431" s="41">
        <v>0</v>
      </c>
      <c r="R431" s="41">
        <v>0</v>
      </c>
      <c r="S431" s="41">
        <v>125</v>
      </c>
    </row>
    <row r="432" spans="1:54" x14ac:dyDescent="0.25">
      <c r="B432" s="41" t="s">
        <v>9</v>
      </c>
      <c r="C432" s="41">
        <v>0</v>
      </c>
      <c r="D432" s="41">
        <v>0</v>
      </c>
      <c r="E432" s="41">
        <v>0</v>
      </c>
      <c r="F432" s="41">
        <v>2</v>
      </c>
      <c r="G432" s="41">
        <v>0</v>
      </c>
      <c r="H432" s="41">
        <v>34</v>
      </c>
      <c r="I432" s="41">
        <v>24</v>
      </c>
      <c r="J432" s="41">
        <v>29</v>
      </c>
      <c r="K432" s="41">
        <v>9</v>
      </c>
      <c r="L432" s="41">
        <v>7</v>
      </c>
      <c r="M432" s="41">
        <v>2</v>
      </c>
      <c r="N432" s="41">
        <v>2</v>
      </c>
      <c r="O432" s="41">
        <v>16</v>
      </c>
      <c r="P432" s="41">
        <v>0</v>
      </c>
      <c r="Q432" s="41">
        <v>0</v>
      </c>
      <c r="R432" s="41">
        <v>0</v>
      </c>
      <c r="S432" s="41">
        <v>125</v>
      </c>
    </row>
    <row r="433" spans="2:19" x14ac:dyDescent="0.25">
      <c r="B433" s="41" t="s">
        <v>10</v>
      </c>
      <c r="C433" s="41">
        <v>0</v>
      </c>
      <c r="D433" s="41">
        <v>0</v>
      </c>
      <c r="E433" s="41">
        <v>79</v>
      </c>
      <c r="F433" s="41">
        <v>0</v>
      </c>
      <c r="G433" s="41">
        <v>8</v>
      </c>
      <c r="H433" s="41">
        <v>6</v>
      </c>
      <c r="I433" s="41">
        <v>5</v>
      </c>
      <c r="J433" s="41">
        <v>2</v>
      </c>
      <c r="K433" s="41">
        <v>5</v>
      </c>
      <c r="L433" s="41">
        <v>9</v>
      </c>
      <c r="M433" s="41">
        <v>4</v>
      </c>
      <c r="N433" s="41">
        <v>7</v>
      </c>
      <c r="O433" s="41">
        <v>0</v>
      </c>
      <c r="P433" s="41">
        <v>0</v>
      </c>
      <c r="Q433" s="41">
        <v>0</v>
      </c>
      <c r="R433" s="41">
        <v>0</v>
      </c>
      <c r="S433" s="41">
        <v>125</v>
      </c>
    </row>
    <row r="434" spans="2:19" x14ac:dyDescent="0.25">
      <c r="B434" s="41" t="s">
        <v>11</v>
      </c>
      <c r="C434" s="41">
        <v>0</v>
      </c>
      <c r="D434" s="41">
        <v>0</v>
      </c>
      <c r="E434" s="41">
        <v>48</v>
      </c>
      <c r="F434" s="41">
        <v>0</v>
      </c>
      <c r="G434" s="41">
        <v>10</v>
      </c>
      <c r="H434" s="41">
        <v>4</v>
      </c>
      <c r="I434" s="41">
        <v>18</v>
      </c>
      <c r="J434" s="41">
        <v>4</v>
      </c>
      <c r="K434" s="41">
        <v>13</v>
      </c>
      <c r="L434" s="41">
        <v>18</v>
      </c>
      <c r="M434" s="41">
        <v>8</v>
      </c>
      <c r="N434" s="41">
        <v>2</v>
      </c>
      <c r="O434" s="41">
        <v>0</v>
      </c>
      <c r="P434" s="41">
        <v>0</v>
      </c>
      <c r="Q434" s="41">
        <v>0</v>
      </c>
      <c r="R434" s="41">
        <v>0</v>
      </c>
      <c r="S434" s="41">
        <v>125</v>
      </c>
    </row>
    <row r="435" spans="2:19" x14ac:dyDescent="0.25">
      <c r="B435" s="41" t="s">
        <v>13</v>
      </c>
      <c r="C435" s="41">
        <v>0</v>
      </c>
      <c r="D435" s="41">
        <v>0</v>
      </c>
      <c r="E435" s="41">
        <v>0</v>
      </c>
      <c r="F435" s="41">
        <v>0</v>
      </c>
      <c r="G435" s="41">
        <v>97</v>
      </c>
      <c r="H435" s="41">
        <v>0</v>
      </c>
      <c r="I435" s="41">
        <v>19</v>
      </c>
      <c r="J435" s="41">
        <v>7</v>
      </c>
      <c r="K435" s="41">
        <v>2</v>
      </c>
      <c r="L435" s="41">
        <v>0</v>
      </c>
      <c r="M435" s="41">
        <v>0</v>
      </c>
      <c r="N435" s="41">
        <v>0</v>
      </c>
      <c r="O435" s="41">
        <v>0</v>
      </c>
      <c r="P435" s="41">
        <v>0</v>
      </c>
      <c r="Q435" s="41">
        <v>0</v>
      </c>
      <c r="R435" s="41">
        <v>0</v>
      </c>
      <c r="S435" s="41">
        <v>125</v>
      </c>
    </row>
    <row r="436" spans="2:19" x14ac:dyDescent="0.25">
      <c r="B436" s="41" t="s">
        <v>14</v>
      </c>
      <c r="C436" s="41">
        <v>0</v>
      </c>
      <c r="D436" s="41">
        <v>0</v>
      </c>
      <c r="E436" s="41">
        <v>80</v>
      </c>
      <c r="F436" s="41">
        <v>0</v>
      </c>
      <c r="G436" s="41">
        <v>8</v>
      </c>
      <c r="H436" s="41">
        <v>5</v>
      </c>
      <c r="I436" s="41">
        <v>7</v>
      </c>
      <c r="J436" s="41">
        <v>12</v>
      </c>
      <c r="K436" s="41">
        <v>7</v>
      </c>
      <c r="L436" s="41">
        <v>2</v>
      </c>
      <c r="M436" s="41">
        <v>4</v>
      </c>
      <c r="N436" s="41">
        <v>0</v>
      </c>
      <c r="O436" s="41">
        <v>0</v>
      </c>
      <c r="P436" s="41">
        <v>0</v>
      </c>
      <c r="Q436" s="41">
        <v>0</v>
      </c>
      <c r="R436" s="41">
        <v>0</v>
      </c>
      <c r="S436" s="41">
        <v>125</v>
      </c>
    </row>
    <row r="437" spans="2:19" x14ac:dyDescent="0.25">
      <c r="B437" s="41" t="s">
        <v>16</v>
      </c>
      <c r="C437" s="41">
        <v>0</v>
      </c>
      <c r="D437" s="41">
        <v>0</v>
      </c>
      <c r="E437" s="41">
        <v>0</v>
      </c>
      <c r="F437" s="41">
        <v>0</v>
      </c>
      <c r="G437" s="41">
        <v>0</v>
      </c>
      <c r="H437" s="41">
        <v>1</v>
      </c>
      <c r="I437" s="41">
        <v>0</v>
      </c>
      <c r="J437" s="41">
        <v>0</v>
      </c>
      <c r="K437" s="41">
        <v>1</v>
      </c>
      <c r="L437" s="41">
        <v>4</v>
      </c>
      <c r="M437" s="41">
        <v>8</v>
      </c>
      <c r="N437" s="41">
        <v>56</v>
      </c>
      <c r="O437" s="41">
        <v>31</v>
      </c>
      <c r="P437" s="41">
        <v>9</v>
      </c>
      <c r="Q437" s="41">
        <v>14</v>
      </c>
      <c r="R437" s="41">
        <v>0</v>
      </c>
      <c r="S437" s="41">
        <v>124</v>
      </c>
    </row>
    <row r="438" spans="2:19" x14ac:dyDescent="0.25">
      <c r="B438" s="41" t="s">
        <v>17</v>
      </c>
      <c r="C438" s="41">
        <v>0</v>
      </c>
      <c r="D438" s="41">
        <v>0</v>
      </c>
      <c r="E438" s="41">
        <v>48</v>
      </c>
      <c r="F438" s="41">
        <v>0</v>
      </c>
      <c r="G438" s="41">
        <v>12</v>
      </c>
      <c r="H438" s="41">
        <v>17</v>
      </c>
      <c r="I438" s="41">
        <v>2</v>
      </c>
      <c r="J438" s="41">
        <v>13</v>
      </c>
      <c r="K438" s="41">
        <v>23</v>
      </c>
      <c r="L438" s="41">
        <v>3</v>
      </c>
      <c r="M438" s="41">
        <v>5</v>
      </c>
      <c r="N438" s="41">
        <v>2</v>
      </c>
      <c r="O438" s="41">
        <v>0</v>
      </c>
      <c r="P438" s="41">
        <v>0</v>
      </c>
      <c r="Q438" s="41">
        <v>0</v>
      </c>
      <c r="R438" s="41">
        <v>0</v>
      </c>
      <c r="S438" s="41">
        <v>125</v>
      </c>
    </row>
    <row r="439" spans="2:19" x14ac:dyDescent="0.25">
      <c r="B439" s="41" t="s">
        <v>18</v>
      </c>
      <c r="C439" s="41">
        <v>0</v>
      </c>
      <c r="D439" s="41">
        <v>1</v>
      </c>
      <c r="E439" s="41">
        <v>6</v>
      </c>
      <c r="F439" s="41">
        <v>55</v>
      </c>
      <c r="G439" s="41">
        <v>16</v>
      </c>
      <c r="H439" s="41">
        <v>3</v>
      </c>
      <c r="I439" s="41">
        <v>4</v>
      </c>
      <c r="J439" s="41">
        <v>2</v>
      </c>
      <c r="K439" s="41">
        <v>1</v>
      </c>
      <c r="L439" s="41">
        <v>37</v>
      </c>
      <c r="M439" s="41">
        <v>0</v>
      </c>
      <c r="N439" s="41">
        <v>0</v>
      </c>
      <c r="O439" s="41">
        <v>0</v>
      </c>
      <c r="P439" s="41">
        <v>0</v>
      </c>
      <c r="Q439" s="41">
        <v>0</v>
      </c>
      <c r="R439" s="41">
        <v>0</v>
      </c>
      <c r="S439" s="41">
        <v>125</v>
      </c>
    </row>
    <row r="440" spans="2:19" x14ac:dyDescent="0.25">
      <c r="B440" s="41" t="s">
        <v>19</v>
      </c>
      <c r="C440" s="41">
        <v>0</v>
      </c>
      <c r="D440" s="41">
        <v>3</v>
      </c>
      <c r="E440" s="41">
        <v>0</v>
      </c>
      <c r="F440" s="41">
        <v>64</v>
      </c>
      <c r="G440" s="41">
        <v>12</v>
      </c>
      <c r="H440" s="41">
        <v>5</v>
      </c>
      <c r="I440" s="41">
        <v>1</v>
      </c>
      <c r="J440" s="41">
        <v>4</v>
      </c>
      <c r="K440" s="41">
        <v>1</v>
      </c>
      <c r="L440" s="41">
        <v>14</v>
      </c>
      <c r="M440" s="41">
        <v>21</v>
      </c>
      <c r="N440" s="41">
        <v>0</v>
      </c>
      <c r="O440" s="41">
        <v>0</v>
      </c>
      <c r="P440" s="41">
        <v>0</v>
      </c>
      <c r="Q440" s="41">
        <v>0</v>
      </c>
      <c r="R440" s="41">
        <v>0</v>
      </c>
      <c r="S440" s="41">
        <v>125</v>
      </c>
    </row>
    <row r="441" spans="2:19" x14ac:dyDescent="0.25">
      <c r="B441" s="41" t="s">
        <v>20</v>
      </c>
      <c r="C441" s="41">
        <v>0</v>
      </c>
      <c r="D441" s="41">
        <v>2</v>
      </c>
      <c r="E441" s="41">
        <v>23</v>
      </c>
      <c r="F441" s="41">
        <v>49</v>
      </c>
      <c r="G441" s="41">
        <v>11</v>
      </c>
      <c r="H441" s="41">
        <v>1</v>
      </c>
      <c r="I441" s="41">
        <v>3</v>
      </c>
      <c r="J441" s="41">
        <v>23</v>
      </c>
      <c r="K441" s="41">
        <v>3</v>
      </c>
      <c r="L441" s="41">
        <v>10</v>
      </c>
      <c r="M441" s="41">
        <v>0</v>
      </c>
      <c r="N441" s="41">
        <v>0</v>
      </c>
      <c r="O441" s="41">
        <v>0</v>
      </c>
      <c r="P441" s="41">
        <v>0</v>
      </c>
      <c r="Q441" s="41">
        <v>0</v>
      </c>
      <c r="R441" s="41">
        <v>0</v>
      </c>
      <c r="S441" s="41">
        <v>125</v>
      </c>
    </row>
    <row r="442" spans="2:19" x14ac:dyDescent="0.25">
      <c r="B442" s="41" t="s">
        <v>21</v>
      </c>
      <c r="C442" s="41">
        <v>0</v>
      </c>
      <c r="D442" s="41">
        <v>0</v>
      </c>
      <c r="E442" s="41">
        <v>69</v>
      </c>
      <c r="F442" s="41">
        <v>0</v>
      </c>
      <c r="G442" s="41">
        <v>25</v>
      </c>
      <c r="H442" s="41">
        <v>14</v>
      </c>
      <c r="I442" s="41">
        <v>7</v>
      </c>
      <c r="J442" s="41">
        <v>4</v>
      </c>
      <c r="K442" s="41">
        <v>4</v>
      </c>
      <c r="L442" s="41">
        <v>2</v>
      </c>
      <c r="M442" s="41">
        <v>0</v>
      </c>
      <c r="N442" s="41">
        <v>0</v>
      </c>
      <c r="O442" s="41">
        <v>0</v>
      </c>
      <c r="P442" s="41">
        <v>0</v>
      </c>
      <c r="Q442" s="41">
        <v>0</v>
      </c>
      <c r="R442" s="41">
        <v>0</v>
      </c>
      <c r="S442" s="41">
        <v>125</v>
      </c>
    </row>
    <row r="443" spans="2:19" x14ac:dyDescent="0.25">
      <c r="B443" s="41" t="s">
        <v>33</v>
      </c>
      <c r="C443" s="41">
        <v>0</v>
      </c>
      <c r="D443" s="41">
        <v>118</v>
      </c>
      <c r="E443" s="41">
        <v>3</v>
      </c>
      <c r="F443" s="41">
        <v>3</v>
      </c>
      <c r="G443" s="41">
        <v>1</v>
      </c>
      <c r="H443" s="41">
        <v>0</v>
      </c>
      <c r="I443" s="41">
        <v>0</v>
      </c>
      <c r="J443" s="41">
        <v>0</v>
      </c>
      <c r="K443" s="41">
        <v>0</v>
      </c>
      <c r="L443" s="41">
        <v>0</v>
      </c>
      <c r="M443" s="41">
        <v>0</v>
      </c>
      <c r="N443" s="41">
        <v>0</v>
      </c>
      <c r="O443" s="41">
        <v>0</v>
      </c>
      <c r="P443" s="41">
        <v>0</v>
      </c>
      <c r="Q443" s="41">
        <v>0</v>
      </c>
      <c r="R443" s="41">
        <v>0</v>
      </c>
      <c r="S443" s="41">
        <v>125</v>
      </c>
    </row>
    <row r="444" spans="2:19" x14ac:dyDescent="0.25">
      <c r="B444" s="41" t="s">
        <v>34</v>
      </c>
      <c r="C444" s="41">
        <v>0</v>
      </c>
      <c r="D444" s="41">
        <v>0</v>
      </c>
      <c r="E444" s="41">
        <v>0</v>
      </c>
      <c r="F444" s="41">
        <v>4</v>
      </c>
      <c r="G444" s="41">
        <v>64</v>
      </c>
      <c r="H444" s="41">
        <v>50</v>
      </c>
      <c r="I444" s="41">
        <v>7</v>
      </c>
      <c r="J444" s="41">
        <v>0</v>
      </c>
      <c r="K444" s="41">
        <v>0</v>
      </c>
      <c r="L444" s="41">
        <v>0</v>
      </c>
      <c r="M444" s="41">
        <v>0</v>
      </c>
      <c r="N444" s="41">
        <v>0</v>
      </c>
      <c r="O444" s="41">
        <v>0</v>
      </c>
      <c r="P444" s="41">
        <v>0</v>
      </c>
      <c r="Q444" s="41">
        <v>0</v>
      </c>
      <c r="R444" s="41">
        <v>0</v>
      </c>
      <c r="S444" s="41">
        <v>125</v>
      </c>
    </row>
    <row r="445" spans="2:19" x14ac:dyDescent="0.25">
      <c r="B445" s="41" t="s">
        <v>35</v>
      </c>
      <c r="C445" s="41">
        <v>0</v>
      </c>
      <c r="D445" s="41">
        <v>0</v>
      </c>
      <c r="E445" s="41">
        <v>6</v>
      </c>
      <c r="F445" s="41">
        <v>0</v>
      </c>
      <c r="G445" s="41">
        <v>31</v>
      </c>
      <c r="H445" s="41">
        <v>11</v>
      </c>
      <c r="I445" s="41">
        <v>3</v>
      </c>
      <c r="J445" s="41">
        <v>0</v>
      </c>
      <c r="K445" s="41">
        <v>1</v>
      </c>
      <c r="L445" s="41">
        <v>0</v>
      </c>
      <c r="M445" s="41">
        <v>0</v>
      </c>
      <c r="N445" s="41">
        <v>73</v>
      </c>
      <c r="O445" s="41">
        <v>0</v>
      </c>
      <c r="P445" s="41">
        <v>0</v>
      </c>
      <c r="Q445" s="41">
        <v>0</v>
      </c>
      <c r="R445" s="41">
        <v>0</v>
      </c>
      <c r="S445" s="41">
        <v>125</v>
      </c>
    </row>
    <row r="446" spans="2:19" x14ac:dyDescent="0.25">
      <c r="B446" s="41" t="s">
        <v>24</v>
      </c>
      <c r="C446" s="41">
        <v>0</v>
      </c>
      <c r="D446" s="41">
        <v>3</v>
      </c>
      <c r="E446" s="41">
        <v>53</v>
      </c>
      <c r="F446" s="41">
        <v>28</v>
      </c>
      <c r="G446" s="41">
        <v>6</v>
      </c>
      <c r="H446" s="41">
        <v>1</v>
      </c>
      <c r="I446" s="41">
        <v>1</v>
      </c>
      <c r="J446" s="41">
        <v>0</v>
      </c>
      <c r="K446" s="41">
        <v>2</v>
      </c>
      <c r="L446" s="41">
        <v>31</v>
      </c>
      <c r="M446" s="41">
        <v>0</v>
      </c>
      <c r="N446" s="41">
        <v>0</v>
      </c>
      <c r="O446" s="41">
        <v>0</v>
      </c>
      <c r="P446" s="41">
        <v>0</v>
      </c>
      <c r="Q446" s="41">
        <v>0</v>
      </c>
      <c r="R446" s="41">
        <v>0</v>
      </c>
      <c r="S446" s="41">
        <v>125</v>
      </c>
    </row>
    <row r="447" spans="2:19" x14ac:dyDescent="0.25">
      <c r="B447" s="41" t="s">
        <v>36</v>
      </c>
      <c r="C447" s="41">
        <v>0</v>
      </c>
      <c r="D447" s="41">
        <v>0</v>
      </c>
      <c r="E447" s="41">
        <v>0</v>
      </c>
      <c r="F447" s="41">
        <v>0</v>
      </c>
      <c r="G447" s="41">
        <v>1</v>
      </c>
      <c r="H447" s="41">
        <v>34</v>
      </c>
      <c r="I447" s="41">
        <v>79</v>
      </c>
      <c r="J447" s="41">
        <v>11</v>
      </c>
      <c r="K447" s="41">
        <v>0</v>
      </c>
      <c r="L447" s="41">
        <v>0</v>
      </c>
      <c r="M447" s="41">
        <v>0</v>
      </c>
      <c r="N447" s="41">
        <v>0</v>
      </c>
      <c r="O447" s="41">
        <v>0</v>
      </c>
      <c r="P447" s="41">
        <v>0</v>
      </c>
      <c r="Q447" s="41">
        <v>0</v>
      </c>
      <c r="R447" s="41">
        <v>0</v>
      </c>
      <c r="S447" s="41">
        <v>125</v>
      </c>
    </row>
    <row r="448" spans="2:19" x14ac:dyDescent="0.25">
      <c r="B448" s="41" t="s">
        <v>37</v>
      </c>
      <c r="C448" s="41">
        <v>0</v>
      </c>
      <c r="D448" s="41">
        <v>0</v>
      </c>
      <c r="E448" s="41">
        <v>1</v>
      </c>
      <c r="F448" s="41">
        <v>0</v>
      </c>
      <c r="G448" s="41">
        <v>1</v>
      </c>
      <c r="H448" s="41">
        <v>70</v>
      </c>
      <c r="I448" s="41">
        <v>45</v>
      </c>
      <c r="J448" s="41">
        <v>8</v>
      </c>
      <c r="K448" s="41">
        <v>0</v>
      </c>
      <c r="L448" s="41">
        <v>0</v>
      </c>
      <c r="M448" s="41">
        <v>0</v>
      </c>
      <c r="N448" s="41">
        <v>0</v>
      </c>
      <c r="O448" s="41">
        <v>0</v>
      </c>
      <c r="P448" s="41">
        <v>0</v>
      </c>
      <c r="Q448" s="41">
        <v>0</v>
      </c>
      <c r="R448" s="41">
        <v>0</v>
      </c>
      <c r="S448" s="41">
        <v>125</v>
      </c>
    </row>
    <row r="449" spans="1:19" x14ac:dyDescent="0.25">
      <c r="B449" s="41" t="s">
        <v>38</v>
      </c>
      <c r="C449" s="41">
        <v>0</v>
      </c>
      <c r="D449" s="41">
        <v>0</v>
      </c>
      <c r="E449" s="41">
        <v>0</v>
      </c>
      <c r="F449" s="41">
        <v>79</v>
      </c>
      <c r="G449" s="41">
        <v>0</v>
      </c>
      <c r="H449" s="41">
        <v>20</v>
      </c>
      <c r="I449" s="41">
        <v>15</v>
      </c>
      <c r="J449" s="41">
        <v>8</v>
      </c>
      <c r="K449" s="41">
        <v>3</v>
      </c>
      <c r="L449" s="41">
        <v>0</v>
      </c>
      <c r="M449" s="41">
        <v>0</v>
      </c>
      <c r="N449" s="41">
        <v>0</v>
      </c>
      <c r="O449" s="41">
        <v>0</v>
      </c>
      <c r="P449" s="41">
        <v>0</v>
      </c>
      <c r="Q449" s="41">
        <v>0</v>
      </c>
      <c r="R449" s="41">
        <v>0</v>
      </c>
      <c r="S449" s="41">
        <v>125</v>
      </c>
    </row>
    <row r="450" spans="1:19" x14ac:dyDescent="0.25">
      <c r="B450" s="41" t="s">
        <v>22</v>
      </c>
      <c r="C450" s="41">
        <v>0</v>
      </c>
      <c r="D450" s="41">
        <v>107</v>
      </c>
      <c r="E450" s="41">
        <v>0</v>
      </c>
      <c r="F450" s="41">
        <v>11</v>
      </c>
      <c r="G450" s="41">
        <v>7</v>
      </c>
      <c r="H450" s="41">
        <v>0</v>
      </c>
      <c r="I450" s="41">
        <v>0</v>
      </c>
      <c r="J450" s="41">
        <v>0</v>
      </c>
      <c r="K450" s="41">
        <v>0</v>
      </c>
      <c r="L450" s="41">
        <v>0</v>
      </c>
      <c r="M450" s="41">
        <v>0</v>
      </c>
      <c r="N450" s="41">
        <v>0</v>
      </c>
      <c r="O450" s="41">
        <v>0</v>
      </c>
      <c r="P450" s="41">
        <v>0</v>
      </c>
      <c r="Q450" s="41">
        <v>0</v>
      </c>
      <c r="R450" s="41">
        <v>0</v>
      </c>
      <c r="S450" s="41">
        <v>125</v>
      </c>
    </row>
    <row r="451" spans="1:19" x14ac:dyDescent="0.25">
      <c r="A451" t="s">
        <v>102</v>
      </c>
    </row>
    <row r="453" spans="1:19" x14ac:dyDescent="0.25">
      <c r="B453" s="41" t="s">
        <v>0</v>
      </c>
      <c r="C453" s="41">
        <v>1.5625E-2</v>
      </c>
      <c r="D453" s="41">
        <v>3.125E-2</v>
      </c>
      <c r="E453" s="41">
        <v>6.25E-2</v>
      </c>
      <c r="F453" s="41">
        <v>0.125</v>
      </c>
      <c r="G453" s="41">
        <v>0.25</v>
      </c>
      <c r="H453" s="41">
        <v>0.5</v>
      </c>
      <c r="I453" s="41">
        <v>1</v>
      </c>
      <c r="J453" s="41">
        <v>2</v>
      </c>
      <c r="K453" s="41">
        <v>4</v>
      </c>
      <c r="L453" s="41">
        <v>8</v>
      </c>
      <c r="M453" s="41">
        <v>16</v>
      </c>
      <c r="N453" s="41">
        <v>32</v>
      </c>
      <c r="O453" s="41">
        <v>64</v>
      </c>
      <c r="P453" s="41">
        <v>128</v>
      </c>
      <c r="Q453" s="41">
        <v>256</v>
      </c>
      <c r="R453" s="41">
        <v>512</v>
      </c>
      <c r="S453" s="41" t="s">
        <v>1</v>
      </c>
    </row>
    <row r="454" spans="1:19" x14ac:dyDescent="0.25">
      <c r="B454" s="41" t="s">
        <v>3</v>
      </c>
      <c r="C454" s="41">
        <v>0</v>
      </c>
      <c r="D454" s="41">
        <v>27</v>
      </c>
      <c r="E454" s="41">
        <v>0</v>
      </c>
      <c r="F454" s="41">
        <v>0</v>
      </c>
      <c r="G454" s="41">
        <v>0</v>
      </c>
      <c r="H454" s="41">
        <v>0</v>
      </c>
      <c r="I454" s="41">
        <v>0</v>
      </c>
      <c r="J454" s="41">
        <v>0</v>
      </c>
      <c r="K454" s="41">
        <v>0</v>
      </c>
      <c r="L454" s="41">
        <v>0</v>
      </c>
      <c r="M454" s="41">
        <v>0</v>
      </c>
      <c r="N454" s="41">
        <v>0</v>
      </c>
      <c r="O454" s="41">
        <v>0</v>
      </c>
      <c r="P454" s="41">
        <v>0</v>
      </c>
      <c r="Q454" s="41">
        <v>0</v>
      </c>
      <c r="R454" s="41">
        <v>0</v>
      </c>
      <c r="S454" s="41">
        <v>27</v>
      </c>
    </row>
    <row r="455" spans="1:19" x14ac:dyDescent="0.25">
      <c r="B455" s="41" t="s">
        <v>5</v>
      </c>
      <c r="C455" s="41">
        <v>0</v>
      </c>
      <c r="D455" s="41">
        <v>23</v>
      </c>
      <c r="E455" s="41">
        <v>1</v>
      </c>
      <c r="F455" s="41">
        <v>1</v>
      </c>
      <c r="G455" s="41">
        <v>2</v>
      </c>
      <c r="H455" s="41">
        <v>0</v>
      </c>
      <c r="I455" s="41">
        <v>0</v>
      </c>
      <c r="J455" s="41">
        <v>0</v>
      </c>
      <c r="K455" s="41">
        <v>0</v>
      </c>
      <c r="L455" s="41">
        <v>0</v>
      </c>
      <c r="M455" s="41">
        <v>0</v>
      </c>
      <c r="N455" s="41">
        <v>0</v>
      </c>
      <c r="O455" s="41">
        <v>0</v>
      </c>
      <c r="P455" s="41">
        <v>0</v>
      </c>
      <c r="Q455" s="41">
        <v>0</v>
      </c>
      <c r="R455" s="41">
        <v>0</v>
      </c>
      <c r="S455" s="41">
        <v>27</v>
      </c>
    </row>
    <row r="456" spans="1:19" x14ac:dyDescent="0.25">
      <c r="B456" s="41" t="s">
        <v>11</v>
      </c>
      <c r="C456" s="41">
        <v>0</v>
      </c>
      <c r="D456" s="41">
        <v>26</v>
      </c>
      <c r="E456" s="41">
        <v>1</v>
      </c>
      <c r="F456" s="41">
        <v>0</v>
      </c>
      <c r="G456" s="41">
        <v>0</v>
      </c>
      <c r="H456" s="41">
        <v>0</v>
      </c>
      <c r="I456" s="41">
        <v>0</v>
      </c>
      <c r="J456" s="41">
        <v>0</v>
      </c>
      <c r="K456" s="41">
        <v>0</v>
      </c>
      <c r="L456" s="41">
        <v>0</v>
      </c>
      <c r="M456" s="41">
        <v>0</v>
      </c>
      <c r="N456" s="41">
        <v>0</v>
      </c>
      <c r="O456" s="41">
        <v>0</v>
      </c>
      <c r="P456" s="41">
        <v>0</v>
      </c>
      <c r="Q456" s="41">
        <v>0</v>
      </c>
      <c r="R456" s="41">
        <v>0</v>
      </c>
      <c r="S456" s="41">
        <v>27</v>
      </c>
    </row>
    <row r="457" spans="1:19" x14ac:dyDescent="0.25">
      <c r="B457" s="41" t="s">
        <v>24</v>
      </c>
      <c r="C457" s="41">
        <v>0</v>
      </c>
      <c r="D457" s="41">
        <v>10</v>
      </c>
      <c r="E457" s="41">
        <v>9</v>
      </c>
      <c r="F457" s="41">
        <v>5</v>
      </c>
      <c r="G457" s="41">
        <v>3</v>
      </c>
      <c r="H457" s="41">
        <v>0</v>
      </c>
      <c r="I457" s="41">
        <v>0</v>
      </c>
      <c r="J457" s="41">
        <v>0</v>
      </c>
      <c r="K457" s="41">
        <v>0</v>
      </c>
      <c r="L457" s="41">
        <v>0</v>
      </c>
      <c r="M457" s="41">
        <v>0</v>
      </c>
      <c r="N457" s="41">
        <v>0</v>
      </c>
      <c r="O457" s="41">
        <v>0</v>
      </c>
      <c r="P457" s="41">
        <v>0</v>
      </c>
      <c r="Q457" s="41">
        <v>0</v>
      </c>
      <c r="R457" s="41">
        <v>0</v>
      </c>
      <c r="S457" s="41">
        <v>27</v>
      </c>
    </row>
    <row r="458" spans="1:19" x14ac:dyDescent="0.25">
      <c r="B458" s="41" t="s">
        <v>25</v>
      </c>
      <c r="C458" s="41">
        <v>0</v>
      </c>
      <c r="D458" s="41">
        <v>2</v>
      </c>
      <c r="E458" s="41">
        <v>0</v>
      </c>
      <c r="F458" s="41">
        <v>0</v>
      </c>
      <c r="G458" s="41">
        <v>0</v>
      </c>
      <c r="H458" s="41">
        <v>0</v>
      </c>
      <c r="I458" s="41">
        <v>0</v>
      </c>
      <c r="J458" s="41">
        <v>0</v>
      </c>
      <c r="K458" s="41">
        <v>0</v>
      </c>
      <c r="L458" s="41">
        <v>0</v>
      </c>
      <c r="M458" s="41">
        <v>0</v>
      </c>
      <c r="N458" s="41">
        <v>0</v>
      </c>
      <c r="O458" s="41">
        <v>0</v>
      </c>
      <c r="P458" s="41">
        <v>1</v>
      </c>
      <c r="Q458" s="41">
        <v>0</v>
      </c>
      <c r="R458" s="41">
        <v>24</v>
      </c>
      <c r="S458" s="41">
        <v>27</v>
      </c>
    </row>
    <row r="459" spans="1:19" x14ac:dyDescent="0.25">
      <c r="B459" s="41" t="s">
        <v>26</v>
      </c>
      <c r="C459" s="41">
        <v>0</v>
      </c>
      <c r="D459" s="41">
        <v>27</v>
      </c>
      <c r="E459" s="41">
        <v>0</v>
      </c>
      <c r="F459" s="41">
        <v>0</v>
      </c>
      <c r="G459" s="41">
        <v>0</v>
      </c>
      <c r="H459" s="41">
        <v>0</v>
      </c>
      <c r="I459" s="41">
        <v>0</v>
      </c>
      <c r="J459" s="41">
        <v>0</v>
      </c>
      <c r="K459" s="41">
        <v>0</v>
      </c>
      <c r="L459" s="41">
        <v>0</v>
      </c>
      <c r="M459" s="41">
        <v>0</v>
      </c>
      <c r="N459" s="41">
        <v>0</v>
      </c>
      <c r="O459" s="41">
        <v>0</v>
      </c>
      <c r="P459" s="41">
        <v>0</v>
      </c>
      <c r="Q459" s="41">
        <v>0</v>
      </c>
      <c r="R459" s="41">
        <v>0</v>
      </c>
      <c r="S459" s="41">
        <v>27</v>
      </c>
    </row>
    <row r="460" spans="1:19" x14ac:dyDescent="0.25">
      <c r="A460" t="s">
        <v>109</v>
      </c>
    </row>
    <row r="462" spans="1:19" x14ac:dyDescent="0.25">
      <c r="B462" s="41" t="s">
        <v>0</v>
      </c>
      <c r="C462" s="41">
        <v>1.5625E-2</v>
      </c>
      <c r="D462" s="41">
        <v>3.125E-2</v>
      </c>
      <c r="E462" s="41">
        <v>6.25E-2</v>
      </c>
      <c r="F462" s="41">
        <v>0.125</v>
      </c>
      <c r="G462" s="41">
        <v>0.25</v>
      </c>
      <c r="H462" s="41">
        <v>0.5</v>
      </c>
      <c r="I462" s="41">
        <v>1</v>
      </c>
      <c r="J462" s="41">
        <v>2</v>
      </c>
      <c r="K462" s="41">
        <v>4</v>
      </c>
      <c r="L462" s="41">
        <v>8</v>
      </c>
      <c r="M462" s="41">
        <v>16</v>
      </c>
      <c r="N462" s="41">
        <v>32</v>
      </c>
      <c r="O462" s="41">
        <v>64</v>
      </c>
      <c r="P462" s="41">
        <v>128</v>
      </c>
      <c r="Q462" s="41">
        <v>256</v>
      </c>
      <c r="R462" s="41">
        <v>512</v>
      </c>
      <c r="S462" s="41" t="s">
        <v>1</v>
      </c>
    </row>
    <row r="463" spans="1:19" x14ac:dyDescent="0.25">
      <c r="B463" s="41" t="s">
        <v>9</v>
      </c>
      <c r="C463" s="41">
        <v>0</v>
      </c>
      <c r="D463" s="41">
        <v>19</v>
      </c>
      <c r="E463" s="41">
        <v>0</v>
      </c>
      <c r="F463" s="41">
        <v>0</v>
      </c>
      <c r="G463" s="41">
        <v>0</v>
      </c>
      <c r="H463" s="41">
        <v>0</v>
      </c>
      <c r="I463" s="41">
        <v>0</v>
      </c>
      <c r="J463" s="41">
        <v>0</v>
      </c>
      <c r="K463" s="41">
        <v>0</v>
      </c>
      <c r="L463" s="41">
        <v>0</v>
      </c>
      <c r="M463" s="41">
        <v>0</v>
      </c>
      <c r="N463" s="41">
        <v>0</v>
      </c>
      <c r="O463" s="41">
        <v>0</v>
      </c>
      <c r="P463" s="41">
        <v>0</v>
      </c>
      <c r="Q463" s="41">
        <v>0</v>
      </c>
      <c r="R463" s="41">
        <v>0</v>
      </c>
      <c r="S463" s="41">
        <v>19</v>
      </c>
    </row>
    <row r="464" spans="1:19" x14ac:dyDescent="0.25">
      <c r="B464" s="41" t="s">
        <v>20</v>
      </c>
      <c r="C464" s="41">
        <v>0</v>
      </c>
      <c r="D464" s="41">
        <v>2</v>
      </c>
      <c r="E464" s="41">
        <v>1</v>
      </c>
      <c r="F464" s="41">
        <v>13</v>
      </c>
      <c r="G464" s="41">
        <v>3</v>
      </c>
      <c r="H464" s="41">
        <v>0</v>
      </c>
      <c r="I464" s="41">
        <v>0</v>
      </c>
      <c r="J464" s="41">
        <v>0</v>
      </c>
      <c r="K464" s="41">
        <v>0</v>
      </c>
      <c r="L464" s="41">
        <v>0</v>
      </c>
      <c r="M464" s="41">
        <v>0</v>
      </c>
      <c r="N464" s="41">
        <v>0</v>
      </c>
      <c r="O464" s="41">
        <v>0</v>
      </c>
      <c r="P464" s="41">
        <v>0</v>
      </c>
      <c r="Q464" s="41">
        <v>0</v>
      </c>
      <c r="R464" s="41">
        <v>0</v>
      </c>
      <c r="S464" s="41">
        <v>19</v>
      </c>
    </row>
    <row r="465" spans="1:19" x14ac:dyDescent="0.25">
      <c r="B465" s="41" t="s">
        <v>24</v>
      </c>
      <c r="C465" s="41">
        <v>0</v>
      </c>
      <c r="D465" s="41">
        <v>8</v>
      </c>
      <c r="E465" s="41">
        <v>5</v>
      </c>
      <c r="F465" s="41">
        <v>5</v>
      </c>
      <c r="G465" s="41">
        <v>0</v>
      </c>
      <c r="H465" s="41">
        <v>0</v>
      </c>
      <c r="I465" s="41">
        <v>0</v>
      </c>
      <c r="J465" s="41">
        <v>0</v>
      </c>
      <c r="K465" s="41">
        <v>0</v>
      </c>
      <c r="L465" s="41">
        <v>0</v>
      </c>
      <c r="M465" s="41">
        <v>0</v>
      </c>
      <c r="N465" s="41">
        <v>0</v>
      </c>
      <c r="O465" s="41">
        <v>0</v>
      </c>
      <c r="P465" s="41">
        <v>0</v>
      </c>
      <c r="Q465" s="41">
        <v>0</v>
      </c>
      <c r="R465" s="41">
        <v>1</v>
      </c>
      <c r="S465" s="41">
        <v>19</v>
      </c>
    </row>
    <row r="466" spans="1:19" x14ac:dyDescent="0.25">
      <c r="B466" s="41" t="s">
        <v>26</v>
      </c>
      <c r="C466" s="41">
        <v>0</v>
      </c>
      <c r="D466" s="41">
        <v>19</v>
      </c>
      <c r="E466" s="41">
        <v>0</v>
      </c>
      <c r="F466" s="41">
        <v>0</v>
      </c>
      <c r="G466" s="41">
        <v>0</v>
      </c>
      <c r="H466" s="41">
        <v>0</v>
      </c>
      <c r="I466" s="41">
        <v>0</v>
      </c>
      <c r="J466" s="41">
        <v>0</v>
      </c>
      <c r="K466" s="41">
        <v>0</v>
      </c>
      <c r="L466" s="41">
        <v>0</v>
      </c>
      <c r="M466" s="41">
        <v>0</v>
      </c>
      <c r="N466" s="41">
        <v>0</v>
      </c>
      <c r="O466" s="41">
        <v>0</v>
      </c>
      <c r="P466" s="41">
        <v>0</v>
      </c>
      <c r="Q466" s="41">
        <v>0</v>
      </c>
      <c r="R466" s="41">
        <v>0</v>
      </c>
      <c r="S466" s="41">
        <v>19</v>
      </c>
    </row>
    <row r="467" spans="1:19" x14ac:dyDescent="0.25">
      <c r="B467" s="41" t="s">
        <v>113</v>
      </c>
      <c r="C467" s="41">
        <v>0</v>
      </c>
      <c r="D467" s="41">
        <v>2</v>
      </c>
      <c r="E467" s="41">
        <v>7</v>
      </c>
      <c r="F467" s="41">
        <v>3</v>
      </c>
      <c r="G467" s="41">
        <v>1</v>
      </c>
      <c r="H467" s="41">
        <v>1</v>
      </c>
      <c r="I467" s="41">
        <v>0</v>
      </c>
      <c r="J467" s="41">
        <v>1</v>
      </c>
      <c r="K467" s="41">
        <v>1</v>
      </c>
      <c r="L467" s="41">
        <v>1</v>
      </c>
      <c r="M467" s="41">
        <v>1</v>
      </c>
      <c r="N467" s="41">
        <v>0</v>
      </c>
      <c r="O467" s="41">
        <v>0</v>
      </c>
      <c r="P467" s="41">
        <v>0</v>
      </c>
      <c r="Q467" s="41">
        <v>0</v>
      </c>
      <c r="R467" s="41">
        <v>0</v>
      </c>
      <c r="S467" s="41">
        <v>18</v>
      </c>
    </row>
    <row r="468" spans="1:19" x14ac:dyDescent="0.25">
      <c r="A468" t="s">
        <v>103</v>
      </c>
    </row>
    <row r="470" spans="1:19" x14ac:dyDescent="0.25">
      <c r="B470" s="41" t="s">
        <v>0</v>
      </c>
      <c r="C470" s="41">
        <v>1.5625E-2</v>
      </c>
      <c r="D470" s="41">
        <v>3.125E-2</v>
      </c>
      <c r="E470" s="41">
        <v>6.25E-2</v>
      </c>
      <c r="F470" s="41">
        <v>0.125</v>
      </c>
      <c r="G470" s="41">
        <v>0.25</v>
      </c>
      <c r="H470" s="41">
        <v>0.5</v>
      </c>
      <c r="I470" s="41">
        <v>1</v>
      </c>
      <c r="J470" s="41">
        <v>2</v>
      </c>
      <c r="K470" s="41">
        <v>4</v>
      </c>
      <c r="L470" s="41">
        <v>8</v>
      </c>
      <c r="M470" s="41">
        <v>16</v>
      </c>
      <c r="N470" s="41">
        <v>32</v>
      </c>
      <c r="O470" s="41">
        <v>64</v>
      </c>
      <c r="P470" s="41">
        <v>128</v>
      </c>
      <c r="Q470" s="41">
        <v>256</v>
      </c>
      <c r="R470" s="41">
        <v>512</v>
      </c>
      <c r="S470" s="41" t="s">
        <v>1</v>
      </c>
    </row>
    <row r="471" spans="1:19" x14ac:dyDescent="0.25">
      <c r="B471" s="41" t="s">
        <v>9</v>
      </c>
      <c r="C471" s="41">
        <v>0</v>
      </c>
      <c r="D471" s="41">
        <v>9</v>
      </c>
      <c r="E471" s="41">
        <v>11</v>
      </c>
      <c r="F471" s="41">
        <v>7</v>
      </c>
      <c r="G471" s="41">
        <v>7</v>
      </c>
      <c r="H471" s="41">
        <v>4</v>
      </c>
      <c r="I471" s="41">
        <v>1</v>
      </c>
      <c r="J471" s="41">
        <v>0</v>
      </c>
      <c r="K471" s="41">
        <v>0</v>
      </c>
      <c r="L471" s="41">
        <v>0</v>
      </c>
      <c r="M471" s="41">
        <v>0</v>
      </c>
      <c r="N471" s="41">
        <v>0</v>
      </c>
      <c r="O471" s="41">
        <v>0</v>
      </c>
      <c r="P471" s="41">
        <v>0</v>
      </c>
      <c r="Q471" s="41">
        <v>0</v>
      </c>
      <c r="R471" s="41">
        <v>0</v>
      </c>
      <c r="S471" s="41">
        <v>39</v>
      </c>
    </row>
    <row r="472" spans="1:19" x14ac:dyDescent="0.25">
      <c r="B472" s="41" t="s">
        <v>20</v>
      </c>
      <c r="C472" s="41">
        <v>0</v>
      </c>
      <c r="D472" s="41">
        <v>5</v>
      </c>
      <c r="E472" s="41">
        <v>9</v>
      </c>
      <c r="F472" s="41">
        <v>15</v>
      </c>
      <c r="G472" s="41">
        <v>8</v>
      </c>
      <c r="H472" s="41">
        <v>1</v>
      </c>
      <c r="I472" s="41">
        <v>0</v>
      </c>
      <c r="J472" s="41">
        <v>0</v>
      </c>
      <c r="K472" s="41">
        <v>1</v>
      </c>
      <c r="L472" s="41">
        <v>0</v>
      </c>
      <c r="M472" s="41">
        <v>0</v>
      </c>
      <c r="N472" s="41">
        <v>0</v>
      </c>
      <c r="O472" s="41">
        <v>0</v>
      </c>
      <c r="P472" s="41">
        <v>0</v>
      </c>
      <c r="Q472" s="41">
        <v>0</v>
      </c>
      <c r="R472" s="41">
        <v>0</v>
      </c>
      <c r="S472" s="41">
        <v>39</v>
      </c>
    </row>
    <row r="473" spans="1:19" x14ac:dyDescent="0.25">
      <c r="B473" s="41" t="s">
        <v>24</v>
      </c>
      <c r="C473" s="41">
        <v>0</v>
      </c>
      <c r="D473" s="41">
        <v>9</v>
      </c>
      <c r="E473" s="41">
        <v>19</v>
      </c>
      <c r="F473" s="41">
        <v>8</v>
      </c>
      <c r="G473" s="41">
        <v>1</v>
      </c>
      <c r="H473" s="41">
        <v>0</v>
      </c>
      <c r="I473" s="41">
        <v>0</v>
      </c>
      <c r="J473" s="41">
        <v>0</v>
      </c>
      <c r="K473" s="41">
        <v>0</v>
      </c>
      <c r="L473" s="41">
        <v>0</v>
      </c>
      <c r="M473" s="41">
        <v>0</v>
      </c>
      <c r="N473" s="41">
        <v>0</v>
      </c>
      <c r="O473" s="41">
        <v>0</v>
      </c>
      <c r="P473" s="41">
        <v>0</v>
      </c>
      <c r="Q473" s="41">
        <v>0</v>
      </c>
      <c r="R473" s="41">
        <v>2</v>
      </c>
      <c r="S473" s="41">
        <v>39</v>
      </c>
    </row>
    <row r="474" spans="1:19" x14ac:dyDescent="0.25">
      <c r="B474" s="41" t="s">
        <v>26</v>
      </c>
      <c r="C474" s="41">
        <v>0</v>
      </c>
      <c r="D474" s="41">
        <v>23</v>
      </c>
      <c r="E474" s="41">
        <v>7</v>
      </c>
      <c r="F474" s="41">
        <v>2</v>
      </c>
      <c r="G474" s="41">
        <v>2</v>
      </c>
      <c r="H474" s="41">
        <v>4</v>
      </c>
      <c r="I474" s="41">
        <v>0</v>
      </c>
      <c r="J474" s="41">
        <v>1</v>
      </c>
      <c r="K474" s="41">
        <v>0</v>
      </c>
      <c r="L474" s="41">
        <v>0</v>
      </c>
      <c r="M474" s="41">
        <v>0</v>
      </c>
      <c r="N474" s="41">
        <v>0</v>
      </c>
      <c r="O474" s="41">
        <v>0</v>
      </c>
      <c r="P474" s="41">
        <v>0</v>
      </c>
      <c r="Q474" s="41">
        <v>0</v>
      </c>
      <c r="R474" s="41">
        <v>0</v>
      </c>
      <c r="S474" s="41">
        <v>39</v>
      </c>
    </row>
    <row r="475" spans="1:19" x14ac:dyDescent="0.25">
      <c r="B475" s="41" t="s">
        <v>113</v>
      </c>
      <c r="C475" s="41">
        <v>0</v>
      </c>
      <c r="D475" s="41">
        <v>13</v>
      </c>
      <c r="E475" s="41">
        <v>3</v>
      </c>
      <c r="F475" s="41">
        <v>1</v>
      </c>
      <c r="G475" s="41">
        <v>2</v>
      </c>
      <c r="H475" s="41">
        <v>2</v>
      </c>
      <c r="I475" s="41">
        <v>4</v>
      </c>
      <c r="J475" s="41">
        <v>6</v>
      </c>
      <c r="K475" s="41">
        <v>0</v>
      </c>
      <c r="L475" s="41">
        <v>4</v>
      </c>
      <c r="M475" s="41">
        <v>2</v>
      </c>
      <c r="N475" s="41">
        <v>1</v>
      </c>
      <c r="O475" s="41">
        <v>0</v>
      </c>
      <c r="P475" s="41">
        <v>0</v>
      </c>
      <c r="Q475" s="41">
        <v>1</v>
      </c>
      <c r="R475" s="41">
        <v>0</v>
      </c>
      <c r="S475" s="41">
        <v>39</v>
      </c>
    </row>
    <row r="476" spans="1:19" x14ac:dyDescent="0.25">
      <c r="A476" t="s">
        <v>104</v>
      </c>
    </row>
    <row r="478" spans="1:19" x14ac:dyDescent="0.25">
      <c r="B478" s="41" t="s">
        <v>0</v>
      </c>
      <c r="C478" s="41">
        <v>3.125E-2</v>
      </c>
      <c r="D478" s="41">
        <v>6.25E-2</v>
      </c>
      <c r="E478" s="41">
        <v>0.125</v>
      </c>
      <c r="F478" s="41">
        <v>0.25</v>
      </c>
      <c r="G478" s="41">
        <v>0.5</v>
      </c>
      <c r="H478" s="41">
        <v>1</v>
      </c>
      <c r="I478" s="41">
        <v>2</v>
      </c>
      <c r="J478" s="41">
        <v>4</v>
      </c>
      <c r="K478" s="41">
        <v>6</v>
      </c>
      <c r="L478" s="41">
        <v>8</v>
      </c>
      <c r="M478" s="41">
        <v>16</v>
      </c>
      <c r="N478" s="41">
        <v>32</v>
      </c>
      <c r="O478" s="41">
        <v>64</v>
      </c>
      <c r="P478" s="41">
        <v>128</v>
      </c>
      <c r="Q478" s="41">
        <v>256</v>
      </c>
      <c r="R478" s="41">
        <v>512</v>
      </c>
      <c r="S478" s="41" t="s">
        <v>1</v>
      </c>
    </row>
    <row r="479" spans="1:19" x14ac:dyDescent="0.25">
      <c r="B479" s="41" t="s">
        <v>7</v>
      </c>
      <c r="C479" s="41">
        <v>0</v>
      </c>
      <c r="D479" s="41">
        <v>26</v>
      </c>
      <c r="E479" s="41">
        <v>0</v>
      </c>
      <c r="F479" s="41">
        <v>1</v>
      </c>
      <c r="G479" s="41">
        <v>0</v>
      </c>
      <c r="H479" s="41">
        <v>0</v>
      </c>
      <c r="I479" s="41">
        <v>0</v>
      </c>
      <c r="J479" s="41">
        <v>0</v>
      </c>
      <c r="K479" s="41">
        <v>0</v>
      </c>
      <c r="L479" s="41">
        <v>0</v>
      </c>
      <c r="M479" s="41">
        <v>0</v>
      </c>
      <c r="N479" s="41">
        <v>0</v>
      </c>
      <c r="O479" s="41">
        <v>0</v>
      </c>
      <c r="P479" s="41">
        <v>0</v>
      </c>
      <c r="Q479" s="41">
        <v>0</v>
      </c>
      <c r="R479" s="41">
        <v>0</v>
      </c>
      <c r="S479" s="41">
        <v>27</v>
      </c>
    </row>
    <row r="480" spans="1:19" x14ac:dyDescent="0.25">
      <c r="B480" s="41" t="s">
        <v>9</v>
      </c>
      <c r="C480" s="41">
        <v>0</v>
      </c>
      <c r="D480" s="41">
        <v>27</v>
      </c>
      <c r="E480" s="41">
        <v>0</v>
      </c>
      <c r="F480" s="41">
        <v>0</v>
      </c>
      <c r="G480" s="41">
        <v>0</v>
      </c>
      <c r="H480" s="41">
        <v>0</v>
      </c>
      <c r="I480" s="41">
        <v>1</v>
      </c>
      <c r="J480" s="41">
        <v>0</v>
      </c>
      <c r="K480" s="41">
        <v>0</v>
      </c>
      <c r="L480" s="41">
        <v>0</v>
      </c>
      <c r="M480" s="41">
        <v>0</v>
      </c>
      <c r="N480" s="41">
        <v>0</v>
      </c>
      <c r="O480" s="41">
        <v>0</v>
      </c>
      <c r="P480" s="41">
        <v>0</v>
      </c>
      <c r="Q480" s="41">
        <v>0</v>
      </c>
      <c r="R480" s="41">
        <v>0</v>
      </c>
      <c r="S480" s="41">
        <v>28</v>
      </c>
    </row>
    <row r="481" spans="2:19" x14ac:dyDescent="0.25">
      <c r="B481" s="41" t="s">
        <v>20</v>
      </c>
      <c r="C481" s="41">
        <v>0</v>
      </c>
      <c r="D481" s="41">
        <v>8</v>
      </c>
      <c r="E481" s="41">
        <v>9</v>
      </c>
      <c r="F481" s="41">
        <v>11</v>
      </c>
      <c r="G481" s="41">
        <v>0</v>
      </c>
      <c r="H481" s="41">
        <v>0</v>
      </c>
      <c r="I481" s="41">
        <v>0</v>
      </c>
      <c r="J481" s="41">
        <v>0</v>
      </c>
      <c r="K481" s="41">
        <v>0</v>
      </c>
      <c r="L481" s="41">
        <v>0</v>
      </c>
      <c r="M481" s="41">
        <v>0</v>
      </c>
      <c r="N481" s="41">
        <v>0</v>
      </c>
      <c r="O481" s="41">
        <v>0</v>
      </c>
      <c r="P481" s="41">
        <v>0</v>
      </c>
      <c r="Q481" s="41">
        <v>0</v>
      </c>
      <c r="R481" s="41">
        <v>0</v>
      </c>
      <c r="S481" s="41">
        <v>28</v>
      </c>
    </row>
    <row r="482" spans="2:19" x14ac:dyDescent="0.25">
      <c r="B482" s="41" t="s">
        <v>26</v>
      </c>
      <c r="C482" s="41">
        <v>0</v>
      </c>
      <c r="D482" s="41">
        <v>27</v>
      </c>
      <c r="E482" s="41">
        <v>0</v>
      </c>
      <c r="F482" s="41">
        <v>0</v>
      </c>
      <c r="G482" s="41">
        <v>0</v>
      </c>
      <c r="H482" s="41">
        <v>1</v>
      </c>
      <c r="I482" s="41">
        <v>0</v>
      </c>
      <c r="J482" s="41">
        <v>0</v>
      </c>
      <c r="K482" s="41">
        <v>0</v>
      </c>
      <c r="L482" s="41">
        <v>0</v>
      </c>
      <c r="M482" s="41">
        <v>0</v>
      </c>
      <c r="N482" s="41">
        <v>0</v>
      </c>
      <c r="O482" s="41">
        <v>0</v>
      </c>
      <c r="P482" s="41">
        <v>0</v>
      </c>
      <c r="Q482" s="41">
        <v>0</v>
      </c>
      <c r="R482" s="41">
        <v>0</v>
      </c>
      <c r="S482" s="41">
        <v>28</v>
      </c>
    </row>
    <row r="483" spans="2:19" x14ac:dyDescent="0.25">
      <c r="B483" s="41" t="s">
        <v>113</v>
      </c>
      <c r="C483" s="41">
        <v>0</v>
      </c>
      <c r="D483" s="41">
        <v>15</v>
      </c>
      <c r="E483" s="41">
        <v>6</v>
      </c>
      <c r="F483" s="41">
        <v>5</v>
      </c>
      <c r="G483" s="41">
        <v>1</v>
      </c>
      <c r="H483" s="41">
        <v>0</v>
      </c>
      <c r="I483" s="41">
        <v>0</v>
      </c>
      <c r="J483" s="41">
        <v>0</v>
      </c>
      <c r="K483" s="41">
        <v>0</v>
      </c>
      <c r="L483" s="41">
        <v>0</v>
      </c>
      <c r="M483" s="41">
        <v>0</v>
      </c>
      <c r="N483" s="41">
        <v>1</v>
      </c>
      <c r="O483" s="41">
        <v>0</v>
      </c>
      <c r="P483" s="41">
        <v>0</v>
      </c>
      <c r="Q483" s="41">
        <v>0</v>
      </c>
      <c r="R483" s="41">
        <v>0</v>
      </c>
      <c r="S483" s="41">
        <v>28</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84"/>
  <sheetViews>
    <sheetView tabSelected="1" topLeftCell="A142" zoomScale="75" zoomScaleNormal="75" workbookViewId="0">
      <selection activeCell="DK176" sqref="DK176"/>
    </sheetView>
  </sheetViews>
  <sheetFormatPr baseColWidth="10" defaultRowHeight="15" x14ac:dyDescent="0.25"/>
  <cols>
    <col min="1" max="1" width="28.5703125" style="41" customWidth="1"/>
    <col min="2" max="2" width="21.28515625" style="41" bestFit="1" customWidth="1"/>
    <col min="3" max="19" width="8.28515625" style="41" customWidth="1"/>
    <col min="20" max="22" width="11.42578125" style="41"/>
    <col min="23" max="44" width="8.28515625" style="41" customWidth="1"/>
    <col min="45" max="46" width="11.42578125" style="41"/>
    <col min="47" max="68" width="8.28515625" style="41" customWidth="1"/>
    <col min="69" max="16384" width="11.42578125" style="41"/>
  </cols>
  <sheetData>
    <row r="1" spans="1:118" x14ac:dyDescent="0.25">
      <c r="A1" s="41" t="s">
        <v>45</v>
      </c>
      <c r="CQ1" s="10"/>
      <c r="CR1" s="10"/>
      <c r="CS1" s="10"/>
      <c r="CT1" s="10"/>
      <c r="CU1" s="10"/>
      <c r="CV1" s="10"/>
      <c r="CW1" s="10"/>
      <c r="CX1" s="10"/>
      <c r="CY1" s="10"/>
      <c r="CZ1" s="10"/>
      <c r="DA1" s="10"/>
      <c r="DB1" s="10"/>
      <c r="DC1" s="10"/>
      <c r="DD1" s="10"/>
      <c r="DE1" s="10"/>
      <c r="DF1" s="10"/>
      <c r="DG1" s="10"/>
      <c r="DH1" s="10"/>
      <c r="DI1" s="10"/>
      <c r="DJ1" s="10"/>
      <c r="DK1" s="10"/>
      <c r="DL1" s="10"/>
      <c r="DM1" s="10"/>
      <c r="DN1" s="10"/>
    </row>
    <row r="2" spans="1:118" x14ac:dyDescent="0.25">
      <c r="V2" s="41" t="str">
        <f>A3</f>
        <v>Enterobacter cloacae-complex</v>
      </c>
      <c r="AK2" s="48"/>
      <c r="AT2" s="41" t="str">
        <f>A3</f>
        <v>Enterobacter cloacae-complex</v>
      </c>
      <c r="BI2" s="48"/>
      <c r="BR2" s="41" t="str">
        <f>A3</f>
        <v>Enterobacter cloacae-complex</v>
      </c>
      <c r="CG2" s="48"/>
    </row>
    <row r="3" spans="1:118" ht="18.75" x14ac:dyDescent="0.25">
      <c r="A3" s="41" t="s">
        <v>108</v>
      </c>
      <c r="B3" s="41" t="s">
        <v>0</v>
      </c>
      <c r="C3" s="41">
        <v>1.5625E-2</v>
      </c>
      <c r="D3" s="41">
        <v>3.125E-2</v>
      </c>
      <c r="E3" s="41">
        <v>6.25E-2</v>
      </c>
      <c r="F3" s="41">
        <v>0.125</v>
      </c>
      <c r="G3" s="41">
        <v>0.25</v>
      </c>
      <c r="H3" s="41">
        <v>0.5</v>
      </c>
      <c r="I3" s="41">
        <v>1</v>
      </c>
      <c r="J3" s="41">
        <v>2</v>
      </c>
      <c r="K3" s="41">
        <v>4</v>
      </c>
      <c r="L3" s="41">
        <v>8</v>
      </c>
      <c r="M3" s="41">
        <v>16</v>
      </c>
      <c r="N3" s="41">
        <v>32</v>
      </c>
      <c r="O3" s="41">
        <v>64</v>
      </c>
      <c r="P3" s="41">
        <v>128</v>
      </c>
      <c r="Q3" s="41">
        <v>256</v>
      </c>
      <c r="R3" s="41">
        <v>512</v>
      </c>
      <c r="S3" s="41" t="s">
        <v>1</v>
      </c>
      <c r="V3" s="41" t="s">
        <v>0</v>
      </c>
      <c r="W3" s="41" t="str">
        <f>B4</f>
        <v>Ampicillin</v>
      </c>
      <c r="X3" s="41" t="str">
        <f>B5</f>
        <v>Ampicillin/ Sulbactam</v>
      </c>
      <c r="Y3" s="41" t="str">
        <f>B6</f>
        <v>Piperacillin</v>
      </c>
      <c r="Z3" s="41" t="str">
        <f>B7</f>
        <v>Piperacillin/ Tazobactam</v>
      </c>
      <c r="AA3" s="41" t="str">
        <f>B8</f>
        <v>Aztreonam</v>
      </c>
      <c r="AB3" s="41" t="str">
        <f>B9</f>
        <v>Cefotaxim</v>
      </c>
      <c r="AC3" s="41" t="str">
        <f>B10</f>
        <v>Ceftazidim</v>
      </c>
      <c r="AD3" s="41" t="str">
        <f>B11</f>
        <v>Cefuroxim</v>
      </c>
      <c r="AE3" s="41" t="str">
        <f>B12</f>
        <v>Imipenem</v>
      </c>
      <c r="AF3" s="41" t="str">
        <f>B13</f>
        <v>Meropenem</v>
      </c>
      <c r="AG3" s="41" t="str">
        <f>B14</f>
        <v>Colistin</v>
      </c>
      <c r="AH3" s="41" t="str">
        <f>B15</f>
        <v>Amikacin</v>
      </c>
      <c r="AI3" s="41" t="str">
        <f>B16</f>
        <v>Gentamicin</v>
      </c>
      <c r="AJ3" s="41" t="str">
        <f>B17</f>
        <v>Tobramycin</v>
      </c>
      <c r="AK3" s="48" t="str">
        <f>B18</f>
        <v>Fosfomycin</v>
      </c>
      <c r="AL3" s="41" t="str">
        <f>B19</f>
        <v>Cotrimoxazol</v>
      </c>
      <c r="AM3" s="41" t="str">
        <f>B20</f>
        <v>Ciprofloxacin</v>
      </c>
      <c r="AN3" s="41" t="str">
        <f>B21</f>
        <v>Levofloxacin</v>
      </c>
      <c r="AO3" s="41" t="str">
        <f>B22</f>
        <v>Moxifloxacin</v>
      </c>
      <c r="AP3" s="41" t="str">
        <f>B23</f>
        <v>Doxycyclin</v>
      </c>
      <c r="AQ3" s="41" t="str">
        <f>B24</f>
        <v>Tigecyclin</v>
      </c>
      <c r="AR3" s="41" t="str">
        <f>B27</f>
        <v>Ceftazidim/Avibactam</v>
      </c>
      <c r="AU3" s="30" t="str">
        <f>W3</f>
        <v>Ampicillin</v>
      </c>
      <c r="AV3" s="30" t="str">
        <f>X3</f>
        <v>Ampicillin/ Sulbactam</v>
      </c>
      <c r="AW3" s="30" t="str">
        <f>Y3</f>
        <v>Piperacillin</v>
      </c>
      <c r="AX3" s="30" t="str">
        <f>Z3</f>
        <v>Piperacillin/ Tazobactam</v>
      </c>
      <c r="AY3" s="30" t="str">
        <f>AA3</f>
        <v>Aztreonam</v>
      </c>
      <c r="AZ3" s="30" t="str">
        <f>AB3</f>
        <v>Cefotaxim</v>
      </c>
      <c r="BA3" s="30" t="str">
        <f>AC3</f>
        <v>Ceftazidim</v>
      </c>
      <c r="BB3" s="30" t="str">
        <f>AD3</f>
        <v>Cefuroxim</v>
      </c>
      <c r="BC3" s="30" t="str">
        <f>AE3</f>
        <v>Imipenem</v>
      </c>
      <c r="BD3" s="30" t="str">
        <f>AF3</f>
        <v>Meropenem</v>
      </c>
      <c r="BE3" s="30" t="str">
        <f>AG3</f>
        <v>Colistin</v>
      </c>
      <c r="BF3" s="30" t="str">
        <f>AH3</f>
        <v>Amikacin</v>
      </c>
      <c r="BG3" s="30" t="str">
        <f>AI3</f>
        <v>Gentamicin</v>
      </c>
      <c r="BH3" s="30" t="str">
        <f>AJ3</f>
        <v>Tobramycin</v>
      </c>
      <c r="BI3" s="49" t="str">
        <f>AK3</f>
        <v>Fosfomycin</v>
      </c>
      <c r="BJ3" s="30" t="str">
        <f>AL3</f>
        <v>Cotrimoxazol</v>
      </c>
      <c r="BK3" s="30" t="str">
        <f>AM3</f>
        <v>Ciprofloxacin</v>
      </c>
      <c r="BL3" s="30" t="str">
        <f>AN3</f>
        <v>Levofloxacin</v>
      </c>
      <c r="BM3" s="30" t="str">
        <f>AO3</f>
        <v>Moxifloxacin</v>
      </c>
      <c r="BN3" s="30" t="str">
        <f>AP3</f>
        <v>Doxycyclin</v>
      </c>
      <c r="BO3" s="30" t="str">
        <f>AQ3</f>
        <v>Tigecyclin</v>
      </c>
      <c r="BP3" s="41" t="str">
        <f t="shared" ref="BP3" si="0">AR3</f>
        <v>Ceftazidim/Avibactam</v>
      </c>
      <c r="BR3" s="41" t="s">
        <v>0</v>
      </c>
      <c r="BS3" s="41" t="str">
        <f>W3</f>
        <v>Ampicillin</v>
      </c>
      <c r="BT3" s="41" t="str">
        <f>X3</f>
        <v>Ampicillin/ Sulbactam</v>
      </c>
      <c r="BU3" s="41" t="str">
        <f>Y3</f>
        <v>Piperacillin</v>
      </c>
      <c r="BV3" s="41" t="str">
        <f>Z3</f>
        <v>Piperacillin/ Tazobactam</v>
      </c>
      <c r="BW3" s="41" t="str">
        <f>AA3</f>
        <v>Aztreonam</v>
      </c>
      <c r="BX3" s="41" t="str">
        <f>AB3</f>
        <v>Cefotaxim</v>
      </c>
      <c r="BY3" s="41" t="str">
        <f>AC3</f>
        <v>Ceftazidim</v>
      </c>
      <c r="BZ3" s="41" t="str">
        <f>AD3</f>
        <v>Cefuroxim</v>
      </c>
      <c r="CA3" s="41" t="str">
        <f>AE3</f>
        <v>Imipenem</v>
      </c>
      <c r="CB3" s="41" t="str">
        <f>AF3</f>
        <v>Meropenem</v>
      </c>
      <c r="CC3" s="41" t="str">
        <f>AG3</f>
        <v>Colistin</v>
      </c>
      <c r="CD3" s="41" t="str">
        <f>AH3</f>
        <v>Amikacin</v>
      </c>
      <c r="CE3" s="41" t="str">
        <f>AI3</f>
        <v>Gentamicin</v>
      </c>
      <c r="CF3" s="41" t="str">
        <f>AJ3</f>
        <v>Tobramycin</v>
      </c>
      <c r="CG3" s="48" t="str">
        <f>AK3</f>
        <v>Fosfomycin</v>
      </c>
      <c r="CH3" s="41" t="str">
        <f>AL3</f>
        <v>Cotrimoxazol</v>
      </c>
      <c r="CI3" s="41" t="str">
        <f>AM3</f>
        <v>Ciprofloxacin</v>
      </c>
      <c r="CJ3" s="41" t="str">
        <f>AN3</f>
        <v>Levofloxacin</v>
      </c>
      <c r="CK3" s="41" t="str">
        <f>AO3</f>
        <v>Moxifloxacin</v>
      </c>
      <c r="CL3" s="41" t="str">
        <f>AP3</f>
        <v>Doxycyclin</v>
      </c>
      <c r="CM3" s="41" t="str">
        <f>AQ3</f>
        <v>Tigecyclin</v>
      </c>
      <c r="CN3" s="41" t="str">
        <f t="shared" ref="CN3" si="1">AR3</f>
        <v>Ceftazidim/Avibactam</v>
      </c>
      <c r="CQ3" s="11"/>
      <c r="CR3" s="12" t="s">
        <v>47</v>
      </c>
      <c r="CS3" s="12" t="s">
        <v>52</v>
      </c>
      <c r="CT3" s="12" t="s">
        <v>53</v>
      </c>
      <c r="CU3" s="12" t="s">
        <v>54</v>
      </c>
      <c r="CV3" s="12" t="s">
        <v>55</v>
      </c>
      <c r="CW3" s="12" t="s">
        <v>56</v>
      </c>
      <c r="CX3" s="12" t="s">
        <v>57</v>
      </c>
      <c r="CY3" s="12" t="s">
        <v>70</v>
      </c>
      <c r="CZ3" s="12" t="s">
        <v>58</v>
      </c>
      <c r="DA3" s="12" t="s">
        <v>59</v>
      </c>
      <c r="DB3" s="12" t="s">
        <v>60</v>
      </c>
      <c r="DC3" s="12" t="s">
        <v>61</v>
      </c>
      <c r="DD3" s="12" t="s">
        <v>62</v>
      </c>
      <c r="DE3" s="12" t="s">
        <v>63</v>
      </c>
      <c r="DF3" s="12" t="s">
        <v>64</v>
      </c>
      <c r="DG3" s="12" t="s">
        <v>65</v>
      </c>
      <c r="DH3" s="12" t="s">
        <v>66</v>
      </c>
      <c r="DI3" s="12" t="s">
        <v>67</v>
      </c>
      <c r="DJ3" s="12" t="s">
        <v>68</v>
      </c>
      <c r="DK3" s="12" t="s">
        <v>69</v>
      </c>
      <c r="DL3" s="12" t="s">
        <v>71</v>
      </c>
      <c r="DM3" s="12" t="s">
        <v>116</v>
      </c>
      <c r="DN3" s="10"/>
    </row>
    <row r="4" spans="1:118" ht="18.75" x14ac:dyDescent="0.25">
      <c r="B4" s="41" t="s">
        <v>2</v>
      </c>
      <c r="C4" s="2">
        <v>0</v>
      </c>
      <c r="D4" s="2">
        <v>0</v>
      </c>
      <c r="E4" s="2">
        <v>0</v>
      </c>
      <c r="F4" s="2">
        <v>0</v>
      </c>
      <c r="G4" s="2">
        <v>0</v>
      </c>
      <c r="H4" s="2">
        <v>0</v>
      </c>
      <c r="I4" s="2">
        <v>0</v>
      </c>
      <c r="J4" s="2">
        <v>0</v>
      </c>
      <c r="K4" s="2">
        <v>5</v>
      </c>
      <c r="L4" s="2">
        <v>2</v>
      </c>
      <c r="M4" s="3">
        <v>3</v>
      </c>
      <c r="N4" s="3">
        <v>4</v>
      </c>
      <c r="O4" s="3">
        <v>32</v>
      </c>
      <c r="P4" s="3">
        <v>0</v>
      </c>
      <c r="Q4" s="3">
        <v>0</v>
      </c>
      <c r="R4" s="3">
        <v>0</v>
      </c>
      <c r="S4" s="41">
        <v>46</v>
      </c>
      <c r="V4" s="41">
        <v>1.5625E-2</v>
      </c>
      <c r="W4" s="2">
        <f>C4</f>
        <v>0</v>
      </c>
      <c r="X4" s="2">
        <f>C5</f>
        <v>0</v>
      </c>
      <c r="Y4" s="2">
        <f>C6</f>
        <v>0</v>
      </c>
      <c r="Z4" s="2">
        <f>C7</f>
        <v>0</v>
      </c>
      <c r="AA4" s="2">
        <f>C8</f>
        <v>0</v>
      </c>
      <c r="AB4" s="2">
        <f>C9</f>
        <v>0</v>
      </c>
      <c r="AC4" s="2">
        <f>C10</f>
        <v>0</v>
      </c>
      <c r="AD4" s="41">
        <f>C11</f>
        <v>0</v>
      </c>
      <c r="AE4" s="2">
        <f>C12</f>
        <v>0</v>
      </c>
      <c r="AF4" s="2">
        <f>C13</f>
        <v>0</v>
      </c>
      <c r="AG4" s="2">
        <f>C14</f>
        <v>0</v>
      </c>
      <c r="AH4" s="2">
        <f>C15</f>
        <v>0</v>
      </c>
      <c r="AI4" s="2">
        <f>C16</f>
        <v>0</v>
      </c>
      <c r="AJ4" s="2">
        <f>C17</f>
        <v>0</v>
      </c>
      <c r="AK4" s="50">
        <f>C18</f>
        <v>0</v>
      </c>
      <c r="AL4" s="2">
        <f>C19</f>
        <v>0</v>
      </c>
      <c r="AM4" s="2">
        <f>C20</f>
        <v>0</v>
      </c>
      <c r="AN4" s="2">
        <f>C21</f>
        <v>0</v>
      </c>
      <c r="AO4" s="2">
        <f>C22</f>
        <v>0</v>
      </c>
      <c r="AP4" s="41">
        <f>C23</f>
        <v>0</v>
      </c>
      <c r="AQ4" s="42">
        <f>C24</f>
        <v>0</v>
      </c>
      <c r="AR4" s="2">
        <f>C27</f>
        <v>0</v>
      </c>
      <c r="AT4" s="41">
        <v>1.4999999999999999E-2</v>
      </c>
      <c r="AU4" s="31">
        <f>PRODUCT(W4*100*1/W20)</f>
        <v>0</v>
      </c>
      <c r="AV4" s="31">
        <f>PRODUCT(X4*100*1/X20)</f>
        <v>0</v>
      </c>
      <c r="AW4" s="31">
        <f>PRODUCT(Y4*100*1/Y20)</f>
        <v>0</v>
      </c>
      <c r="AX4" s="31">
        <f>PRODUCT(Z4*100*1/Z20)</f>
        <v>0</v>
      </c>
      <c r="AY4" s="31">
        <f>PRODUCT(AA4*100*1/AA20)</f>
        <v>0</v>
      </c>
      <c r="AZ4" s="31">
        <f>PRODUCT(AB4*100*1/AB20)</f>
        <v>0</v>
      </c>
      <c r="BA4" s="31">
        <f>PRODUCT(AC4*100*1/AC20)</f>
        <v>0</v>
      </c>
      <c r="BB4" s="43">
        <f>PRODUCT(AD4*100*1/AD20)</f>
        <v>0</v>
      </c>
      <c r="BC4" s="31">
        <f>PRODUCT(AE4*100*1/AE20)</f>
        <v>0</v>
      </c>
      <c r="BD4" s="31">
        <f>PRODUCT(AF4*100*1/AF20)</f>
        <v>0</v>
      </c>
      <c r="BE4" s="31">
        <f>PRODUCT(AG4*100*1/AG20)</f>
        <v>0</v>
      </c>
      <c r="BF4" s="31">
        <f>PRODUCT(AH4*100*1/AH20)</f>
        <v>0</v>
      </c>
      <c r="BG4" s="31">
        <f>PRODUCT(AI4*100*1/AI20)</f>
        <v>0</v>
      </c>
      <c r="BH4" s="31">
        <f>PRODUCT(AJ4*100*1/AJ20)</f>
        <v>0</v>
      </c>
      <c r="BI4" s="51">
        <f>PRODUCT(AK4*100*1/AK20)</f>
        <v>0</v>
      </c>
      <c r="BJ4" s="31">
        <f>PRODUCT(AL4*100*1/AL20)</f>
        <v>0</v>
      </c>
      <c r="BK4" s="31">
        <f>PRODUCT(AM4*100*1/AM20)</f>
        <v>0</v>
      </c>
      <c r="BL4" s="31">
        <f>PRODUCT(AN4*100*1/AN20)</f>
        <v>0</v>
      </c>
      <c r="BM4" s="31">
        <f>PRODUCT(AO4*100*1/AO20)</f>
        <v>0</v>
      </c>
      <c r="BN4" s="30">
        <f>PRODUCT(AP4*100*1/AP20)</f>
        <v>0</v>
      </c>
      <c r="BO4" s="44">
        <f>PRODUCT(AQ4*100*1/AQ20)</f>
        <v>0</v>
      </c>
      <c r="BP4" s="31">
        <f t="shared" ref="BP4" si="2">PRODUCT(AR4*100*1/AR20)</f>
        <v>0</v>
      </c>
      <c r="BR4" s="41">
        <v>1.4999999999999999E-2</v>
      </c>
      <c r="BS4" s="31">
        <f t="shared" ref="BS4:CN4" si="3">AU4</f>
        <v>0</v>
      </c>
      <c r="BT4" s="31">
        <f t="shared" si="3"/>
        <v>0</v>
      </c>
      <c r="BU4" s="31">
        <f t="shared" si="3"/>
        <v>0</v>
      </c>
      <c r="BV4" s="31">
        <f t="shared" si="3"/>
        <v>0</v>
      </c>
      <c r="BW4" s="31">
        <f t="shared" si="3"/>
        <v>0</v>
      </c>
      <c r="BX4" s="31">
        <f t="shared" si="3"/>
        <v>0</v>
      </c>
      <c r="BY4" s="31">
        <f t="shared" si="3"/>
        <v>0</v>
      </c>
      <c r="BZ4" s="43">
        <f t="shared" si="3"/>
        <v>0</v>
      </c>
      <c r="CA4" s="31">
        <f t="shared" si="3"/>
        <v>0</v>
      </c>
      <c r="CB4" s="31">
        <f t="shared" si="3"/>
        <v>0</v>
      </c>
      <c r="CC4" s="31">
        <f t="shared" si="3"/>
        <v>0</v>
      </c>
      <c r="CD4" s="31">
        <f t="shared" si="3"/>
        <v>0</v>
      </c>
      <c r="CE4" s="31">
        <f t="shared" si="3"/>
        <v>0</v>
      </c>
      <c r="CF4" s="31">
        <f t="shared" si="3"/>
        <v>0</v>
      </c>
      <c r="CG4" s="51">
        <f t="shared" si="3"/>
        <v>0</v>
      </c>
      <c r="CH4" s="31">
        <f t="shared" si="3"/>
        <v>0</v>
      </c>
      <c r="CI4" s="31">
        <f t="shared" si="3"/>
        <v>0</v>
      </c>
      <c r="CJ4" s="31">
        <f t="shared" si="3"/>
        <v>0</v>
      </c>
      <c r="CK4" s="31">
        <f t="shared" si="3"/>
        <v>0</v>
      </c>
      <c r="CL4" s="30">
        <f t="shared" si="3"/>
        <v>0</v>
      </c>
      <c r="CM4" s="44">
        <f t="shared" si="3"/>
        <v>0</v>
      </c>
      <c r="CN4" s="31">
        <f t="shared" si="3"/>
        <v>0</v>
      </c>
      <c r="CQ4" s="12" t="s">
        <v>48</v>
      </c>
      <c r="CR4" s="16">
        <f>S4</f>
        <v>46</v>
      </c>
      <c r="CS4" s="16">
        <f>S5</f>
        <v>50</v>
      </c>
      <c r="CT4" s="16">
        <f>S6</f>
        <v>50</v>
      </c>
      <c r="CU4" s="16">
        <f>S7</f>
        <v>50</v>
      </c>
      <c r="CV4" s="16">
        <f>S8</f>
        <v>50</v>
      </c>
      <c r="CW4" s="16">
        <f>S9</f>
        <v>50</v>
      </c>
      <c r="CX4" s="16">
        <f>S10</f>
        <v>50</v>
      </c>
      <c r="CY4" s="16">
        <f>S11</f>
        <v>50</v>
      </c>
      <c r="CZ4" s="16">
        <f>S12</f>
        <v>50</v>
      </c>
      <c r="DA4" s="16">
        <f>S13</f>
        <v>50</v>
      </c>
      <c r="DB4" s="16">
        <f>S14</f>
        <v>49</v>
      </c>
      <c r="DC4" s="16">
        <f>S15</f>
        <v>50</v>
      </c>
      <c r="DD4" s="16">
        <f>S16</f>
        <v>50</v>
      </c>
      <c r="DE4" s="16">
        <f>S17</f>
        <v>50</v>
      </c>
      <c r="DF4" s="16">
        <f>S18</f>
        <v>50</v>
      </c>
      <c r="DG4" s="16">
        <f>S19</f>
        <v>50</v>
      </c>
      <c r="DH4" s="16">
        <f>S20</f>
        <v>50</v>
      </c>
      <c r="DI4" s="16">
        <f>S21</f>
        <v>50</v>
      </c>
      <c r="DJ4" s="16">
        <f>S22</f>
        <v>50</v>
      </c>
      <c r="DK4" s="16">
        <f>S23</f>
        <v>50</v>
      </c>
      <c r="DL4" s="16">
        <f>S24</f>
        <v>50</v>
      </c>
      <c r="DM4" s="16">
        <f>S27</f>
        <v>50</v>
      </c>
      <c r="DN4" s="10"/>
    </row>
    <row r="5" spans="1:118" ht="18.75" x14ac:dyDescent="0.25">
      <c r="B5" s="41" t="s">
        <v>3</v>
      </c>
      <c r="C5" s="2">
        <v>0</v>
      </c>
      <c r="D5" s="2">
        <v>0</v>
      </c>
      <c r="E5" s="2">
        <v>0</v>
      </c>
      <c r="F5" s="2">
        <v>0</v>
      </c>
      <c r="G5" s="2">
        <v>0</v>
      </c>
      <c r="H5" s="2">
        <v>0</v>
      </c>
      <c r="I5" s="2">
        <v>1</v>
      </c>
      <c r="J5" s="2">
        <v>6</v>
      </c>
      <c r="K5" s="2">
        <v>2</v>
      </c>
      <c r="L5" s="2">
        <v>3</v>
      </c>
      <c r="M5" s="3">
        <v>7</v>
      </c>
      <c r="N5" s="3">
        <v>7</v>
      </c>
      <c r="O5" s="3">
        <v>24</v>
      </c>
      <c r="P5" s="3">
        <v>0</v>
      </c>
      <c r="Q5" s="3">
        <v>0</v>
      </c>
      <c r="R5" s="3">
        <v>0</v>
      </c>
      <c r="S5" s="41">
        <v>50</v>
      </c>
      <c r="V5" s="41">
        <v>3.125E-2</v>
      </c>
      <c r="W5" s="2">
        <f>D4</f>
        <v>0</v>
      </c>
      <c r="X5" s="2">
        <f>D5</f>
        <v>0</v>
      </c>
      <c r="Y5" s="2">
        <f>D6</f>
        <v>0</v>
      </c>
      <c r="Z5" s="2">
        <f>D7</f>
        <v>0</v>
      </c>
      <c r="AA5" s="2">
        <f>D8</f>
        <v>0</v>
      </c>
      <c r="AB5" s="2">
        <f>D9</f>
        <v>1</v>
      </c>
      <c r="AC5" s="2">
        <f>D10</f>
        <v>0</v>
      </c>
      <c r="AD5" s="41">
        <f>D11</f>
        <v>0</v>
      </c>
      <c r="AE5" s="2">
        <f>D12</f>
        <v>0</v>
      </c>
      <c r="AF5" s="2">
        <f>D13</f>
        <v>0</v>
      </c>
      <c r="AG5" s="2">
        <f>D14</f>
        <v>1</v>
      </c>
      <c r="AH5" s="2">
        <f>D15</f>
        <v>0</v>
      </c>
      <c r="AI5" s="2">
        <f>D16</f>
        <v>0</v>
      </c>
      <c r="AJ5" s="2">
        <f>D17</f>
        <v>0</v>
      </c>
      <c r="AK5" s="50">
        <f>D18</f>
        <v>0</v>
      </c>
      <c r="AL5" s="2">
        <f>D19</f>
        <v>0</v>
      </c>
      <c r="AM5" s="2">
        <f>D20</f>
        <v>28</v>
      </c>
      <c r="AN5" s="2">
        <f>D21</f>
        <v>43</v>
      </c>
      <c r="AO5" s="2">
        <f>D22</f>
        <v>0</v>
      </c>
      <c r="AP5" s="41">
        <f>D23</f>
        <v>0</v>
      </c>
      <c r="AQ5" s="42">
        <f>D24</f>
        <v>0</v>
      </c>
      <c r="AR5" s="2">
        <f>D27</f>
        <v>0</v>
      </c>
      <c r="AT5" s="41">
        <v>3.1E-2</v>
      </c>
      <c r="AU5" s="31">
        <f>PRODUCT(W5*100*1/W20)</f>
        <v>0</v>
      </c>
      <c r="AV5" s="31">
        <f>PRODUCT(X5*100*1/X20)</f>
        <v>0</v>
      </c>
      <c r="AW5" s="31">
        <f>PRODUCT(Y5*100*1/Y20)</f>
        <v>0</v>
      </c>
      <c r="AX5" s="31">
        <f>PRODUCT(Z5*100*1/Z20)</f>
        <v>0</v>
      </c>
      <c r="AY5" s="31">
        <f>PRODUCT(AA5*100*1/AA20)</f>
        <v>0</v>
      </c>
      <c r="AZ5" s="31">
        <f>PRODUCT(AB5*100*1/AB20)</f>
        <v>2</v>
      </c>
      <c r="BA5" s="31">
        <f>PRODUCT(AC5*100*1/AC20)</f>
        <v>0</v>
      </c>
      <c r="BB5" s="43">
        <f>PRODUCT(AD5*100*1/AD20)</f>
        <v>0</v>
      </c>
      <c r="BC5" s="31">
        <f>PRODUCT(AE5*100*1/AE20)</f>
        <v>0</v>
      </c>
      <c r="BD5" s="31">
        <f>PRODUCT(AF5*100*1/AF20)</f>
        <v>0</v>
      </c>
      <c r="BE5" s="31">
        <f>PRODUCT(AG5*100*1/AG20)</f>
        <v>2.0408163265306123</v>
      </c>
      <c r="BF5" s="31">
        <f>PRODUCT(AH5*100*1/AH20)</f>
        <v>0</v>
      </c>
      <c r="BG5" s="31">
        <f>PRODUCT(AI5*100*1/AI20)</f>
        <v>0</v>
      </c>
      <c r="BH5" s="31">
        <f>PRODUCT(AJ5*100*1/AJ20)</f>
        <v>0</v>
      </c>
      <c r="BI5" s="51">
        <f>PRODUCT(AK5*100*1/AK20)</f>
        <v>0</v>
      </c>
      <c r="BJ5" s="31">
        <f>PRODUCT(AL5*100*1/AL20)</f>
        <v>0</v>
      </c>
      <c r="BK5" s="31">
        <f>PRODUCT(AM5*100*1/AM20)</f>
        <v>56</v>
      </c>
      <c r="BL5" s="31">
        <f>PRODUCT(AN5*100*1/AN20)</f>
        <v>86</v>
      </c>
      <c r="BM5" s="31">
        <f>PRODUCT(AO5*100*1/AO20)</f>
        <v>0</v>
      </c>
      <c r="BN5" s="30">
        <f>PRODUCT(AP5*100*1/AP20)</f>
        <v>0</v>
      </c>
      <c r="BO5" s="44">
        <f>PRODUCT(AQ5*100*1/AQ20)</f>
        <v>0</v>
      </c>
      <c r="BP5" s="31">
        <f t="shared" ref="BP5" si="4">PRODUCT(AR5*100*1/AR20)</f>
        <v>0</v>
      </c>
      <c r="BR5" s="41">
        <v>3.1E-2</v>
      </c>
      <c r="BS5" s="31">
        <f t="shared" ref="BS5:CN5" si="5">AU4+AU5</f>
        <v>0</v>
      </c>
      <c r="BT5" s="31">
        <f t="shared" si="5"/>
        <v>0</v>
      </c>
      <c r="BU5" s="31">
        <f t="shared" si="5"/>
        <v>0</v>
      </c>
      <c r="BV5" s="31">
        <f t="shared" si="5"/>
        <v>0</v>
      </c>
      <c r="BW5" s="31">
        <f t="shared" si="5"/>
        <v>0</v>
      </c>
      <c r="BX5" s="31">
        <f t="shared" si="5"/>
        <v>2</v>
      </c>
      <c r="BY5" s="31">
        <f t="shared" si="5"/>
        <v>0</v>
      </c>
      <c r="BZ5" s="43">
        <f t="shared" si="5"/>
        <v>0</v>
      </c>
      <c r="CA5" s="31">
        <f t="shared" si="5"/>
        <v>0</v>
      </c>
      <c r="CB5" s="31">
        <f t="shared" si="5"/>
        <v>0</v>
      </c>
      <c r="CC5" s="31">
        <f t="shared" si="5"/>
        <v>2.0408163265306123</v>
      </c>
      <c r="CD5" s="31">
        <f t="shared" si="5"/>
        <v>0</v>
      </c>
      <c r="CE5" s="31">
        <f t="shared" si="5"/>
        <v>0</v>
      </c>
      <c r="CF5" s="31">
        <f t="shared" si="5"/>
        <v>0</v>
      </c>
      <c r="CG5" s="51">
        <f t="shared" si="5"/>
        <v>0</v>
      </c>
      <c r="CH5" s="31">
        <f t="shared" si="5"/>
        <v>0</v>
      </c>
      <c r="CI5" s="31">
        <f t="shared" si="5"/>
        <v>56</v>
      </c>
      <c r="CJ5" s="31">
        <f t="shared" si="5"/>
        <v>86</v>
      </c>
      <c r="CK5" s="31">
        <f t="shared" si="5"/>
        <v>0</v>
      </c>
      <c r="CL5" s="30">
        <f t="shared" si="5"/>
        <v>0</v>
      </c>
      <c r="CM5" s="44">
        <f t="shared" si="5"/>
        <v>0</v>
      </c>
      <c r="CN5" s="31">
        <f t="shared" si="5"/>
        <v>0</v>
      </c>
      <c r="CQ5" s="12" t="s">
        <v>49</v>
      </c>
      <c r="CR5" s="13">
        <f>BS13</f>
        <v>15.217391304347826</v>
      </c>
      <c r="CS5" s="13">
        <f>BT13</f>
        <v>24</v>
      </c>
      <c r="CT5" s="13">
        <f>BU13</f>
        <v>60</v>
      </c>
      <c r="CU5" s="13">
        <f>BV13</f>
        <v>68</v>
      </c>
      <c r="CV5" s="13">
        <f>BW10</f>
        <v>64</v>
      </c>
      <c r="CW5" s="13">
        <f>BX10</f>
        <v>62</v>
      </c>
      <c r="CX5" s="13">
        <f>BY10</f>
        <v>64</v>
      </c>
      <c r="CY5" s="13"/>
      <c r="CZ5" s="13">
        <f>CA11</f>
        <v>100</v>
      </c>
      <c r="DA5" s="13">
        <f>CB11</f>
        <v>100</v>
      </c>
      <c r="DB5" s="13">
        <f>CC11</f>
        <v>95.918367346938794</v>
      </c>
      <c r="DC5" s="13">
        <f>CD13</f>
        <v>100</v>
      </c>
      <c r="DD5" s="13">
        <f>CE11</f>
        <v>98</v>
      </c>
      <c r="DE5" s="13">
        <f>CF11</f>
        <v>98</v>
      </c>
      <c r="DF5" s="13"/>
      <c r="DG5" s="13">
        <f>CH11</f>
        <v>94</v>
      </c>
      <c r="DH5" s="13">
        <f>CI8</f>
        <v>94</v>
      </c>
      <c r="DI5" s="13">
        <f>CJ9</f>
        <v>98</v>
      </c>
      <c r="DJ5" s="13">
        <f>CK8</f>
        <v>92</v>
      </c>
      <c r="DK5" s="13"/>
      <c r="DL5" s="13"/>
      <c r="DM5" s="13">
        <f>CN13</f>
        <v>100</v>
      </c>
      <c r="DN5" s="10"/>
    </row>
    <row r="6" spans="1:118" ht="18.75" x14ac:dyDescent="0.25">
      <c r="B6" s="41" t="s">
        <v>4</v>
      </c>
      <c r="C6" s="2">
        <v>0</v>
      </c>
      <c r="D6" s="2">
        <v>0</v>
      </c>
      <c r="E6" s="2">
        <v>0</v>
      </c>
      <c r="F6" s="2">
        <v>0</v>
      </c>
      <c r="G6" s="2">
        <v>1</v>
      </c>
      <c r="H6" s="2">
        <v>0</v>
      </c>
      <c r="I6" s="2">
        <v>5</v>
      </c>
      <c r="J6" s="2">
        <v>19</v>
      </c>
      <c r="K6" s="2">
        <v>5</v>
      </c>
      <c r="L6" s="2">
        <v>0</v>
      </c>
      <c r="M6" s="3">
        <v>0</v>
      </c>
      <c r="N6" s="3">
        <v>4</v>
      </c>
      <c r="O6" s="3">
        <v>1</v>
      </c>
      <c r="P6" s="3">
        <v>15</v>
      </c>
      <c r="Q6" s="3">
        <v>0</v>
      </c>
      <c r="R6" s="3">
        <v>0</v>
      </c>
      <c r="S6" s="41">
        <v>50</v>
      </c>
      <c r="V6" s="41">
        <v>6.25E-2</v>
      </c>
      <c r="W6" s="2">
        <f>E4</f>
        <v>0</v>
      </c>
      <c r="X6" s="2">
        <f>E5</f>
        <v>0</v>
      </c>
      <c r="Y6" s="2">
        <f>E6</f>
        <v>0</v>
      </c>
      <c r="Z6" s="2">
        <f>E7</f>
        <v>0</v>
      </c>
      <c r="AA6" s="2">
        <f>E8</f>
        <v>0</v>
      </c>
      <c r="AB6" s="2">
        <f>E9</f>
        <v>0</v>
      </c>
      <c r="AC6" s="2">
        <f>E10</f>
        <v>0</v>
      </c>
      <c r="AD6" s="41">
        <f>E11</f>
        <v>0</v>
      </c>
      <c r="AE6" s="2">
        <f>E12</f>
        <v>6</v>
      </c>
      <c r="AF6" s="2">
        <f>E13</f>
        <v>49</v>
      </c>
      <c r="AG6" s="2">
        <f>E14</f>
        <v>0</v>
      </c>
      <c r="AH6" s="2">
        <f>E15</f>
        <v>0</v>
      </c>
      <c r="AI6" s="2">
        <f>E16</f>
        <v>2</v>
      </c>
      <c r="AJ6" s="2">
        <f>E17</f>
        <v>0</v>
      </c>
      <c r="AK6" s="50">
        <f>E18</f>
        <v>0</v>
      </c>
      <c r="AL6" s="2">
        <f>E19</f>
        <v>37</v>
      </c>
      <c r="AM6" s="2">
        <f>E20</f>
        <v>15</v>
      </c>
      <c r="AN6" s="2">
        <f>E21</f>
        <v>0</v>
      </c>
      <c r="AO6" s="2">
        <f>E22</f>
        <v>7</v>
      </c>
      <c r="AP6" s="41">
        <f>E23</f>
        <v>0</v>
      </c>
      <c r="AQ6" s="42">
        <f>E24</f>
        <v>0</v>
      </c>
      <c r="AR6" s="2">
        <f>E27</f>
        <v>0</v>
      </c>
      <c r="AT6" s="41">
        <v>6.2E-2</v>
      </c>
      <c r="AU6" s="31">
        <f>PRODUCT(W6*100*1/W20)</f>
        <v>0</v>
      </c>
      <c r="AV6" s="31">
        <f>PRODUCT(X6*100*1/X20)</f>
        <v>0</v>
      </c>
      <c r="AW6" s="31">
        <f>PRODUCT(Y6*100*1/Y20)</f>
        <v>0</v>
      </c>
      <c r="AX6" s="31">
        <f>PRODUCT(Z6*100*1/Z20)</f>
        <v>0</v>
      </c>
      <c r="AY6" s="31">
        <f>PRODUCT(AA6*100*1/AA20)</f>
        <v>0</v>
      </c>
      <c r="AZ6" s="31">
        <f>PRODUCT(AB6*100*1/AB20)</f>
        <v>0</v>
      </c>
      <c r="BA6" s="31">
        <f>PRODUCT(AC6*100*1/AC20)</f>
        <v>0</v>
      </c>
      <c r="BB6" s="43">
        <f>PRODUCT(AD6*100*1/AD20)</f>
        <v>0</v>
      </c>
      <c r="BC6" s="31">
        <f>PRODUCT(AE6*100*1/AE20)</f>
        <v>12</v>
      </c>
      <c r="BD6" s="31">
        <f>PRODUCT(AF6*100*1/AF20)</f>
        <v>98</v>
      </c>
      <c r="BE6" s="31">
        <f>PRODUCT(AG6*100*1/AG20)</f>
        <v>0</v>
      </c>
      <c r="BF6" s="31">
        <f>PRODUCT(AH6*100*1/AH20)</f>
        <v>0</v>
      </c>
      <c r="BG6" s="31">
        <f>PRODUCT(AI6*100*1/AI20)</f>
        <v>4</v>
      </c>
      <c r="BH6" s="31">
        <f>PRODUCT(AJ6*100*1/AJ20)</f>
        <v>0</v>
      </c>
      <c r="BI6" s="51">
        <f>PRODUCT(AK6*100*1/AK20)</f>
        <v>0</v>
      </c>
      <c r="BJ6" s="31">
        <f>PRODUCT(AL6*100*1/AL20)</f>
        <v>74</v>
      </c>
      <c r="BK6" s="31">
        <f>PRODUCT(AM6*100*1/AM20)</f>
        <v>30</v>
      </c>
      <c r="BL6" s="31">
        <f>PRODUCT(AN6*100*1/AN20)</f>
        <v>0</v>
      </c>
      <c r="BM6" s="31">
        <f>PRODUCT(AO6*100*1/AO20)</f>
        <v>14</v>
      </c>
      <c r="BN6" s="30">
        <f>PRODUCT(AP6*100*1/AP20)</f>
        <v>0</v>
      </c>
      <c r="BO6" s="44">
        <f>PRODUCT(AQ6*100*1/AQ20)</f>
        <v>0</v>
      </c>
      <c r="BP6" s="31">
        <f t="shared" ref="BP6" si="6">PRODUCT(AR6*100*1/AR20)</f>
        <v>0</v>
      </c>
      <c r="BR6" s="41">
        <v>6.2E-2</v>
      </c>
      <c r="BS6" s="31">
        <f t="shared" ref="BS6:CN6" si="7">AU4+AU5+AU6</f>
        <v>0</v>
      </c>
      <c r="BT6" s="31">
        <f t="shared" si="7"/>
        <v>0</v>
      </c>
      <c r="BU6" s="31">
        <f t="shared" si="7"/>
        <v>0</v>
      </c>
      <c r="BV6" s="31">
        <f t="shared" si="7"/>
        <v>0</v>
      </c>
      <c r="BW6" s="31">
        <f t="shared" si="7"/>
        <v>0</v>
      </c>
      <c r="BX6" s="31">
        <f t="shared" si="7"/>
        <v>2</v>
      </c>
      <c r="BY6" s="31">
        <f t="shared" si="7"/>
        <v>0</v>
      </c>
      <c r="BZ6" s="43">
        <f t="shared" si="7"/>
        <v>0</v>
      </c>
      <c r="CA6" s="31">
        <f t="shared" si="7"/>
        <v>12</v>
      </c>
      <c r="CB6" s="31">
        <f t="shared" si="7"/>
        <v>98</v>
      </c>
      <c r="CC6" s="31">
        <f t="shared" si="7"/>
        <v>2.0408163265306123</v>
      </c>
      <c r="CD6" s="31">
        <f t="shared" si="7"/>
        <v>0</v>
      </c>
      <c r="CE6" s="31">
        <f t="shared" si="7"/>
        <v>4</v>
      </c>
      <c r="CF6" s="31">
        <f t="shared" si="7"/>
        <v>0</v>
      </c>
      <c r="CG6" s="51">
        <f t="shared" si="7"/>
        <v>0</v>
      </c>
      <c r="CH6" s="31">
        <f t="shared" si="7"/>
        <v>74</v>
      </c>
      <c r="CI6" s="31">
        <f t="shared" si="7"/>
        <v>86</v>
      </c>
      <c r="CJ6" s="31">
        <f t="shared" si="7"/>
        <v>86</v>
      </c>
      <c r="CK6" s="31">
        <f t="shared" si="7"/>
        <v>14</v>
      </c>
      <c r="CL6" s="30">
        <f t="shared" si="7"/>
        <v>0</v>
      </c>
      <c r="CM6" s="44">
        <f t="shared" si="7"/>
        <v>0</v>
      </c>
      <c r="CN6" s="31">
        <f t="shared" si="7"/>
        <v>0</v>
      </c>
      <c r="CQ6" s="12" t="s">
        <v>50</v>
      </c>
      <c r="CR6" s="13"/>
      <c r="CS6" s="13"/>
      <c r="CT6" s="13"/>
      <c r="CU6" s="13"/>
      <c r="CV6" s="13">
        <f>BW12-BW10</f>
        <v>0</v>
      </c>
      <c r="CW6" s="13">
        <f>SUM(BX11,-BX10)</f>
        <v>2</v>
      </c>
      <c r="CX6" s="14">
        <f>SUM(BY11-BY10)</f>
        <v>0</v>
      </c>
      <c r="CY6" s="13"/>
      <c r="CZ6" s="13">
        <f>CA12-CA11</f>
        <v>0</v>
      </c>
      <c r="DA6" s="13">
        <f>CB13-CB11</f>
        <v>0</v>
      </c>
      <c r="DB6" s="13"/>
      <c r="DC6" s="13"/>
      <c r="DD6" s="13"/>
      <c r="DE6" s="13"/>
      <c r="DF6" s="13"/>
      <c r="DG6" s="13">
        <f>CH12-CH11</f>
        <v>0</v>
      </c>
      <c r="DH6" s="13">
        <f>CI9-CI8</f>
        <v>2</v>
      </c>
      <c r="DI6" s="13">
        <f>CJ10-CJ9</f>
        <v>2</v>
      </c>
      <c r="DJ6" s="13"/>
      <c r="DK6" s="13"/>
      <c r="DL6" s="13"/>
      <c r="DM6" s="13"/>
      <c r="DN6" s="10"/>
    </row>
    <row r="7" spans="1:118" ht="18.75" x14ac:dyDescent="0.25">
      <c r="B7" s="41" t="s">
        <v>5</v>
      </c>
      <c r="C7" s="2">
        <v>0</v>
      </c>
      <c r="D7" s="2">
        <v>0</v>
      </c>
      <c r="E7" s="2">
        <v>0</v>
      </c>
      <c r="F7" s="2">
        <v>0</v>
      </c>
      <c r="G7" s="2">
        <v>2</v>
      </c>
      <c r="H7" s="2">
        <v>0</v>
      </c>
      <c r="I7" s="2">
        <v>14</v>
      </c>
      <c r="J7" s="2">
        <v>14</v>
      </c>
      <c r="K7" s="2">
        <v>2</v>
      </c>
      <c r="L7" s="2">
        <v>2</v>
      </c>
      <c r="M7" s="3">
        <v>4</v>
      </c>
      <c r="N7" s="3">
        <v>1</v>
      </c>
      <c r="O7" s="3">
        <v>9</v>
      </c>
      <c r="P7" s="3">
        <v>2</v>
      </c>
      <c r="Q7" s="3">
        <v>0</v>
      </c>
      <c r="R7" s="3">
        <v>0</v>
      </c>
      <c r="S7" s="41">
        <v>50</v>
      </c>
      <c r="V7" s="41">
        <v>0.125</v>
      </c>
      <c r="W7" s="2">
        <f>F4</f>
        <v>0</v>
      </c>
      <c r="X7" s="2">
        <f>F5</f>
        <v>0</v>
      </c>
      <c r="Y7" s="2">
        <f>F6</f>
        <v>0</v>
      </c>
      <c r="Z7" s="2">
        <f>F7</f>
        <v>0</v>
      </c>
      <c r="AA7" s="2">
        <f>F8</f>
        <v>30</v>
      </c>
      <c r="AB7" s="2">
        <f>F9</f>
        <v>14</v>
      </c>
      <c r="AC7" s="2">
        <f>F10</f>
        <v>24</v>
      </c>
      <c r="AD7" s="41">
        <f>F11</f>
        <v>0</v>
      </c>
      <c r="AE7" s="2">
        <f>F12</f>
        <v>0</v>
      </c>
      <c r="AF7" s="2">
        <f>F13</f>
        <v>0</v>
      </c>
      <c r="AG7" s="2">
        <f>F14</f>
        <v>2</v>
      </c>
      <c r="AH7" s="2">
        <f>F15</f>
        <v>0</v>
      </c>
      <c r="AI7" s="2">
        <f>F16</f>
        <v>0</v>
      </c>
      <c r="AJ7" s="2">
        <f>F17</f>
        <v>0</v>
      </c>
      <c r="AK7" s="50">
        <f>F18</f>
        <v>0</v>
      </c>
      <c r="AL7" s="2">
        <f>F19</f>
        <v>0</v>
      </c>
      <c r="AM7" s="2">
        <f>F20</f>
        <v>3</v>
      </c>
      <c r="AN7" s="2">
        <f>F21</f>
        <v>3</v>
      </c>
      <c r="AO7" s="2">
        <f>F22</f>
        <v>35</v>
      </c>
      <c r="AP7" s="41">
        <f>F23</f>
        <v>0</v>
      </c>
      <c r="AQ7" s="42">
        <f>F24</f>
        <v>24</v>
      </c>
      <c r="AR7" s="2">
        <f>F27</f>
        <v>31</v>
      </c>
      <c r="AT7" s="41">
        <v>0.125</v>
      </c>
      <c r="AU7" s="31">
        <f>PRODUCT(W7*100*1/W20)</f>
        <v>0</v>
      </c>
      <c r="AV7" s="31">
        <f>PRODUCT(X7*100*1/X20)</f>
        <v>0</v>
      </c>
      <c r="AW7" s="31">
        <f>PRODUCT(Y7*100*1/Y20)</f>
        <v>0</v>
      </c>
      <c r="AX7" s="31">
        <f>PRODUCT(Z7*100*1/Z20)</f>
        <v>0</v>
      </c>
      <c r="AY7" s="31">
        <f>PRODUCT(AA7*100*1/AA20)</f>
        <v>60</v>
      </c>
      <c r="AZ7" s="31">
        <f>PRODUCT(AB7*100*1/AB20)</f>
        <v>28</v>
      </c>
      <c r="BA7" s="31">
        <f>PRODUCT(AC7*100*1/AC20)</f>
        <v>48</v>
      </c>
      <c r="BB7" s="43">
        <f>PRODUCT(AD7*100*1/AD20)</f>
        <v>0</v>
      </c>
      <c r="BC7" s="31">
        <f>PRODUCT(AE7*100*1/AE20)</f>
        <v>0</v>
      </c>
      <c r="BD7" s="31">
        <f>PRODUCT(AF7*100*1/AF20)</f>
        <v>0</v>
      </c>
      <c r="BE7" s="31">
        <f>PRODUCT(AG7*100*1/AG20)</f>
        <v>4.0816326530612246</v>
      </c>
      <c r="BF7" s="31">
        <f>PRODUCT(AH7*100*1/AH20)</f>
        <v>0</v>
      </c>
      <c r="BG7" s="31">
        <f>PRODUCT(AI7*100*1/AI20)</f>
        <v>0</v>
      </c>
      <c r="BH7" s="31">
        <f>PRODUCT(AJ7*100*1/AJ20)</f>
        <v>0</v>
      </c>
      <c r="BI7" s="51">
        <f>PRODUCT(AK7*100*1/AK20)</f>
        <v>0</v>
      </c>
      <c r="BJ7" s="31">
        <f>PRODUCT(AL7*100*1/AL20)</f>
        <v>0</v>
      </c>
      <c r="BK7" s="31">
        <f>PRODUCT(AM7*100*1/AM20)</f>
        <v>6</v>
      </c>
      <c r="BL7" s="31">
        <f>PRODUCT(AN7*100*1/AN20)</f>
        <v>6</v>
      </c>
      <c r="BM7" s="31">
        <f>PRODUCT(AO7*100*1/AO20)</f>
        <v>70</v>
      </c>
      <c r="BN7" s="30">
        <f>PRODUCT(AP7*100*1/AP20)</f>
        <v>0</v>
      </c>
      <c r="BO7" s="44">
        <f>PRODUCT(AQ7*100*1/AQ20)</f>
        <v>48</v>
      </c>
      <c r="BP7" s="31">
        <f>PRODUCT(AR7*100*1/AR20)</f>
        <v>62</v>
      </c>
      <c r="BR7" s="41">
        <v>0.125</v>
      </c>
      <c r="BS7" s="31">
        <f t="shared" ref="BS7:CM7" si="8">AU4+AU5+AU6+AU7</f>
        <v>0</v>
      </c>
      <c r="BT7" s="31">
        <f t="shared" si="8"/>
        <v>0</v>
      </c>
      <c r="BU7" s="31">
        <f t="shared" si="8"/>
        <v>0</v>
      </c>
      <c r="BV7" s="31">
        <f t="shared" si="8"/>
        <v>0</v>
      </c>
      <c r="BW7" s="31">
        <f t="shared" si="8"/>
        <v>60</v>
      </c>
      <c r="BX7" s="31">
        <f t="shared" si="8"/>
        <v>30</v>
      </c>
      <c r="BY7" s="31">
        <f t="shared" si="8"/>
        <v>48</v>
      </c>
      <c r="BZ7" s="43">
        <f t="shared" si="8"/>
        <v>0</v>
      </c>
      <c r="CA7" s="31">
        <f t="shared" si="8"/>
        <v>12</v>
      </c>
      <c r="CB7" s="31">
        <f t="shared" si="8"/>
        <v>98</v>
      </c>
      <c r="CC7" s="31">
        <f t="shared" si="8"/>
        <v>6.1224489795918373</v>
      </c>
      <c r="CD7" s="31">
        <f t="shared" si="8"/>
        <v>0</v>
      </c>
      <c r="CE7" s="31">
        <f t="shared" si="8"/>
        <v>4</v>
      </c>
      <c r="CF7" s="31">
        <f t="shared" si="8"/>
        <v>0</v>
      </c>
      <c r="CG7" s="51">
        <f t="shared" si="8"/>
        <v>0</v>
      </c>
      <c r="CH7" s="31">
        <f t="shared" si="8"/>
        <v>74</v>
      </c>
      <c r="CI7" s="31">
        <f t="shared" si="8"/>
        <v>92</v>
      </c>
      <c r="CJ7" s="31">
        <f t="shared" si="8"/>
        <v>92</v>
      </c>
      <c r="CK7" s="31">
        <f t="shared" si="8"/>
        <v>84</v>
      </c>
      <c r="CL7" s="30">
        <f t="shared" si="8"/>
        <v>0</v>
      </c>
      <c r="CM7" s="44">
        <f t="shared" si="8"/>
        <v>48</v>
      </c>
      <c r="CN7" s="31">
        <f>BP4+BP5+BP6+BP7</f>
        <v>62</v>
      </c>
      <c r="CQ7" s="12" t="s">
        <v>51</v>
      </c>
      <c r="CR7" s="13">
        <f>BS19-CR5</f>
        <v>84.782608695652172</v>
      </c>
      <c r="CS7" s="13">
        <f>BT19-CS5</f>
        <v>76</v>
      </c>
      <c r="CT7" s="13">
        <f>BU19-BU13</f>
        <v>40</v>
      </c>
      <c r="CU7" s="13">
        <f>BV19-BV13</f>
        <v>32</v>
      </c>
      <c r="CV7" s="13">
        <f>BW19-CV6-CV5</f>
        <v>36</v>
      </c>
      <c r="CW7" s="13">
        <f>BX19-BX11</f>
        <v>36</v>
      </c>
      <c r="CX7" s="13">
        <f>BY19-BY11</f>
        <v>36</v>
      </c>
      <c r="CY7" s="13"/>
      <c r="CZ7" s="13">
        <f>CA19-CA12</f>
        <v>0</v>
      </c>
      <c r="DA7" s="13">
        <f>CB19-CB13</f>
        <v>0</v>
      </c>
      <c r="DB7" s="13">
        <f>CC19-CC11</f>
        <v>4.0816326530612201</v>
      </c>
      <c r="DC7" s="13">
        <f>CD19-CD13</f>
        <v>0</v>
      </c>
      <c r="DD7" s="13">
        <f>CE19-CE11</f>
        <v>2</v>
      </c>
      <c r="DE7" s="13">
        <f>CF19-CF11</f>
        <v>2</v>
      </c>
      <c r="DF7" s="13"/>
      <c r="DG7" s="13">
        <f>CH19-CH12</f>
        <v>6</v>
      </c>
      <c r="DH7" s="13">
        <f>CI19-CI9</f>
        <v>4</v>
      </c>
      <c r="DI7" s="13">
        <f>CJ19-CJ10</f>
        <v>0</v>
      </c>
      <c r="DJ7" s="13">
        <f>CK19-CK8</f>
        <v>8</v>
      </c>
      <c r="DK7" s="13"/>
      <c r="DL7" s="13"/>
      <c r="DM7" s="13">
        <f>CN19-CN13</f>
        <v>0</v>
      </c>
      <c r="DN7" s="10"/>
    </row>
    <row r="8" spans="1:118" x14ac:dyDescent="0.25">
      <c r="B8" s="41" t="s">
        <v>6</v>
      </c>
      <c r="C8" s="2">
        <v>0</v>
      </c>
      <c r="D8" s="2">
        <v>0</v>
      </c>
      <c r="E8" s="2">
        <v>0</v>
      </c>
      <c r="F8" s="2">
        <v>30</v>
      </c>
      <c r="G8" s="2">
        <v>0</v>
      </c>
      <c r="H8" s="2">
        <v>2</v>
      </c>
      <c r="I8" s="2">
        <v>0</v>
      </c>
      <c r="J8" s="4">
        <v>0</v>
      </c>
      <c r="K8" s="4">
        <v>0</v>
      </c>
      <c r="L8" s="3">
        <v>0</v>
      </c>
      <c r="M8" s="3">
        <v>3</v>
      </c>
      <c r="N8" s="3">
        <v>15</v>
      </c>
      <c r="O8" s="3">
        <v>0</v>
      </c>
      <c r="P8" s="3">
        <v>0</v>
      </c>
      <c r="Q8" s="3">
        <v>0</v>
      </c>
      <c r="R8" s="3">
        <v>0</v>
      </c>
      <c r="S8" s="41">
        <v>50</v>
      </c>
      <c r="V8" s="41">
        <v>0.25</v>
      </c>
      <c r="W8" s="2">
        <f>G4</f>
        <v>0</v>
      </c>
      <c r="X8" s="2">
        <f>G5</f>
        <v>0</v>
      </c>
      <c r="Y8" s="2">
        <f>G6</f>
        <v>1</v>
      </c>
      <c r="Z8" s="2">
        <f>G7</f>
        <v>2</v>
      </c>
      <c r="AA8" s="2">
        <f>G8</f>
        <v>0</v>
      </c>
      <c r="AB8" s="2">
        <f>G9</f>
        <v>12</v>
      </c>
      <c r="AC8" s="2">
        <f>G10</f>
        <v>0</v>
      </c>
      <c r="AD8" s="41">
        <f>G11</f>
        <v>0</v>
      </c>
      <c r="AE8" s="2">
        <f>G12</f>
        <v>21</v>
      </c>
      <c r="AF8" s="2">
        <f>G13</f>
        <v>1</v>
      </c>
      <c r="AG8" s="2">
        <f>G14</f>
        <v>22</v>
      </c>
      <c r="AH8" s="2">
        <f>G15</f>
        <v>7</v>
      </c>
      <c r="AI8" s="2">
        <f>G16</f>
        <v>39</v>
      </c>
      <c r="AJ8" s="2">
        <f>G17</f>
        <v>29</v>
      </c>
      <c r="AK8" s="50">
        <f>G18</f>
        <v>0</v>
      </c>
      <c r="AL8" s="2">
        <f>G19</f>
        <v>8</v>
      </c>
      <c r="AM8" s="2">
        <f>G20</f>
        <v>1</v>
      </c>
      <c r="AN8" s="2">
        <f>G21</f>
        <v>1</v>
      </c>
      <c r="AO8" s="2">
        <f>G22</f>
        <v>4</v>
      </c>
      <c r="AP8" s="41">
        <f>G23</f>
        <v>0</v>
      </c>
      <c r="AQ8" s="42">
        <f>G24</f>
        <v>20</v>
      </c>
      <c r="AR8" s="2">
        <f>G27</f>
        <v>0</v>
      </c>
      <c r="AT8" s="41">
        <v>0.25</v>
      </c>
      <c r="AU8" s="31">
        <f>PRODUCT(W8*100*1/W20)</f>
        <v>0</v>
      </c>
      <c r="AV8" s="31">
        <f>PRODUCT(X8*100*1/X20)</f>
        <v>0</v>
      </c>
      <c r="AW8" s="31">
        <f>PRODUCT(Y8*100*1/Y20)</f>
        <v>2</v>
      </c>
      <c r="AX8" s="31">
        <f>PRODUCT(Z8*100*1/Z20)</f>
        <v>4</v>
      </c>
      <c r="AY8" s="31">
        <f>PRODUCT(AA8*100*1/AA20)</f>
        <v>0</v>
      </c>
      <c r="AZ8" s="31">
        <f>PRODUCT(AB8*100*1/AB20)</f>
        <v>24</v>
      </c>
      <c r="BA8" s="31">
        <f>PRODUCT(AC8*100*1/AC20)</f>
        <v>0</v>
      </c>
      <c r="BB8" s="43">
        <f>PRODUCT(AD8*100*1/AD20)</f>
        <v>0</v>
      </c>
      <c r="BC8" s="31">
        <f>PRODUCT(AE8*100*1/AE20)</f>
        <v>42</v>
      </c>
      <c r="BD8" s="31">
        <f>PRODUCT(AF8*100*1/AF20)</f>
        <v>2</v>
      </c>
      <c r="BE8" s="31">
        <f>PRODUCT(AG8*100*1/AG20)</f>
        <v>44.897959183673471</v>
      </c>
      <c r="BF8" s="31">
        <f>PRODUCT(AH8*100*1/AH20)</f>
        <v>14</v>
      </c>
      <c r="BG8" s="31">
        <f>PRODUCT(AI8*100*1/AI20)</f>
        <v>78</v>
      </c>
      <c r="BH8" s="31">
        <f>PRODUCT(AJ8*100*1/AJ20)</f>
        <v>58</v>
      </c>
      <c r="BI8" s="51">
        <f>PRODUCT(AK8*100*1/AK20)</f>
        <v>0</v>
      </c>
      <c r="BJ8" s="31">
        <f>PRODUCT(AL8*100*1/AL20)</f>
        <v>16</v>
      </c>
      <c r="BK8" s="31">
        <f>PRODUCT(AM8*100*1/AM20)</f>
        <v>2</v>
      </c>
      <c r="BL8" s="31">
        <f>PRODUCT(AN8*100*1/AN20)</f>
        <v>2</v>
      </c>
      <c r="BM8" s="31">
        <f>PRODUCT(AO8*100*1/AO20)</f>
        <v>8</v>
      </c>
      <c r="BN8" s="30">
        <f>PRODUCT(AP8*100*1/AP20)</f>
        <v>0</v>
      </c>
      <c r="BO8" s="44">
        <f>PRODUCT(AQ8*100*1/AQ20)</f>
        <v>40</v>
      </c>
      <c r="BP8" s="31">
        <f t="shared" ref="BP8" si="9">PRODUCT(AR8*100*1/AR20)</f>
        <v>0</v>
      </c>
      <c r="BR8" s="41">
        <v>0.25</v>
      </c>
      <c r="BS8" s="31">
        <f t="shared" ref="BS8:CN8" si="10">AU4+AU5+AU6+AU7+AU8</f>
        <v>0</v>
      </c>
      <c r="BT8" s="31">
        <f t="shared" si="10"/>
        <v>0</v>
      </c>
      <c r="BU8" s="31">
        <f t="shared" si="10"/>
        <v>2</v>
      </c>
      <c r="BV8" s="31">
        <f t="shared" si="10"/>
        <v>4</v>
      </c>
      <c r="BW8" s="31">
        <f t="shared" si="10"/>
        <v>60</v>
      </c>
      <c r="BX8" s="31">
        <f t="shared" si="10"/>
        <v>54</v>
      </c>
      <c r="BY8" s="31">
        <f t="shared" si="10"/>
        <v>48</v>
      </c>
      <c r="BZ8" s="43">
        <f t="shared" si="10"/>
        <v>0</v>
      </c>
      <c r="CA8" s="31">
        <f t="shared" si="10"/>
        <v>54</v>
      </c>
      <c r="CB8" s="31">
        <f t="shared" si="10"/>
        <v>100</v>
      </c>
      <c r="CC8" s="31">
        <f t="shared" si="10"/>
        <v>51.020408163265309</v>
      </c>
      <c r="CD8" s="31">
        <f t="shared" si="10"/>
        <v>14</v>
      </c>
      <c r="CE8" s="31">
        <f t="shared" si="10"/>
        <v>82</v>
      </c>
      <c r="CF8" s="31">
        <f t="shared" si="10"/>
        <v>58</v>
      </c>
      <c r="CG8" s="51">
        <f t="shared" si="10"/>
        <v>0</v>
      </c>
      <c r="CH8" s="31">
        <f t="shared" si="10"/>
        <v>90</v>
      </c>
      <c r="CI8" s="31">
        <f t="shared" si="10"/>
        <v>94</v>
      </c>
      <c r="CJ8" s="31">
        <f t="shared" si="10"/>
        <v>94</v>
      </c>
      <c r="CK8" s="31">
        <f t="shared" si="10"/>
        <v>92</v>
      </c>
      <c r="CL8" s="30">
        <f t="shared" si="10"/>
        <v>0</v>
      </c>
      <c r="CM8" s="44">
        <f t="shared" si="10"/>
        <v>88</v>
      </c>
      <c r="CN8" s="31">
        <f t="shared" si="10"/>
        <v>62</v>
      </c>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25">
      <c r="B9" s="41" t="s">
        <v>7</v>
      </c>
      <c r="C9" s="2">
        <v>0</v>
      </c>
      <c r="D9" s="2">
        <v>1</v>
      </c>
      <c r="E9" s="2">
        <v>0</v>
      </c>
      <c r="F9" s="2">
        <v>14</v>
      </c>
      <c r="G9" s="2">
        <v>12</v>
      </c>
      <c r="H9" s="2">
        <v>3</v>
      </c>
      <c r="I9" s="2">
        <v>1</v>
      </c>
      <c r="J9" s="4">
        <v>1</v>
      </c>
      <c r="K9" s="3">
        <v>0</v>
      </c>
      <c r="L9" s="3">
        <v>1</v>
      </c>
      <c r="M9" s="3">
        <v>17</v>
      </c>
      <c r="N9" s="3">
        <v>0</v>
      </c>
      <c r="O9" s="3">
        <v>0</v>
      </c>
      <c r="P9" s="3">
        <v>0</v>
      </c>
      <c r="Q9" s="3">
        <v>0</v>
      </c>
      <c r="R9" s="3">
        <v>0</v>
      </c>
      <c r="S9" s="41">
        <v>50</v>
      </c>
      <c r="V9" s="41">
        <v>0.5</v>
      </c>
      <c r="W9" s="2">
        <f>H4</f>
        <v>0</v>
      </c>
      <c r="X9" s="2">
        <f>H5</f>
        <v>0</v>
      </c>
      <c r="Y9" s="2">
        <f>H6</f>
        <v>0</v>
      </c>
      <c r="Z9" s="2">
        <f>H7</f>
        <v>0</v>
      </c>
      <c r="AA9" s="2">
        <f>H8</f>
        <v>2</v>
      </c>
      <c r="AB9" s="2">
        <f>H9</f>
        <v>3</v>
      </c>
      <c r="AC9" s="2">
        <f>H10</f>
        <v>8</v>
      </c>
      <c r="AD9" s="41">
        <f>H11</f>
        <v>0</v>
      </c>
      <c r="AE9" s="2">
        <f>H12</f>
        <v>14</v>
      </c>
      <c r="AF9" s="2">
        <f>H13</f>
        <v>0</v>
      </c>
      <c r="AG9" s="2">
        <f>H14</f>
        <v>14</v>
      </c>
      <c r="AH9" s="2">
        <f>H15</f>
        <v>0</v>
      </c>
      <c r="AI9" s="2">
        <f>H16</f>
        <v>8</v>
      </c>
      <c r="AJ9" s="2">
        <f>H17</f>
        <v>16</v>
      </c>
      <c r="AK9" s="50">
        <f>H18</f>
        <v>9</v>
      </c>
      <c r="AL9" s="2">
        <f>H19</f>
        <v>0</v>
      </c>
      <c r="AM9" s="4">
        <f>H20</f>
        <v>1</v>
      </c>
      <c r="AN9" s="2">
        <f>H21</f>
        <v>2</v>
      </c>
      <c r="AO9" s="3">
        <f>H22</f>
        <v>1</v>
      </c>
      <c r="AP9" s="41">
        <f>H23</f>
        <v>0</v>
      </c>
      <c r="AQ9" s="42">
        <f>H24</f>
        <v>3</v>
      </c>
      <c r="AR9" s="2">
        <f>H27</f>
        <v>12</v>
      </c>
      <c r="AT9" s="41">
        <v>0.5</v>
      </c>
      <c r="AU9" s="31">
        <f>PRODUCT(W9*100*1/W20)</f>
        <v>0</v>
      </c>
      <c r="AV9" s="31">
        <f>PRODUCT(X9*100*1/X20)</f>
        <v>0</v>
      </c>
      <c r="AW9" s="31">
        <f>PRODUCT(Y9*100*1/Y20)</f>
        <v>0</v>
      </c>
      <c r="AX9" s="31">
        <f>PRODUCT(Z9*100*1/Z20)</f>
        <v>0</v>
      </c>
      <c r="AY9" s="31">
        <f>PRODUCT(AA9*100*1/AA20)</f>
        <v>4</v>
      </c>
      <c r="AZ9" s="31">
        <f>PRODUCT(AB9*100*1/AB20)</f>
        <v>6</v>
      </c>
      <c r="BA9" s="31">
        <f>PRODUCT(AC9*100*1/AC20)</f>
        <v>16</v>
      </c>
      <c r="BB9" s="43">
        <f>PRODUCT(AD9*100*1/AD20)</f>
        <v>0</v>
      </c>
      <c r="BC9" s="31">
        <f>PRODUCT(AE9*100*1/AE20)</f>
        <v>28</v>
      </c>
      <c r="BD9" s="31">
        <f>PRODUCT(AF9*100*1/AF20)</f>
        <v>0</v>
      </c>
      <c r="BE9" s="31">
        <f>PRODUCT(AG9*100*1/AG20)</f>
        <v>28.571428571428573</v>
      </c>
      <c r="BF9" s="31">
        <f>PRODUCT(AH9*100*1/AH20)</f>
        <v>0</v>
      </c>
      <c r="BG9" s="31">
        <f>PRODUCT(AI9*100*1/AI20)</f>
        <v>16</v>
      </c>
      <c r="BH9" s="31">
        <f>PRODUCT(AJ9*100*1/AJ20)</f>
        <v>32</v>
      </c>
      <c r="BI9" s="51">
        <f>PRODUCT(AK9*100*1/AK20)</f>
        <v>18</v>
      </c>
      <c r="BJ9" s="31">
        <f>PRODUCT(AL9*100*1/AL20)</f>
        <v>0</v>
      </c>
      <c r="BK9" s="32">
        <f>PRODUCT(AM9*100*1/AM20)</f>
        <v>2</v>
      </c>
      <c r="BL9" s="31">
        <f>PRODUCT(AN9*100*1/AN20)</f>
        <v>4</v>
      </c>
      <c r="BM9" s="33">
        <f>PRODUCT(AO9*100*1/AO20)</f>
        <v>2</v>
      </c>
      <c r="BN9" s="30">
        <f>PRODUCT(AP9*100*1/AP20)</f>
        <v>0</v>
      </c>
      <c r="BO9" s="44">
        <f>PRODUCT(AQ9*100*1/AQ20)</f>
        <v>6</v>
      </c>
      <c r="BP9" s="31">
        <f t="shared" ref="BP9" si="11">PRODUCT(AR9*100*1/AR20)</f>
        <v>24</v>
      </c>
      <c r="BR9" s="41">
        <v>0.5</v>
      </c>
      <c r="BS9" s="31">
        <f t="shared" ref="BS9:CN9" si="12">AU4+AU5+AU6+AU7+AU8+AU9</f>
        <v>0</v>
      </c>
      <c r="BT9" s="31">
        <f t="shared" si="12"/>
        <v>0</v>
      </c>
      <c r="BU9" s="31">
        <f t="shared" si="12"/>
        <v>2</v>
      </c>
      <c r="BV9" s="31">
        <f t="shared" si="12"/>
        <v>4</v>
      </c>
      <c r="BW9" s="31">
        <f t="shared" si="12"/>
        <v>64</v>
      </c>
      <c r="BX9" s="31">
        <f t="shared" si="12"/>
        <v>60</v>
      </c>
      <c r="BY9" s="31">
        <f t="shared" si="12"/>
        <v>64</v>
      </c>
      <c r="BZ9" s="43">
        <f t="shared" si="12"/>
        <v>0</v>
      </c>
      <c r="CA9" s="31">
        <f t="shared" si="12"/>
        <v>82</v>
      </c>
      <c r="CB9" s="31">
        <f t="shared" si="12"/>
        <v>100</v>
      </c>
      <c r="CC9" s="31">
        <f t="shared" si="12"/>
        <v>79.591836734693885</v>
      </c>
      <c r="CD9" s="31">
        <f t="shared" si="12"/>
        <v>14</v>
      </c>
      <c r="CE9" s="31">
        <f t="shared" si="12"/>
        <v>98</v>
      </c>
      <c r="CF9" s="31">
        <f t="shared" si="12"/>
        <v>90</v>
      </c>
      <c r="CG9" s="51">
        <f t="shared" si="12"/>
        <v>18</v>
      </c>
      <c r="CH9" s="31">
        <f t="shared" si="12"/>
        <v>90</v>
      </c>
      <c r="CI9" s="32">
        <f t="shared" si="12"/>
        <v>96</v>
      </c>
      <c r="CJ9" s="31">
        <f t="shared" si="12"/>
        <v>98</v>
      </c>
      <c r="CK9" s="33">
        <f t="shared" si="12"/>
        <v>94</v>
      </c>
      <c r="CL9" s="30">
        <f t="shared" si="12"/>
        <v>0</v>
      </c>
      <c r="CM9" s="44">
        <f t="shared" si="12"/>
        <v>94</v>
      </c>
      <c r="CN9" s="31">
        <f t="shared" si="12"/>
        <v>86</v>
      </c>
      <c r="CQ9" s="10"/>
      <c r="CR9" s="10" t="str">
        <f>A3</f>
        <v>Enterobacter cloacae-complex</v>
      </c>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1" t="s">
        <v>8</v>
      </c>
      <c r="C10" s="2">
        <v>0</v>
      </c>
      <c r="D10" s="2">
        <v>0</v>
      </c>
      <c r="E10" s="2">
        <v>0</v>
      </c>
      <c r="F10" s="2">
        <v>24</v>
      </c>
      <c r="G10" s="2">
        <v>0</v>
      </c>
      <c r="H10" s="2">
        <v>8</v>
      </c>
      <c r="I10" s="2">
        <v>0</v>
      </c>
      <c r="J10" s="4">
        <v>0</v>
      </c>
      <c r="K10" s="4">
        <v>0</v>
      </c>
      <c r="L10" s="3">
        <v>0</v>
      </c>
      <c r="M10" s="3">
        <v>2</v>
      </c>
      <c r="N10" s="3">
        <v>5</v>
      </c>
      <c r="O10" s="3">
        <v>11</v>
      </c>
      <c r="P10" s="3">
        <v>0</v>
      </c>
      <c r="Q10" s="3">
        <v>0</v>
      </c>
      <c r="R10" s="3">
        <v>0</v>
      </c>
      <c r="S10" s="41">
        <v>50</v>
      </c>
      <c r="V10" s="41">
        <v>1</v>
      </c>
      <c r="W10" s="2">
        <f>I4</f>
        <v>0</v>
      </c>
      <c r="X10" s="2">
        <f>I5</f>
        <v>1</v>
      </c>
      <c r="Y10" s="2">
        <f>I6</f>
        <v>5</v>
      </c>
      <c r="Z10" s="2">
        <f>I7</f>
        <v>14</v>
      </c>
      <c r="AA10" s="2">
        <f>I8</f>
        <v>0</v>
      </c>
      <c r="AB10" s="2">
        <f>I9</f>
        <v>1</v>
      </c>
      <c r="AC10" s="2">
        <f>I10</f>
        <v>0</v>
      </c>
      <c r="AD10" s="41">
        <f>I11</f>
        <v>0</v>
      </c>
      <c r="AE10" s="2">
        <f>I12</f>
        <v>9</v>
      </c>
      <c r="AF10" s="2">
        <f>I13</f>
        <v>0</v>
      </c>
      <c r="AG10" s="2">
        <f>I14</f>
        <v>7</v>
      </c>
      <c r="AH10" s="2">
        <f>I15</f>
        <v>37</v>
      </c>
      <c r="AI10" s="2">
        <f>I16</f>
        <v>0</v>
      </c>
      <c r="AJ10" s="2">
        <f>I17</f>
        <v>4</v>
      </c>
      <c r="AK10" s="50">
        <f>I18</f>
        <v>0</v>
      </c>
      <c r="AL10" s="2">
        <f>I19</f>
        <v>2</v>
      </c>
      <c r="AM10" s="3">
        <f>I20</f>
        <v>1</v>
      </c>
      <c r="AN10" s="4">
        <f>I21</f>
        <v>1</v>
      </c>
      <c r="AO10" s="3">
        <f>I22</f>
        <v>2</v>
      </c>
      <c r="AP10" s="41">
        <f>I23</f>
        <v>19</v>
      </c>
      <c r="AQ10" s="45">
        <f>I24</f>
        <v>3</v>
      </c>
      <c r="AR10" s="2">
        <f>I27</f>
        <v>7</v>
      </c>
      <c r="AT10" s="41">
        <v>1</v>
      </c>
      <c r="AU10" s="31">
        <f>PRODUCT(W10*100*1/W20)</f>
        <v>0</v>
      </c>
      <c r="AV10" s="31">
        <f>PRODUCT(X10*100*1/X20)</f>
        <v>2</v>
      </c>
      <c r="AW10" s="31">
        <f>PRODUCT(Y10*100*1/Y20)</f>
        <v>10</v>
      </c>
      <c r="AX10" s="31">
        <f>PRODUCT(Z10*100*1/Z20)</f>
        <v>28</v>
      </c>
      <c r="AY10" s="31">
        <f>PRODUCT(AA10*100*1/AA20)</f>
        <v>0</v>
      </c>
      <c r="AZ10" s="31">
        <f>PRODUCT(AB10*100*1/AB20)</f>
        <v>2</v>
      </c>
      <c r="BA10" s="31">
        <f>PRODUCT(AC10*100*1/AC20)</f>
        <v>0</v>
      </c>
      <c r="BB10" s="43">
        <f>PRODUCT(AD10*100*1/AD20)</f>
        <v>0</v>
      </c>
      <c r="BC10" s="31">
        <f>PRODUCT(AE10*100*1/AE20)</f>
        <v>18</v>
      </c>
      <c r="BD10" s="31">
        <f>PRODUCT(AF10*100*1/AF20)</f>
        <v>0</v>
      </c>
      <c r="BE10" s="31">
        <f>PRODUCT(AG10*100*1/AG20)</f>
        <v>14.285714285714286</v>
      </c>
      <c r="BF10" s="31">
        <f>PRODUCT(AH10*100*1/AH20)</f>
        <v>74</v>
      </c>
      <c r="BG10" s="31">
        <f>PRODUCT(AI10*100*1/AI20)</f>
        <v>0</v>
      </c>
      <c r="BH10" s="31">
        <f>PRODUCT(AJ10*100*1/AJ20)</f>
        <v>8</v>
      </c>
      <c r="BI10" s="51">
        <f>PRODUCT(AK10*100*1/AK20)</f>
        <v>0</v>
      </c>
      <c r="BJ10" s="31">
        <f>PRODUCT(AL10*100*1/AL20)</f>
        <v>4</v>
      </c>
      <c r="BK10" s="33">
        <f>PRODUCT(AM10*100*1/AM20)</f>
        <v>2</v>
      </c>
      <c r="BL10" s="32">
        <f>PRODUCT(AN10*100*1/AN20)</f>
        <v>2</v>
      </c>
      <c r="BM10" s="33">
        <f>PRODUCT(AO10*100*1/AO20)</f>
        <v>4</v>
      </c>
      <c r="BN10" s="30">
        <f>PRODUCT(AP10*100*1/AP20)</f>
        <v>38</v>
      </c>
      <c r="BO10" s="46">
        <f>PRODUCT(AQ10*100*1/AQ20)</f>
        <v>6</v>
      </c>
      <c r="BP10" s="31">
        <f t="shared" ref="BP10" si="13">PRODUCT(AR10*100*1/AR20)</f>
        <v>14</v>
      </c>
      <c r="BR10" s="41">
        <v>1</v>
      </c>
      <c r="BS10" s="31">
        <f t="shared" ref="BS10:CN10" si="14">AU4+AU5+AU6+AU7+AU8+AU9+AU10</f>
        <v>0</v>
      </c>
      <c r="BT10" s="31">
        <f t="shared" si="14"/>
        <v>2</v>
      </c>
      <c r="BU10" s="31">
        <f t="shared" si="14"/>
        <v>12</v>
      </c>
      <c r="BV10" s="31">
        <f t="shared" si="14"/>
        <v>32</v>
      </c>
      <c r="BW10" s="31">
        <f t="shared" si="14"/>
        <v>64</v>
      </c>
      <c r="BX10" s="31">
        <f t="shared" si="14"/>
        <v>62</v>
      </c>
      <c r="BY10" s="31">
        <f t="shared" si="14"/>
        <v>64</v>
      </c>
      <c r="BZ10" s="43">
        <f t="shared" si="14"/>
        <v>0</v>
      </c>
      <c r="CA10" s="31">
        <f t="shared" si="14"/>
        <v>100</v>
      </c>
      <c r="CB10" s="31">
        <f t="shared" si="14"/>
        <v>100</v>
      </c>
      <c r="CC10" s="31">
        <f t="shared" si="14"/>
        <v>93.877551020408177</v>
      </c>
      <c r="CD10" s="31">
        <f t="shared" si="14"/>
        <v>88</v>
      </c>
      <c r="CE10" s="31">
        <f t="shared" si="14"/>
        <v>98</v>
      </c>
      <c r="CF10" s="31">
        <f t="shared" si="14"/>
        <v>98</v>
      </c>
      <c r="CG10" s="51">
        <f t="shared" si="14"/>
        <v>18</v>
      </c>
      <c r="CH10" s="31">
        <f t="shared" si="14"/>
        <v>94</v>
      </c>
      <c r="CI10" s="33">
        <f t="shared" si="14"/>
        <v>98</v>
      </c>
      <c r="CJ10" s="32">
        <f t="shared" si="14"/>
        <v>100</v>
      </c>
      <c r="CK10" s="33">
        <f t="shared" si="14"/>
        <v>98</v>
      </c>
      <c r="CL10" s="30">
        <f t="shared" si="14"/>
        <v>38</v>
      </c>
      <c r="CM10" s="46">
        <f t="shared" si="14"/>
        <v>100</v>
      </c>
      <c r="CN10" s="31">
        <f t="shared" si="14"/>
        <v>100</v>
      </c>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1" t="s">
        <v>9</v>
      </c>
      <c r="C11" s="41">
        <v>0</v>
      </c>
      <c r="D11" s="41">
        <v>0</v>
      </c>
      <c r="E11" s="41">
        <v>0</v>
      </c>
      <c r="F11" s="41">
        <v>0</v>
      </c>
      <c r="G11" s="41">
        <v>0</v>
      </c>
      <c r="H11" s="41">
        <v>0</v>
      </c>
      <c r="I11" s="41">
        <v>0</v>
      </c>
      <c r="J11" s="41">
        <v>0</v>
      </c>
      <c r="K11" s="41">
        <v>10</v>
      </c>
      <c r="L11" s="41">
        <v>12</v>
      </c>
      <c r="M11" s="41">
        <v>3</v>
      </c>
      <c r="N11" s="41">
        <v>3</v>
      </c>
      <c r="O11" s="41">
        <v>22</v>
      </c>
      <c r="P11" s="41">
        <v>0</v>
      </c>
      <c r="Q11" s="41">
        <v>0</v>
      </c>
      <c r="R11" s="41">
        <v>0</v>
      </c>
      <c r="S11" s="41">
        <v>50</v>
      </c>
      <c r="V11" s="41">
        <v>2</v>
      </c>
      <c r="W11" s="2">
        <f>J4</f>
        <v>0</v>
      </c>
      <c r="X11" s="2">
        <f>J5</f>
        <v>6</v>
      </c>
      <c r="Y11" s="2">
        <f>J6</f>
        <v>19</v>
      </c>
      <c r="Z11" s="2">
        <f>J7</f>
        <v>14</v>
      </c>
      <c r="AA11" s="4">
        <f>J8</f>
        <v>0</v>
      </c>
      <c r="AB11" s="4">
        <f>J9</f>
        <v>1</v>
      </c>
      <c r="AC11" s="4">
        <f>J10</f>
        <v>0</v>
      </c>
      <c r="AD11" s="41">
        <f>J11</f>
        <v>0</v>
      </c>
      <c r="AE11" s="2">
        <f>J12</f>
        <v>0</v>
      </c>
      <c r="AF11" s="2">
        <f>J13</f>
        <v>0</v>
      </c>
      <c r="AG11" s="2">
        <f>J14</f>
        <v>1</v>
      </c>
      <c r="AH11" s="2">
        <f>J15</f>
        <v>5</v>
      </c>
      <c r="AI11" s="2">
        <f>J16</f>
        <v>0</v>
      </c>
      <c r="AJ11" s="2">
        <f>J17</f>
        <v>0</v>
      </c>
      <c r="AK11" s="50">
        <f>J18</f>
        <v>3</v>
      </c>
      <c r="AL11" s="2">
        <f>J19</f>
        <v>0</v>
      </c>
      <c r="AM11" s="3">
        <f>J20</f>
        <v>1</v>
      </c>
      <c r="AN11" s="3">
        <f>J21</f>
        <v>0</v>
      </c>
      <c r="AO11" s="3">
        <f>J22</f>
        <v>0</v>
      </c>
      <c r="AP11" s="41">
        <f>J23</f>
        <v>25</v>
      </c>
      <c r="AQ11" s="45">
        <f>J24</f>
        <v>0</v>
      </c>
      <c r="AR11" s="2">
        <f>J27</f>
        <v>0</v>
      </c>
      <c r="AT11" s="41">
        <v>2</v>
      </c>
      <c r="AU11" s="31">
        <f>PRODUCT(W11*100*1/W20)</f>
        <v>0</v>
      </c>
      <c r="AV11" s="31">
        <f>PRODUCT(X11*100*1/X20)</f>
        <v>12</v>
      </c>
      <c r="AW11" s="31">
        <f>PRODUCT(Y11*100*1/Y20)</f>
        <v>38</v>
      </c>
      <c r="AX11" s="31">
        <f>PRODUCT(Z11*100*1/Z20)</f>
        <v>28</v>
      </c>
      <c r="AY11" s="32">
        <f>PRODUCT(AA11*100*1/AA20)</f>
        <v>0</v>
      </c>
      <c r="AZ11" s="32">
        <f>PRODUCT(AB11*100*1/AB20)</f>
        <v>2</v>
      </c>
      <c r="BA11" s="32">
        <f>PRODUCT(AC11*100*1/AC20)</f>
        <v>0</v>
      </c>
      <c r="BB11" s="43">
        <f>PRODUCT(AD11*100*1/AD20)</f>
        <v>0</v>
      </c>
      <c r="BC11" s="31">
        <f>PRODUCT(AE11*100*1/AE20)</f>
        <v>0</v>
      </c>
      <c r="BD11" s="31">
        <f>PRODUCT(AF11*100*1/AF20)</f>
        <v>0</v>
      </c>
      <c r="BE11" s="31">
        <f>PRODUCT(AG11*100*1/AG20)</f>
        <v>2.0408163265306123</v>
      </c>
      <c r="BF11" s="31">
        <f>PRODUCT(AH11*100*1/AH20)</f>
        <v>10</v>
      </c>
      <c r="BG11" s="31">
        <f>PRODUCT(AI11*100*1/AI20)</f>
        <v>0</v>
      </c>
      <c r="BH11" s="31">
        <f>PRODUCT(AJ11*100*1/AJ20)</f>
        <v>0</v>
      </c>
      <c r="BI11" s="51">
        <f>PRODUCT(AK11*100*1/AK20)</f>
        <v>6</v>
      </c>
      <c r="BJ11" s="31">
        <f>PRODUCT(AL11*100*1/AL20)</f>
        <v>0</v>
      </c>
      <c r="BK11" s="33">
        <f>PRODUCT(AM11*100*1/AM20)</f>
        <v>2</v>
      </c>
      <c r="BL11" s="33">
        <f>PRODUCT(AN11*100*1/AN20)</f>
        <v>0</v>
      </c>
      <c r="BM11" s="33">
        <f>PRODUCT(AO11*100*1/AO20)</f>
        <v>0</v>
      </c>
      <c r="BN11" s="30">
        <f>PRODUCT(AP11*100*1/AP20)</f>
        <v>50</v>
      </c>
      <c r="BO11" s="46">
        <f>PRODUCT(AQ11*100*1/AQ20)</f>
        <v>0</v>
      </c>
      <c r="BP11" s="31">
        <f t="shared" ref="BP11" si="15">PRODUCT(AR11*100*1/AR20)</f>
        <v>0</v>
      </c>
      <c r="BR11" s="41">
        <v>2</v>
      </c>
      <c r="BS11" s="31">
        <f t="shared" ref="BS11:CN11" si="16">AU4+AU5+AU6+AU7+AU8+AU9+AU10+AU11</f>
        <v>0</v>
      </c>
      <c r="BT11" s="31">
        <f t="shared" si="16"/>
        <v>14</v>
      </c>
      <c r="BU11" s="31">
        <f t="shared" si="16"/>
        <v>50</v>
      </c>
      <c r="BV11" s="31">
        <f t="shared" si="16"/>
        <v>60</v>
      </c>
      <c r="BW11" s="32">
        <f t="shared" si="16"/>
        <v>64</v>
      </c>
      <c r="BX11" s="32">
        <f t="shared" si="16"/>
        <v>64</v>
      </c>
      <c r="BY11" s="32">
        <f t="shared" si="16"/>
        <v>64</v>
      </c>
      <c r="BZ11" s="43">
        <f t="shared" si="16"/>
        <v>0</v>
      </c>
      <c r="CA11" s="31">
        <f t="shared" si="16"/>
        <v>100</v>
      </c>
      <c r="CB11" s="31">
        <f t="shared" si="16"/>
        <v>100</v>
      </c>
      <c r="CC11" s="31">
        <f t="shared" si="16"/>
        <v>95.918367346938794</v>
      </c>
      <c r="CD11" s="31">
        <f t="shared" si="16"/>
        <v>98</v>
      </c>
      <c r="CE11" s="31">
        <f t="shared" si="16"/>
        <v>98</v>
      </c>
      <c r="CF11" s="31">
        <f t="shared" si="16"/>
        <v>98</v>
      </c>
      <c r="CG11" s="51">
        <f t="shared" si="16"/>
        <v>24</v>
      </c>
      <c r="CH11" s="31">
        <f t="shared" si="16"/>
        <v>94</v>
      </c>
      <c r="CI11" s="33">
        <f t="shared" si="16"/>
        <v>100</v>
      </c>
      <c r="CJ11" s="33">
        <f t="shared" si="16"/>
        <v>100</v>
      </c>
      <c r="CK11" s="33">
        <f t="shared" si="16"/>
        <v>98</v>
      </c>
      <c r="CL11" s="30">
        <f t="shared" si="16"/>
        <v>88</v>
      </c>
      <c r="CM11" s="46">
        <f t="shared" si="16"/>
        <v>100</v>
      </c>
      <c r="CN11" s="31">
        <f t="shared" si="16"/>
        <v>100</v>
      </c>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1" t="s">
        <v>10</v>
      </c>
      <c r="C12" s="2">
        <v>0</v>
      </c>
      <c r="D12" s="2">
        <v>0</v>
      </c>
      <c r="E12" s="2">
        <v>6</v>
      </c>
      <c r="F12" s="2">
        <v>0</v>
      </c>
      <c r="G12" s="2">
        <v>21</v>
      </c>
      <c r="H12" s="2">
        <v>14</v>
      </c>
      <c r="I12" s="2">
        <v>9</v>
      </c>
      <c r="J12" s="2">
        <v>0</v>
      </c>
      <c r="K12" s="4">
        <v>0</v>
      </c>
      <c r="L12" s="3">
        <v>0</v>
      </c>
      <c r="M12" s="3">
        <v>0</v>
      </c>
      <c r="N12" s="3">
        <v>0</v>
      </c>
      <c r="O12" s="3">
        <v>0</v>
      </c>
      <c r="P12" s="3">
        <v>0</v>
      </c>
      <c r="Q12" s="3">
        <v>0</v>
      </c>
      <c r="R12" s="3">
        <v>0</v>
      </c>
      <c r="S12" s="41">
        <v>50</v>
      </c>
      <c r="V12" s="41">
        <v>4</v>
      </c>
      <c r="W12" s="2">
        <f>K4</f>
        <v>5</v>
      </c>
      <c r="X12" s="2">
        <f>K5</f>
        <v>2</v>
      </c>
      <c r="Y12" s="2">
        <f>K6</f>
        <v>5</v>
      </c>
      <c r="Z12" s="2">
        <f>K7</f>
        <v>2</v>
      </c>
      <c r="AA12" s="4">
        <f>K8</f>
        <v>0</v>
      </c>
      <c r="AB12" s="3">
        <f>K9</f>
        <v>0</v>
      </c>
      <c r="AC12" s="4">
        <f>K10</f>
        <v>0</v>
      </c>
      <c r="AD12" s="41">
        <f>K11</f>
        <v>10</v>
      </c>
      <c r="AE12" s="4">
        <f>K12</f>
        <v>0</v>
      </c>
      <c r="AF12" s="4">
        <f>K13</f>
        <v>0</v>
      </c>
      <c r="AG12" s="3">
        <f>K14</f>
        <v>0</v>
      </c>
      <c r="AH12" s="2">
        <f>K15</f>
        <v>1</v>
      </c>
      <c r="AI12" s="3">
        <f>K16</f>
        <v>0</v>
      </c>
      <c r="AJ12" s="3">
        <f>K17</f>
        <v>0</v>
      </c>
      <c r="AK12" s="50">
        <f>K18</f>
        <v>2</v>
      </c>
      <c r="AL12" s="4">
        <f>K19</f>
        <v>0</v>
      </c>
      <c r="AM12" s="3">
        <f>K20</f>
        <v>0</v>
      </c>
      <c r="AN12" s="3">
        <f>K21</f>
        <v>0</v>
      </c>
      <c r="AO12" s="3">
        <f>K22</f>
        <v>1</v>
      </c>
      <c r="AP12" s="41">
        <f>K23</f>
        <v>3</v>
      </c>
      <c r="AQ12" s="45">
        <f>K24</f>
        <v>0</v>
      </c>
      <c r="AR12" s="2">
        <f>K27</f>
        <v>0</v>
      </c>
      <c r="AT12" s="41">
        <v>4</v>
      </c>
      <c r="AU12" s="31">
        <f>PRODUCT(W12*100*1/W20)</f>
        <v>10.869565217391305</v>
      </c>
      <c r="AV12" s="31">
        <f>PRODUCT(X12*100*1/X20)</f>
        <v>4</v>
      </c>
      <c r="AW12" s="31">
        <f>PRODUCT(Y12*100*1/Y20)</f>
        <v>10</v>
      </c>
      <c r="AX12" s="31">
        <f>PRODUCT(Z12*100*1/Z20)</f>
        <v>4</v>
      </c>
      <c r="AY12" s="32">
        <f>PRODUCT(AA12*100*1/AA20)</f>
        <v>0</v>
      </c>
      <c r="AZ12" s="33">
        <f>PRODUCT(AB12*100*1/AB20)</f>
        <v>0</v>
      </c>
      <c r="BA12" s="32">
        <f>PRODUCT(AC12*100*1/AC20)</f>
        <v>0</v>
      </c>
      <c r="BB12" s="43">
        <f>PRODUCT(AD12*100*1/AD20)</f>
        <v>20</v>
      </c>
      <c r="BC12" s="32">
        <f>PRODUCT(AE12*100*1/AE20)</f>
        <v>0</v>
      </c>
      <c r="BD12" s="32">
        <f>PRODUCT(AF12*100*1/AF20)</f>
        <v>0</v>
      </c>
      <c r="BE12" s="33">
        <f>PRODUCT(AG12*100*1/AG20)</f>
        <v>0</v>
      </c>
      <c r="BF12" s="31">
        <f>PRODUCT(AH12*100*1/AH20)</f>
        <v>2</v>
      </c>
      <c r="BG12" s="33">
        <f>PRODUCT(AI12*100*1/AI20)</f>
        <v>0</v>
      </c>
      <c r="BH12" s="33">
        <f>PRODUCT(AJ12*100*1/AJ20)</f>
        <v>0</v>
      </c>
      <c r="BI12" s="51">
        <f>PRODUCT(AK12*100*1/AK20)</f>
        <v>4</v>
      </c>
      <c r="BJ12" s="32">
        <f>PRODUCT(AL12*100*1/AL20)</f>
        <v>0</v>
      </c>
      <c r="BK12" s="33">
        <f>PRODUCT(AM12*100*1/AM20)</f>
        <v>0</v>
      </c>
      <c r="BL12" s="33">
        <f>PRODUCT(AN12*100*1/AN20)</f>
        <v>0</v>
      </c>
      <c r="BM12" s="33">
        <f>PRODUCT(AO12*100*1/AO20)</f>
        <v>2</v>
      </c>
      <c r="BN12" s="30">
        <f>PRODUCT(AP12*100*1/AP20)</f>
        <v>6</v>
      </c>
      <c r="BO12" s="46">
        <f>PRODUCT(AQ12*100*1/AQ20)</f>
        <v>0</v>
      </c>
      <c r="BP12" s="31">
        <f t="shared" ref="BP12" si="17">PRODUCT(AR12*100*1/AR20)</f>
        <v>0</v>
      </c>
      <c r="BR12" s="41">
        <v>4</v>
      </c>
      <c r="BS12" s="31">
        <f t="shared" ref="BS12:CN12" si="18">AU4+AU5+AU6+AU7+AU8+AU9+AU10+AU11+AU12</f>
        <v>10.869565217391305</v>
      </c>
      <c r="BT12" s="31">
        <f t="shared" si="18"/>
        <v>18</v>
      </c>
      <c r="BU12" s="31">
        <f t="shared" si="18"/>
        <v>60</v>
      </c>
      <c r="BV12" s="31">
        <f t="shared" si="18"/>
        <v>64</v>
      </c>
      <c r="BW12" s="32">
        <f t="shared" si="18"/>
        <v>64</v>
      </c>
      <c r="BX12" s="33">
        <f t="shared" si="18"/>
        <v>64</v>
      </c>
      <c r="BY12" s="32">
        <f t="shared" si="18"/>
        <v>64</v>
      </c>
      <c r="BZ12" s="43">
        <f t="shared" si="18"/>
        <v>20</v>
      </c>
      <c r="CA12" s="32">
        <f t="shared" si="18"/>
        <v>100</v>
      </c>
      <c r="CB12" s="32">
        <f t="shared" si="18"/>
        <v>100</v>
      </c>
      <c r="CC12" s="33">
        <f t="shared" si="18"/>
        <v>95.918367346938794</v>
      </c>
      <c r="CD12" s="31">
        <f t="shared" si="18"/>
        <v>100</v>
      </c>
      <c r="CE12" s="31">
        <f t="shared" si="18"/>
        <v>98</v>
      </c>
      <c r="CF12" s="31">
        <f t="shared" si="18"/>
        <v>98</v>
      </c>
      <c r="CG12" s="51">
        <f t="shared" si="18"/>
        <v>28</v>
      </c>
      <c r="CH12" s="32">
        <f t="shared" si="18"/>
        <v>94</v>
      </c>
      <c r="CI12" s="33">
        <f t="shared" si="18"/>
        <v>100</v>
      </c>
      <c r="CJ12" s="33">
        <f t="shared" si="18"/>
        <v>100</v>
      </c>
      <c r="CK12" s="33">
        <f t="shared" si="18"/>
        <v>100</v>
      </c>
      <c r="CL12" s="30">
        <f t="shared" si="18"/>
        <v>94</v>
      </c>
      <c r="CM12" s="46">
        <f t="shared" si="18"/>
        <v>100</v>
      </c>
      <c r="CN12" s="31">
        <f t="shared" si="18"/>
        <v>100</v>
      </c>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1" t="s">
        <v>11</v>
      </c>
      <c r="C13" s="2">
        <v>0</v>
      </c>
      <c r="D13" s="2">
        <v>0</v>
      </c>
      <c r="E13" s="2">
        <v>49</v>
      </c>
      <c r="F13" s="2">
        <v>0</v>
      </c>
      <c r="G13" s="2">
        <v>1</v>
      </c>
      <c r="H13" s="2">
        <v>0</v>
      </c>
      <c r="I13" s="2">
        <v>0</v>
      </c>
      <c r="J13" s="2">
        <v>0</v>
      </c>
      <c r="K13" s="4">
        <v>0</v>
      </c>
      <c r="L13" s="4">
        <v>0</v>
      </c>
      <c r="M13" s="3">
        <v>0</v>
      </c>
      <c r="N13" s="3">
        <v>0</v>
      </c>
      <c r="O13" s="3">
        <v>0</v>
      </c>
      <c r="P13" s="3">
        <v>0</v>
      </c>
      <c r="Q13" s="3">
        <v>0</v>
      </c>
      <c r="R13" s="3">
        <v>0</v>
      </c>
      <c r="S13" s="41">
        <v>50</v>
      </c>
      <c r="V13" s="41">
        <v>8</v>
      </c>
      <c r="W13" s="2">
        <f>L4</f>
        <v>2</v>
      </c>
      <c r="X13" s="2">
        <f>L5</f>
        <v>3</v>
      </c>
      <c r="Y13" s="2">
        <f>L6</f>
        <v>0</v>
      </c>
      <c r="Z13" s="2">
        <f>L7</f>
        <v>2</v>
      </c>
      <c r="AA13" s="3">
        <f>L8</f>
        <v>0</v>
      </c>
      <c r="AB13" s="3">
        <f>L9</f>
        <v>1</v>
      </c>
      <c r="AC13" s="3">
        <f>L10</f>
        <v>0</v>
      </c>
      <c r="AD13" s="41">
        <f>L11</f>
        <v>12</v>
      </c>
      <c r="AE13" s="3">
        <f>L12</f>
        <v>0</v>
      </c>
      <c r="AF13" s="4">
        <f>L13</f>
        <v>0</v>
      </c>
      <c r="AG13" s="3">
        <f>L14</f>
        <v>0</v>
      </c>
      <c r="AH13" s="2">
        <f>L15</f>
        <v>0</v>
      </c>
      <c r="AI13" s="3">
        <f>L16</f>
        <v>0</v>
      </c>
      <c r="AJ13" s="3">
        <f>L17</f>
        <v>0</v>
      </c>
      <c r="AK13" s="50">
        <f>L18</f>
        <v>3</v>
      </c>
      <c r="AL13" s="3">
        <f>L19</f>
        <v>0</v>
      </c>
      <c r="AM13" s="3">
        <f>L20</f>
        <v>0</v>
      </c>
      <c r="AN13" s="3">
        <f>L21</f>
        <v>0</v>
      </c>
      <c r="AO13" s="3">
        <f>L22</f>
        <v>0</v>
      </c>
      <c r="AP13" s="41">
        <f>L23</f>
        <v>1</v>
      </c>
      <c r="AQ13" s="45">
        <f>L24</f>
        <v>0</v>
      </c>
      <c r="AR13" s="2">
        <f>L27</f>
        <v>0</v>
      </c>
      <c r="AT13" s="41">
        <v>8</v>
      </c>
      <c r="AU13" s="31">
        <f>PRODUCT(W13*100*1/W20)</f>
        <v>4.3478260869565215</v>
      </c>
      <c r="AV13" s="31">
        <f>PRODUCT(X13*100*1/X20)</f>
        <v>6</v>
      </c>
      <c r="AW13" s="31">
        <f>PRODUCT(Y13*100*1/Y20)</f>
        <v>0</v>
      </c>
      <c r="AX13" s="31">
        <f>PRODUCT(Z13*100*1/Z20)</f>
        <v>4</v>
      </c>
      <c r="AY13" s="33">
        <f>PRODUCT(AA13*100*1/AA20)</f>
        <v>0</v>
      </c>
      <c r="AZ13" s="33">
        <f>PRODUCT(AB13*100*1/AB20)</f>
        <v>2</v>
      </c>
      <c r="BA13" s="33">
        <f>PRODUCT(AC13*100*1/AC20)</f>
        <v>0</v>
      </c>
      <c r="BB13" s="43">
        <f>PRODUCT(AD13*100*1/AD20)</f>
        <v>24</v>
      </c>
      <c r="BC13" s="33">
        <f>PRODUCT(AE13*100*1/AE20)</f>
        <v>0</v>
      </c>
      <c r="BD13" s="32">
        <f>PRODUCT(AF13*100*1/AF20)</f>
        <v>0</v>
      </c>
      <c r="BE13" s="33">
        <f>PRODUCT(AG13*100*1/AG20)</f>
        <v>0</v>
      </c>
      <c r="BF13" s="31">
        <f>PRODUCT(AH13*100*1/AH20)</f>
        <v>0</v>
      </c>
      <c r="BG13" s="33">
        <f>PRODUCT(AI13*100*1/AI20)</f>
        <v>0</v>
      </c>
      <c r="BH13" s="33">
        <f>PRODUCT(AJ13*100*1/AJ20)</f>
        <v>0</v>
      </c>
      <c r="BI13" s="51">
        <f>PRODUCT(AK13*100*1/AK20)</f>
        <v>6</v>
      </c>
      <c r="BJ13" s="33">
        <f>PRODUCT(AL13*100*1/AL20)</f>
        <v>0</v>
      </c>
      <c r="BK13" s="33">
        <f>PRODUCT(AM13*100*1/AM20)</f>
        <v>0</v>
      </c>
      <c r="BL13" s="33">
        <f>PRODUCT(AN13*100*1/AN20)</f>
        <v>0</v>
      </c>
      <c r="BM13" s="33">
        <f>PRODUCT(AO13*100*1/AO20)</f>
        <v>0</v>
      </c>
      <c r="BN13" s="30">
        <f>PRODUCT(AP13*100*1/AP20)</f>
        <v>2</v>
      </c>
      <c r="BO13" s="46">
        <f>PRODUCT(AQ13*100*1/AQ20)</f>
        <v>0</v>
      </c>
      <c r="BP13" s="31">
        <f t="shared" ref="BP13" si="19">PRODUCT(AR13*100*1/AR20)</f>
        <v>0</v>
      </c>
      <c r="BR13" s="41">
        <v>8</v>
      </c>
      <c r="BS13" s="31">
        <f t="shared" ref="BS13:CN13" si="20">AU4+AU5+AU6+AU7+AU8+AU9+AU10+AU11+AU12+AU13</f>
        <v>15.217391304347826</v>
      </c>
      <c r="BT13" s="31">
        <f t="shared" si="20"/>
        <v>24</v>
      </c>
      <c r="BU13" s="31">
        <f t="shared" si="20"/>
        <v>60</v>
      </c>
      <c r="BV13" s="31">
        <f t="shared" si="20"/>
        <v>68</v>
      </c>
      <c r="BW13" s="33">
        <f t="shared" si="20"/>
        <v>64</v>
      </c>
      <c r="BX13" s="33">
        <f t="shared" si="20"/>
        <v>66</v>
      </c>
      <c r="BY13" s="33">
        <f t="shared" si="20"/>
        <v>64</v>
      </c>
      <c r="BZ13" s="43">
        <f t="shared" si="20"/>
        <v>44</v>
      </c>
      <c r="CA13" s="33">
        <f t="shared" si="20"/>
        <v>100</v>
      </c>
      <c r="CB13" s="32">
        <f t="shared" si="20"/>
        <v>100</v>
      </c>
      <c r="CC13" s="33">
        <f t="shared" si="20"/>
        <v>95.918367346938794</v>
      </c>
      <c r="CD13" s="31">
        <f t="shared" si="20"/>
        <v>100</v>
      </c>
      <c r="CE13" s="33">
        <f t="shared" si="20"/>
        <v>98</v>
      </c>
      <c r="CF13" s="33">
        <f t="shared" si="20"/>
        <v>98</v>
      </c>
      <c r="CG13" s="51">
        <f t="shared" si="20"/>
        <v>34</v>
      </c>
      <c r="CH13" s="33">
        <f t="shared" si="20"/>
        <v>94</v>
      </c>
      <c r="CI13" s="33">
        <f t="shared" si="20"/>
        <v>100</v>
      </c>
      <c r="CJ13" s="33">
        <f t="shared" si="20"/>
        <v>100</v>
      </c>
      <c r="CK13" s="33">
        <f t="shared" si="20"/>
        <v>100</v>
      </c>
      <c r="CL13" s="30">
        <f t="shared" si="20"/>
        <v>96</v>
      </c>
      <c r="CM13" s="46">
        <f t="shared" si="20"/>
        <v>100</v>
      </c>
      <c r="CN13" s="31">
        <f t="shared" si="20"/>
        <v>100</v>
      </c>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1" t="s">
        <v>12</v>
      </c>
      <c r="C14" s="2">
        <v>0</v>
      </c>
      <c r="D14" s="2">
        <v>1</v>
      </c>
      <c r="E14" s="2">
        <v>0</v>
      </c>
      <c r="F14" s="2">
        <v>2</v>
      </c>
      <c r="G14" s="2">
        <v>22</v>
      </c>
      <c r="H14" s="2">
        <v>14</v>
      </c>
      <c r="I14" s="2">
        <v>7</v>
      </c>
      <c r="J14" s="2">
        <v>1</v>
      </c>
      <c r="K14" s="3">
        <v>0</v>
      </c>
      <c r="L14" s="3">
        <v>0</v>
      </c>
      <c r="M14" s="3">
        <v>2</v>
      </c>
      <c r="N14" s="3">
        <v>0</v>
      </c>
      <c r="O14" s="3">
        <v>0</v>
      </c>
      <c r="P14" s="3">
        <v>0</v>
      </c>
      <c r="Q14" s="3">
        <v>0</v>
      </c>
      <c r="R14" s="3">
        <v>0</v>
      </c>
      <c r="S14" s="41">
        <v>49</v>
      </c>
      <c r="V14" s="41">
        <v>16</v>
      </c>
      <c r="W14" s="3">
        <f>M4</f>
        <v>3</v>
      </c>
      <c r="X14" s="3">
        <f>M5</f>
        <v>7</v>
      </c>
      <c r="Y14" s="3">
        <f>M6</f>
        <v>0</v>
      </c>
      <c r="Z14" s="3">
        <f>M7</f>
        <v>4</v>
      </c>
      <c r="AA14" s="3">
        <f>M8</f>
        <v>3</v>
      </c>
      <c r="AB14" s="3">
        <f>M9</f>
        <v>17</v>
      </c>
      <c r="AC14" s="3">
        <f>M10</f>
        <v>2</v>
      </c>
      <c r="AD14" s="41">
        <f>M11</f>
        <v>3</v>
      </c>
      <c r="AE14" s="3">
        <f>M12</f>
        <v>0</v>
      </c>
      <c r="AF14" s="3">
        <f>M13</f>
        <v>0</v>
      </c>
      <c r="AG14" s="3">
        <f>M14</f>
        <v>2</v>
      </c>
      <c r="AH14" s="3">
        <f>M15</f>
        <v>0</v>
      </c>
      <c r="AI14" s="3">
        <f>M16</f>
        <v>1</v>
      </c>
      <c r="AJ14" s="3">
        <f>M17</f>
        <v>1</v>
      </c>
      <c r="AK14" s="50">
        <f>M18</f>
        <v>12</v>
      </c>
      <c r="AL14" s="3">
        <f>M19</f>
        <v>0</v>
      </c>
      <c r="AM14" s="3">
        <f>M20</f>
        <v>0</v>
      </c>
      <c r="AN14" s="3">
        <f>M21</f>
        <v>0</v>
      </c>
      <c r="AO14" s="3">
        <f>M22</f>
        <v>0</v>
      </c>
      <c r="AP14" s="41">
        <f>M23</f>
        <v>2</v>
      </c>
      <c r="AQ14" s="45">
        <f>M24</f>
        <v>0</v>
      </c>
      <c r="AR14" s="3">
        <f>M27</f>
        <v>0</v>
      </c>
      <c r="AT14" s="41">
        <v>16</v>
      </c>
      <c r="AU14" s="33">
        <f>PRODUCT(W14*100*1/W20)</f>
        <v>6.5217391304347823</v>
      </c>
      <c r="AV14" s="33">
        <f>PRODUCT(X14*100*1/X20)</f>
        <v>14</v>
      </c>
      <c r="AW14" s="33">
        <f>PRODUCT(Y14*100*1/Y20)</f>
        <v>0</v>
      </c>
      <c r="AX14" s="33">
        <f>PRODUCT(Z14*100*1/Z20)</f>
        <v>8</v>
      </c>
      <c r="AY14" s="33">
        <f>PRODUCT(AA14*100*1/AA20)</f>
        <v>6</v>
      </c>
      <c r="AZ14" s="33">
        <f>PRODUCT(AB14*100*1/AB20)</f>
        <v>34</v>
      </c>
      <c r="BA14" s="33">
        <f>PRODUCT(AC14*100*1/AC20)</f>
        <v>4</v>
      </c>
      <c r="BB14" s="46">
        <f>PRODUCT(AD14*100*1/AD20)</f>
        <v>6</v>
      </c>
      <c r="BC14" s="33">
        <f>PRODUCT(AE14*100*1/AE20)</f>
        <v>0</v>
      </c>
      <c r="BD14" s="33">
        <f>PRODUCT(AF14*100*1/AF20)</f>
        <v>0</v>
      </c>
      <c r="BE14" s="33">
        <f>PRODUCT(AG14*100*1/AG20)</f>
        <v>4.0816326530612246</v>
      </c>
      <c r="BF14" s="33">
        <f>PRODUCT(AH14*100*1/AH20)</f>
        <v>0</v>
      </c>
      <c r="BG14" s="33">
        <f>PRODUCT(AI14*100*1/AI20)</f>
        <v>2</v>
      </c>
      <c r="BH14" s="33">
        <f>PRODUCT(AJ14*100*1/AJ20)</f>
        <v>2</v>
      </c>
      <c r="BI14" s="51">
        <f>PRODUCT(AK14*100*1/AK20)</f>
        <v>24</v>
      </c>
      <c r="BJ14" s="33">
        <f>PRODUCT(AL14*100*1/AL20)</f>
        <v>0</v>
      </c>
      <c r="BK14" s="33">
        <f>PRODUCT(AM14*100*1/AM20)</f>
        <v>0</v>
      </c>
      <c r="BL14" s="33">
        <f>PRODUCT(AN14*100*1/AN20)</f>
        <v>0</v>
      </c>
      <c r="BM14" s="33">
        <f>PRODUCT(AO14*100*1/AO20)</f>
        <v>0</v>
      </c>
      <c r="BN14" s="30">
        <f>PRODUCT(AP14*100*1/AP20)</f>
        <v>4</v>
      </c>
      <c r="BO14" s="46">
        <f>PRODUCT(AQ14*100*1/AQ20)</f>
        <v>0</v>
      </c>
      <c r="BP14" s="33">
        <f t="shared" ref="BP14" si="21">PRODUCT(AR14*100*1/AR20)</f>
        <v>0</v>
      </c>
      <c r="BR14" s="41">
        <v>16</v>
      </c>
      <c r="BS14" s="33">
        <f t="shared" ref="BS14:CN14" si="22">AU4+AU5+AU6+AU7+AU8+AU9+AU10+AU11+AU12+AU13+AU14</f>
        <v>21.739130434782609</v>
      </c>
      <c r="BT14" s="33">
        <f t="shared" si="22"/>
        <v>38</v>
      </c>
      <c r="BU14" s="31">
        <f t="shared" si="22"/>
        <v>60</v>
      </c>
      <c r="BV14" s="31">
        <f t="shared" si="22"/>
        <v>76</v>
      </c>
      <c r="BW14" s="33">
        <f t="shared" si="22"/>
        <v>70</v>
      </c>
      <c r="BX14" s="33">
        <f t="shared" si="22"/>
        <v>100</v>
      </c>
      <c r="BY14" s="33">
        <f t="shared" si="22"/>
        <v>68</v>
      </c>
      <c r="BZ14" s="46">
        <f t="shared" si="22"/>
        <v>50</v>
      </c>
      <c r="CA14" s="33">
        <f t="shared" si="22"/>
        <v>100</v>
      </c>
      <c r="CB14" s="33">
        <f t="shared" si="22"/>
        <v>100</v>
      </c>
      <c r="CC14" s="33">
        <f t="shared" si="22"/>
        <v>100.00000000000001</v>
      </c>
      <c r="CD14" s="31">
        <f t="shared" si="22"/>
        <v>100</v>
      </c>
      <c r="CE14" s="33">
        <f t="shared" si="22"/>
        <v>100</v>
      </c>
      <c r="CF14" s="33">
        <f t="shared" si="22"/>
        <v>100</v>
      </c>
      <c r="CG14" s="51">
        <f t="shared" si="22"/>
        <v>58</v>
      </c>
      <c r="CH14" s="33">
        <f t="shared" si="22"/>
        <v>94</v>
      </c>
      <c r="CI14" s="33">
        <f t="shared" si="22"/>
        <v>100</v>
      </c>
      <c r="CJ14" s="33">
        <f t="shared" si="22"/>
        <v>100</v>
      </c>
      <c r="CK14" s="33">
        <f t="shared" si="22"/>
        <v>100</v>
      </c>
      <c r="CL14" s="30">
        <f t="shared" si="22"/>
        <v>100</v>
      </c>
      <c r="CM14" s="46">
        <f t="shared" si="22"/>
        <v>100</v>
      </c>
      <c r="CN14" s="33">
        <f t="shared" si="22"/>
        <v>100</v>
      </c>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1" t="s">
        <v>13</v>
      </c>
      <c r="C15" s="2">
        <v>0</v>
      </c>
      <c r="D15" s="2">
        <v>0</v>
      </c>
      <c r="E15" s="2">
        <v>0</v>
      </c>
      <c r="F15" s="2">
        <v>0</v>
      </c>
      <c r="G15" s="2">
        <v>7</v>
      </c>
      <c r="H15" s="2">
        <v>0</v>
      </c>
      <c r="I15" s="2">
        <v>37</v>
      </c>
      <c r="J15" s="2">
        <v>5</v>
      </c>
      <c r="K15" s="2">
        <v>1</v>
      </c>
      <c r="L15" s="2">
        <v>0</v>
      </c>
      <c r="M15" s="3">
        <v>0</v>
      </c>
      <c r="N15" s="3">
        <v>0</v>
      </c>
      <c r="O15" s="3">
        <v>0</v>
      </c>
      <c r="P15" s="3">
        <v>0</v>
      </c>
      <c r="Q15" s="3">
        <v>0</v>
      </c>
      <c r="R15" s="3">
        <v>0</v>
      </c>
      <c r="S15" s="41">
        <v>50</v>
      </c>
      <c r="V15" s="41">
        <v>32</v>
      </c>
      <c r="W15" s="3">
        <f>N4</f>
        <v>4</v>
      </c>
      <c r="X15" s="3">
        <f>N5</f>
        <v>7</v>
      </c>
      <c r="Y15" s="3">
        <f>N6</f>
        <v>4</v>
      </c>
      <c r="Z15" s="3">
        <f>N7</f>
        <v>1</v>
      </c>
      <c r="AA15" s="3">
        <f>N8</f>
        <v>15</v>
      </c>
      <c r="AB15" s="3">
        <f>N9</f>
        <v>0</v>
      </c>
      <c r="AC15" s="3">
        <f>N10</f>
        <v>5</v>
      </c>
      <c r="AD15" s="41">
        <f>N11</f>
        <v>3</v>
      </c>
      <c r="AE15" s="3">
        <f>N12</f>
        <v>0</v>
      </c>
      <c r="AF15" s="3">
        <f>N13</f>
        <v>0</v>
      </c>
      <c r="AG15" s="3">
        <f>N14</f>
        <v>0</v>
      </c>
      <c r="AH15" s="3">
        <f>N15</f>
        <v>0</v>
      </c>
      <c r="AI15" s="3">
        <f>N16</f>
        <v>0</v>
      </c>
      <c r="AJ15" s="3">
        <f>N17</f>
        <v>0</v>
      </c>
      <c r="AK15" s="50">
        <f>N18</f>
        <v>5</v>
      </c>
      <c r="AL15" s="3">
        <f>N19</f>
        <v>3</v>
      </c>
      <c r="AM15" s="3">
        <f>N20</f>
        <v>0</v>
      </c>
      <c r="AN15" s="3">
        <f>N21</f>
        <v>0</v>
      </c>
      <c r="AO15" s="3">
        <f>N22</f>
        <v>0</v>
      </c>
      <c r="AP15" s="41">
        <f>N23</f>
        <v>0</v>
      </c>
      <c r="AQ15" s="45">
        <f>N24</f>
        <v>0</v>
      </c>
      <c r="AR15" s="3">
        <f>N27</f>
        <v>0</v>
      </c>
      <c r="AT15" s="41">
        <v>32</v>
      </c>
      <c r="AU15" s="33">
        <f>PRODUCT(W15*100*1/W20)</f>
        <v>8.695652173913043</v>
      </c>
      <c r="AV15" s="33">
        <f>PRODUCT(X15*100*1/X20)</f>
        <v>14</v>
      </c>
      <c r="AW15" s="33">
        <f>PRODUCT(Y15*100*1/Y20)</f>
        <v>8</v>
      </c>
      <c r="AX15" s="33">
        <f>PRODUCT(Z15*100*1/Z20)</f>
        <v>2</v>
      </c>
      <c r="AY15" s="33">
        <f>PRODUCT(AA15*100*1/AA20)</f>
        <v>30</v>
      </c>
      <c r="AZ15" s="33">
        <f>PRODUCT(AB15*100*1/AB20)</f>
        <v>0</v>
      </c>
      <c r="BA15" s="33">
        <f>PRODUCT(AC15*100*1/AC20)</f>
        <v>10</v>
      </c>
      <c r="BB15" s="46">
        <f>PRODUCT(AD15*100*1/AD20)</f>
        <v>6</v>
      </c>
      <c r="BC15" s="33">
        <f>PRODUCT(AE15*100*1/AE20)</f>
        <v>0</v>
      </c>
      <c r="BD15" s="33">
        <f>PRODUCT(AF15*100*1/AF20)</f>
        <v>0</v>
      </c>
      <c r="BE15" s="33">
        <f>PRODUCT(AG15*100*1/AG20)</f>
        <v>0</v>
      </c>
      <c r="BF15" s="33">
        <f>PRODUCT(AH15*100*1/AH20)</f>
        <v>0</v>
      </c>
      <c r="BG15" s="33">
        <f>PRODUCT(AI15*100*1/AI20)</f>
        <v>0</v>
      </c>
      <c r="BH15" s="33">
        <f>PRODUCT(AJ15*100*1/AJ20)</f>
        <v>0</v>
      </c>
      <c r="BI15" s="51">
        <f>PRODUCT(AK15*100*1/AK20)</f>
        <v>10</v>
      </c>
      <c r="BJ15" s="33">
        <f>PRODUCT(AL15*100*1/AL20)</f>
        <v>6</v>
      </c>
      <c r="BK15" s="33">
        <f>PRODUCT(AM15*100*1/AM20)</f>
        <v>0</v>
      </c>
      <c r="BL15" s="33">
        <f>PRODUCT(AN15*100*1/AN20)</f>
        <v>0</v>
      </c>
      <c r="BM15" s="33">
        <f>PRODUCT(AO15*100*1/AO20)</f>
        <v>0</v>
      </c>
      <c r="BN15" s="30">
        <f>PRODUCT(AP15*100*1/AP20)</f>
        <v>0</v>
      </c>
      <c r="BO15" s="46">
        <f>PRODUCT(AQ15*100*1/AQ20)</f>
        <v>0</v>
      </c>
      <c r="BP15" s="33">
        <f t="shared" ref="BP15" si="23">PRODUCT(AR15*100*1/AR20)</f>
        <v>0</v>
      </c>
      <c r="BR15" s="41">
        <v>32</v>
      </c>
      <c r="BS15" s="33">
        <f t="shared" ref="BS15:CN15" si="24">AU4+AU5+AU6+AU7+AU8+AU9+AU10+AU11+AU12+AU13+AU14+AU15</f>
        <v>30.434782608695652</v>
      </c>
      <c r="BT15" s="33">
        <f t="shared" si="24"/>
        <v>52</v>
      </c>
      <c r="BU15" s="33">
        <f t="shared" si="24"/>
        <v>68</v>
      </c>
      <c r="BV15" s="33">
        <f t="shared" si="24"/>
        <v>78</v>
      </c>
      <c r="BW15" s="33">
        <f t="shared" si="24"/>
        <v>100</v>
      </c>
      <c r="BX15" s="33">
        <f t="shared" si="24"/>
        <v>100</v>
      </c>
      <c r="BY15" s="33">
        <f t="shared" si="24"/>
        <v>78</v>
      </c>
      <c r="BZ15" s="46">
        <f t="shared" si="24"/>
        <v>56</v>
      </c>
      <c r="CA15" s="33">
        <f t="shared" si="24"/>
        <v>100</v>
      </c>
      <c r="CB15" s="33">
        <f t="shared" si="24"/>
        <v>100</v>
      </c>
      <c r="CC15" s="33">
        <f t="shared" si="24"/>
        <v>100.00000000000001</v>
      </c>
      <c r="CD15" s="33">
        <f t="shared" si="24"/>
        <v>100</v>
      </c>
      <c r="CE15" s="33">
        <f t="shared" si="24"/>
        <v>100</v>
      </c>
      <c r="CF15" s="33">
        <f t="shared" si="24"/>
        <v>100</v>
      </c>
      <c r="CG15" s="51">
        <f t="shared" si="24"/>
        <v>68</v>
      </c>
      <c r="CH15" s="33">
        <f t="shared" si="24"/>
        <v>100</v>
      </c>
      <c r="CI15" s="33">
        <f t="shared" si="24"/>
        <v>100</v>
      </c>
      <c r="CJ15" s="33">
        <f t="shared" si="24"/>
        <v>100</v>
      </c>
      <c r="CK15" s="33">
        <f t="shared" si="24"/>
        <v>100</v>
      </c>
      <c r="CL15" s="30">
        <f t="shared" si="24"/>
        <v>100</v>
      </c>
      <c r="CM15" s="46">
        <f t="shared" si="24"/>
        <v>100</v>
      </c>
      <c r="CN15" s="33">
        <f t="shared" si="24"/>
        <v>100</v>
      </c>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1" t="s">
        <v>14</v>
      </c>
      <c r="C16" s="2">
        <v>0</v>
      </c>
      <c r="D16" s="2">
        <v>0</v>
      </c>
      <c r="E16" s="2">
        <v>2</v>
      </c>
      <c r="F16" s="2">
        <v>0</v>
      </c>
      <c r="G16" s="2">
        <v>39</v>
      </c>
      <c r="H16" s="2">
        <v>8</v>
      </c>
      <c r="I16" s="2">
        <v>0</v>
      </c>
      <c r="J16" s="2">
        <v>0</v>
      </c>
      <c r="K16" s="3">
        <v>0</v>
      </c>
      <c r="L16" s="3">
        <v>0</v>
      </c>
      <c r="M16" s="3">
        <v>1</v>
      </c>
      <c r="N16" s="3">
        <v>0</v>
      </c>
      <c r="O16" s="3">
        <v>0</v>
      </c>
      <c r="P16" s="3">
        <v>0</v>
      </c>
      <c r="Q16" s="3">
        <v>0</v>
      </c>
      <c r="R16" s="3">
        <v>0</v>
      </c>
      <c r="S16" s="41">
        <v>50</v>
      </c>
      <c r="V16" s="41">
        <v>64</v>
      </c>
      <c r="W16" s="3">
        <f>O4</f>
        <v>32</v>
      </c>
      <c r="X16" s="3">
        <f>O5</f>
        <v>24</v>
      </c>
      <c r="Y16" s="3">
        <f>O6</f>
        <v>1</v>
      </c>
      <c r="Z16" s="3">
        <f>O7</f>
        <v>9</v>
      </c>
      <c r="AA16" s="3">
        <f>O8</f>
        <v>0</v>
      </c>
      <c r="AB16" s="3">
        <f>O9</f>
        <v>0</v>
      </c>
      <c r="AC16" s="3">
        <f>O10</f>
        <v>11</v>
      </c>
      <c r="AD16" s="41">
        <f>O11</f>
        <v>22</v>
      </c>
      <c r="AE16" s="3">
        <f>O12</f>
        <v>0</v>
      </c>
      <c r="AF16" s="3">
        <f>O13</f>
        <v>0</v>
      </c>
      <c r="AG16" s="3">
        <f>O14</f>
        <v>0</v>
      </c>
      <c r="AH16" s="3">
        <f>O15</f>
        <v>0</v>
      </c>
      <c r="AI16" s="3">
        <f>O16</f>
        <v>0</v>
      </c>
      <c r="AJ16" s="3">
        <f>O17</f>
        <v>0</v>
      </c>
      <c r="AK16" s="52">
        <f>O18</f>
        <v>8</v>
      </c>
      <c r="AL16" s="3">
        <f>O19</f>
        <v>0</v>
      </c>
      <c r="AM16" s="3">
        <f>O20</f>
        <v>0</v>
      </c>
      <c r="AN16" s="3">
        <f>O21</f>
        <v>0</v>
      </c>
      <c r="AO16" s="3">
        <f>O22</f>
        <v>0</v>
      </c>
      <c r="AP16" s="41">
        <f>O23</f>
        <v>0</v>
      </c>
      <c r="AQ16" s="45">
        <f>O24</f>
        <v>0</v>
      </c>
      <c r="AR16" s="3">
        <f>O27</f>
        <v>0</v>
      </c>
      <c r="AT16" s="41">
        <v>64</v>
      </c>
      <c r="AU16" s="33">
        <f>PRODUCT(W16*100*1/W20)</f>
        <v>69.565217391304344</v>
      </c>
      <c r="AV16" s="33">
        <f>PRODUCT(X16*100*1/X20)</f>
        <v>48</v>
      </c>
      <c r="AW16" s="33">
        <f>PRODUCT(Y16*100*1/Y20)</f>
        <v>2</v>
      </c>
      <c r="AX16" s="33">
        <f>PRODUCT(Z16*100*1/Z20)</f>
        <v>18</v>
      </c>
      <c r="AY16" s="33">
        <f>PRODUCT(AA16*100*1/AA20)</f>
        <v>0</v>
      </c>
      <c r="AZ16" s="33">
        <f>PRODUCT(AB16*100*1/AB20)</f>
        <v>0</v>
      </c>
      <c r="BA16" s="33">
        <f>PRODUCT(AC16*100*1/AC20)</f>
        <v>22</v>
      </c>
      <c r="BB16" s="46">
        <f>PRODUCT(AD16*100*1/AD20)</f>
        <v>44</v>
      </c>
      <c r="BC16" s="33">
        <f>PRODUCT(AE16*100*1/AE20)</f>
        <v>0</v>
      </c>
      <c r="BD16" s="33">
        <f>PRODUCT(AF16*100*1/AF20)</f>
        <v>0</v>
      </c>
      <c r="BE16" s="33">
        <f>PRODUCT(AG16*100*1/AG20)</f>
        <v>0</v>
      </c>
      <c r="BF16" s="33">
        <f>PRODUCT(AH16*100*1/AH20)</f>
        <v>0</v>
      </c>
      <c r="BG16" s="33">
        <f>PRODUCT(AI16*100*1/AI20)</f>
        <v>0</v>
      </c>
      <c r="BH16" s="33">
        <f>PRODUCT(AJ16*100*1/AJ20)</f>
        <v>0</v>
      </c>
      <c r="BI16" s="53">
        <f>PRODUCT(AK16*100*1/AK20)</f>
        <v>16</v>
      </c>
      <c r="BJ16" s="33">
        <f>PRODUCT(AL16*100*1/AL20)</f>
        <v>0</v>
      </c>
      <c r="BK16" s="33">
        <f>PRODUCT(AM16*100*1/AM20)</f>
        <v>0</v>
      </c>
      <c r="BL16" s="33">
        <f>PRODUCT(AN16*100*1/AN20)</f>
        <v>0</v>
      </c>
      <c r="BM16" s="33">
        <f>PRODUCT(AO16*100*1/AO20)</f>
        <v>0</v>
      </c>
      <c r="BN16" s="30">
        <f>PRODUCT(AP16*100*1/AP20)</f>
        <v>0</v>
      </c>
      <c r="BO16" s="46">
        <f>PRODUCT(AQ16*100*1/AQ20)</f>
        <v>0</v>
      </c>
      <c r="BP16" s="33">
        <f t="shared" ref="BP16" si="25">PRODUCT(AR16*100*1/AR20)</f>
        <v>0</v>
      </c>
      <c r="BR16" s="41">
        <v>64</v>
      </c>
      <c r="BS16" s="33">
        <f t="shared" ref="BS16:CN16" si="26">AU4+AU5+AU6+AU7+AU8+AU9+AU10+AU11+AU12+AU13+AU14+AU15+AU16</f>
        <v>100</v>
      </c>
      <c r="BT16" s="33">
        <f t="shared" si="26"/>
        <v>100</v>
      </c>
      <c r="BU16" s="33">
        <f t="shared" si="26"/>
        <v>70</v>
      </c>
      <c r="BV16" s="33">
        <f t="shared" si="26"/>
        <v>96</v>
      </c>
      <c r="BW16" s="33">
        <f t="shared" si="26"/>
        <v>100</v>
      </c>
      <c r="BX16" s="33">
        <f t="shared" si="26"/>
        <v>100</v>
      </c>
      <c r="BY16" s="33">
        <f t="shared" si="26"/>
        <v>100</v>
      </c>
      <c r="BZ16" s="46">
        <f t="shared" si="26"/>
        <v>100</v>
      </c>
      <c r="CA16" s="33">
        <f t="shared" si="26"/>
        <v>100</v>
      </c>
      <c r="CB16" s="33">
        <f t="shared" si="26"/>
        <v>100</v>
      </c>
      <c r="CC16" s="33">
        <f t="shared" si="26"/>
        <v>100.00000000000001</v>
      </c>
      <c r="CD16" s="33">
        <f t="shared" si="26"/>
        <v>100</v>
      </c>
      <c r="CE16" s="33">
        <f t="shared" si="26"/>
        <v>100</v>
      </c>
      <c r="CF16" s="33">
        <f t="shared" si="26"/>
        <v>100</v>
      </c>
      <c r="CG16" s="53">
        <f t="shared" si="26"/>
        <v>84</v>
      </c>
      <c r="CH16" s="33">
        <f t="shared" si="26"/>
        <v>100</v>
      </c>
      <c r="CI16" s="33">
        <f t="shared" si="26"/>
        <v>100</v>
      </c>
      <c r="CJ16" s="33">
        <f t="shared" si="26"/>
        <v>100</v>
      </c>
      <c r="CK16" s="33">
        <f t="shared" si="26"/>
        <v>100</v>
      </c>
      <c r="CL16" s="30">
        <f t="shared" si="26"/>
        <v>100</v>
      </c>
      <c r="CM16" s="46">
        <f t="shared" si="26"/>
        <v>100</v>
      </c>
      <c r="CN16" s="33">
        <f t="shared" si="26"/>
        <v>100</v>
      </c>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1" t="s">
        <v>15</v>
      </c>
      <c r="C17" s="2">
        <v>0</v>
      </c>
      <c r="D17" s="2">
        <v>0</v>
      </c>
      <c r="E17" s="2">
        <v>0</v>
      </c>
      <c r="F17" s="2">
        <v>0</v>
      </c>
      <c r="G17" s="2">
        <v>29</v>
      </c>
      <c r="H17" s="2">
        <v>16</v>
      </c>
      <c r="I17" s="2">
        <v>4</v>
      </c>
      <c r="J17" s="2">
        <v>0</v>
      </c>
      <c r="K17" s="3">
        <v>0</v>
      </c>
      <c r="L17" s="3">
        <v>0</v>
      </c>
      <c r="M17" s="3">
        <v>1</v>
      </c>
      <c r="N17" s="3">
        <v>0</v>
      </c>
      <c r="O17" s="3">
        <v>0</v>
      </c>
      <c r="P17" s="3">
        <v>0</v>
      </c>
      <c r="Q17" s="3">
        <v>0</v>
      </c>
      <c r="R17" s="3">
        <v>0</v>
      </c>
      <c r="S17" s="41">
        <v>50</v>
      </c>
      <c r="V17" s="41">
        <v>128</v>
      </c>
      <c r="W17" s="3">
        <f>P4</f>
        <v>0</v>
      </c>
      <c r="X17" s="3">
        <f>P5</f>
        <v>0</v>
      </c>
      <c r="Y17" s="3">
        <f>P6</f>
        <v>15</v>
      </c>
      <c r="Z17" s="3">
        <f>P7</f>
        <v>2</v>
      </c>
      <c r="AA17" s="3">
        <f>P8</f>
        <v>0</v>
      </c>
      <c r="AB17" s="3">
        <f>P9</f>
        <v>0</v>
      </c>
      <c r="AC17" s="3">
        <f>P10</f>
        <v>0</v>
      </c>
      <c r="AD17" s="41">
        <f>P11</f>
        <v>0</v>
      </c>
      <c r="AE17" s="3">
        <f>P12</f>
        <v>0</v>
      </c>
      <c r="AF17" s="3">
        <f>P13</f>
        <v>0</v>
      </c>
      <c r="AG17" s="3">
        <f>P14</f>
        <v>0</v>
      </c>
      <c r="AH17" s="3">
        <f>P15</f>
        <v>0</v>
      </c>
      <c r="AI17" s="3">
        <f>P16</f>
        <v>0</v>
      </c>
      <c r="AJ17" s="3">
        <f>P17</f>
        <v>0</v>
      </c>
      <c r="AK17" s="52">
        <f>P18</f>
        <v>3</v>
      </c>
      <c r="AL17" s="3">
        <f>P19</f>
        <v>0</v>
      </c>
      <c r="AM17" s="3">
        <f>P20</f>
        <v>0</v>
      </c>
      <c r="AN17" s="3">
        <f>P21</f>
        <v>0</v>
      </c>
      <c r="AO17" s="3">
        <f>P22</f>
        <v>0</v>
      </c>
      <c r="AP17" s="41">
        <f>P23</f>
        <v>0</v>
      </c>
      <c r="AQ17" s="45">
        <f>P24</f>
        <v>0</v>
      </c>
      <c r="AR17" s="3">
        <f>P27</f>
        <v>0</v>
      </c>
      <c r="AT17" s="41">
        <v>128</v>
      </c>
      <c r="AU17" s="33">
        <f>PRODUCT(W17*100*1/W20)</f>
        <v>0</v>
      </c>
      <c r="AV17" s="33">
        <f>PRODUCT(X17*100*1/X20)</f>
        <v>0</v>
      </c>
      <c r="AW17" s="33">
        <f>PRODUCT(Y17*100*1/Y20)</f>
        <v>30</v>
      </c>
      <c r="AX17" s="33">
        <f>PRODUCT(Z17*100*1/Z20)</f>
        <v>4</v>
      </c>
      <c r="AY17" s="33">
        <f>PRODUCT(AA17*100*1/AA20)</f>
        <v>0</v>
      </c>
      <c r="AZ17" s="33">
        <f>PRODUCT(AB17*100*1/AB20)</f>
        <v>0</v>
      </c>
      <c r="BA17" s="33">
        <f>PRODUCT(AC17*100*1/AC20)</f>
        <v>0</v>
      </c>
      <c r="BB17" s="46">
        <f>PRODUCT(AD17*100*1/AD20)</f>
        <v>0</v>
      </c>
      <c r="BC17" s="33">
        <f>PRODUCT(AE17*100*1/AE20)</f>
        <v>0</v>
      </c>
      <c r="BD17" s="33">
        <f>PRODUCT(AF17*100*1/AF20)</f>
        <v>0</v>
      </c>
      <c r="BE17" s="33">
        <f>PRODUCT(AG17*100*1/AG20)</f>
        <v>0</v>
      </c>
      <c r="BF17" s="33">
        <f>PRODUCT(AH17*100*1/AH20)</f>
        <v>0</v>
      </c>
      <c r="BG17" s="33">
        <f>PRODUCT(AI17*100*1/AI20)</f>
        <v>0</v>
      </c>
      <c r="BH17" s="33">
        <f>PRODUCT(AJ17*100*1/AJ20)</f>
        <v>0</v>
      </c>
      <c r="BI17" s="53">
        <f>PRODUCT(AK17*100*1/AK20)</f>
        <v>6</v>
      </c>
      <c r="BJ17" s="33">
        <f>PRODUCT(AL17*100*1/AL20)</f>
        <v>0</v>
      </c>
      <c r="BK17" s="33">
        <f>PRODUCT(AM17*100*1/AM20)</f>
        <v>0</v>
      </c>
      <c r="BL17" s="33">
        <f>PRODUCT(AN17*100*1/AN20)</f>
        <v>0</v>
      </c>
      <c r="BM17" s="33">
        <f>PRODUCT(AO17*100*1/AO20)</f>
        <v>0</v>
      </c>
      <c r="BN17" s="30">
        <f>PRODUCT(AP17*100*1/AP20)</f>
        <v>0</v>
      </c>
      <c r="BO17" s="46">
        <f>PRODUCT(AQ17*100*1/AQ20)</f>
        <v>0</v>
      </c>
      <c r="BP17" s="33">
        <f t="shared" ref="BP17" si="27">PRODUCT(AR17*100*1/AR20)</f>
        <v>0</v>
      </c>
      <c r="BR17" s="41">
        <v>128</v>
      </c>
      <c r="BS17" s="33">
        <f t="shared" ref="BS17:CN17" si="28">AU4+AU5+AU6+AU7+AU8+AU9+AU10+AU11+AU12+AU13+AU14+AU15+AU16+AU17</f>
        <v>100</v>
      </c>
      <c r="BT17" s="33">
        <f t="shared" si="28"/>
        <v>100</v>
      </c>
      <c r="BU17" s="33">
        <f t="shared" si="28"/>
        <v>100</v>
      </c>
      <c r="BV17" s="33">
        <f t="shared" si="28"/>
        <v>100</v>
      </c>
      <c r="BW17" s="33">
        <f t="shared" si="28"/>
        <v>100</v>
      </c>
      <c r="BX17" s="33">
        <f t="shared" si="28"/>
        <v>100</v>
      </c>
      <c r="BY17" s="33">
        <f t="shared" si="28"/>
        <v>100</v>
      </c>
      <c r="BZ17" s="46">
        <f t="shared" si="28"/>
        <v>100</v>
      </c>
      <c r="CA17" s="33">
        <f t="shared" si="28"/>
        <v>100</v>
      </c>
      <c r="CB17" s="33">
        <f t="shared" si="28"/>
        <v>100</v>
      </c>
      <c r="CC17" s="33">
        <f t="shared" si="28"/>
        <v>100.00000000000001</v>
      </c>
      <c r="CD17" s="33">
        <f t="shared" si="28"/>
        <v>100</v>
      </c>
      <c r="CE17" s="33">
        <f t="shared" si="28"/>
        <v>100</v>
      </c>
      <c r="CF17" s="33">
        <f t="shared" si="28"/>
        <v>100</v>
      </c>
      <c r="CG17" s="53">
        <f t="shared" si="28"/>
        <v>90</v>
      </c>
      <c r="CH17" s="33">
        <f t="shared" si="28"/>
        <v>100</v>
      </c>
      <c r="CI17" s="33">
        <f t="shared" si="28"/>
        <v>100</v>
      </c>
      <c r="CJ17" s="33">
        <f t="shared" si="28"/>
        <v>100</v>
      </c>
      <c r="CK17" s="33">
        <f t="shared" si="28"/>
        <v>100</v>
      </c>
      <c r="CL17" s="30">
        <f t="shared" si="28"/>
        <v>100</v>
      </c>
      <c r="CM17" s="46">
        <f t="shared" si="28"/>
        <v>100</v>
      </c>
      <c r="CN17" s="33">
        <f t="shared" si="28"/>
        <v>100</v>
      </c>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1" t="s">
        <v>16</v>
      </c>
      <c r="C18" s="42">
        <v>0</v>
      </c>
      <c r="D18" s="42">
        <v>0</v>
      </c>
      <c r="E18" s="42">
        <v>0</v>
      </c>
      <c r="F18" s="42">
        <v>0</v>
      </c>
      <c r="G18" s="42">
        <v>0</v>
      </c>
      <c r="H18" s="42">
        <v>9</v>
      </c>
      <c r="I18" s="42">
        <v>0</v>
      </c>
      <c r="J18" s="42">
        <v>3</v>
      </c>
      <c r="K18" s="42">
        <v>2</v>
      </c>
      <c r="L18" s="42">
        <v>3</v>
      </c>
      <c r="M18" s="42">
        <v>12</v>
      </c>
      <c r="N18" s="42">
        <v>5</v>
      </c>
      <c r="O18" s="45">
        <v>8</v>
      </c>
      <c r="P18" s="45">
        <v>3</v>
      </c>
      <c r="Q18" s="45">
        <v>5</v>
      </c>
      <c r="R18" s="45">
        <v>0</v>
      </c>
      <c r="S18" s="41">
        <v>50</v>
      </c>
      <c r="V18" s="41">
        <v>256</v>
      </c>
      <c r="W18" s="3">
        <f>Q4</f>
        <v>0</v>
      </c>
      <c r="X18" s="3">
        <f>Q5</f>
        <v>0</v>
      </c>
      <c r="Y18" s="3">
        <f>Q6</f>
        <v>0</v>
      </c>
      <c r="Z18" s="3">
        <f>Q7</f>
        <v>0</v>
      </c>
      <c r="AA18" s="3">
        <f>Q8</f>
        <v>0</v>
      </c>
      <c r="AB18" s="3">
        <f>Q9</f>
        <v>0</v>
      </c>
      <c r="AC18" s="3">
        <f>Q10</f>
        <v>0</v>
      </c>
      <c r="AD18" s="41">
        <f>Q11</f>
        <v>0</v>
      </c>
      <c r="AE18" s="3">
        <f>Q12</f>
        <v>0</v>
      </c>
      <c r="AF18" s="3">
        <f>Q13</f>
        <v>0</v>
      </c>
      <c r="AG18" s="3">
        <f>Q14</f>
        <v>0</v>
      </c>
      <c r="AH18" s="3">
        <f>Q15</f>
        <v>0</v>
      </c>
      <c r="AI18" s="3">
        <f>Q16</f>
        <v>0</v>
      </c>
      <c r="AJ18" s="3">
        <f>Q17</f>
        <v>0</v>
      </c>
      <c r="AK18" s="52">
        <f>Q18</f>
        <v>5</v>
      </c>
      <c r="AL18" s="3">
        <f>Q19</f>
        <v>0</v>
      </c>
      <c r="AM18" s="3">
        <f>Q20</f>
        <v>0</v>
      </c>
      <c r="AN18" s="3">
        <f>Q21</f>
        <v>0</v>
      </c>
      <c r="AO18" s="3">
        <f>Q22</f>
        <v>0</v>
      </c>
      <c r="AP18" s="41">
        <f>Q23</f>
        <v>0</v>
      </c>
      <c r="AQ18" s="45">
        <f>Q24</f>
        <v>0</v>
      </c>
      <c r="AR18" s="3">
        <f>Q27</f>
        <v>0</v>
      </c>
      <c r="AT18" s="41">
        <v>256</v>
      </c>
      <c r="AU18" s="33">
        <f>PRODUCT(W18*100*1/W20)</f>
        <v>0</v>
      </c>
      <c r="AV18" s="33">
        <f>PRODUCT(X18*100*1/X20)</f>
        <v>0</v>
      </c>
      <c r="AW18" s="33">
        <f>PRODUCT(Y18*100*1/Y20)</f>
        <v>0</v>
      </c>
      <c r="AX18" s="33">
        <f>PRODUCT(Z18*100*1/Z20)</f>
        <v>0</v>
      </c>
      <c r="AY18" s="33">
        <f>PRODUCT(AA18*100*1/AA20)</f>
        <v>0</v>
      </c>
      <c r="AZ18" s="33">
        <f>PRODUCT(AB18*100*1/AB20)</f>
        <v>0</v>
      </c>
      <c r="BA18" s="33">
        <f>PRODUCT(AC18*100*1/AC20)</f>
        <v>0</v>
      </c>
      <c r="BB18" s="46">
        <f>PRODUCT(AD18*100*1/AD20)</f>
        <v>0</v>
      </c>
      <c r="BC18" s="33">
        <f>PRODUCT(AE18*100*1/AE20)</f>
        <v>0</v>
      </c>
      <c r="BD18" s="33">
        <f>PRODUCT(AF18*100*1/AF20)</f>
        <v>0</v>
      </c>
      <c r="BE18" s="33">
        <f>PRODUCT(AG18*100*1/AG20)</f>
        <v>0</v>
      </c>
      <c r="BF18" s="33">
        <f>PRODUCT(AH18*100*1/AH20)</f>
        <v>0</v>
      </c>
      <c r="BG18" s="33">
        <f>PRODUCT(AI18*100*1/AI20)</f>
        <v>0</v>
      </c>
      <c r="BH18" s="33">
        <f>PRODUCT(AJ18*100*1/AJ20)</f>
        <v>0</v>
      </c>
      <c r="BI18" s="53">
        <f>PRODUCT(AK18*100*1/AK20)</f>
        <v>10</v>
      </c>
      <c r="BJ18" s="33">
        <f>PRODUCT(AL18*100*1/AL20)</f>
        <v>0</v>
      </c>
      <c r="BK18" s="33">
        <f>PRODUCT(AM18*100*1/AM20)</f>
        <v>0</v>
      </c>
      <c r="BL18" s="33">
        <f>PRODUCT(AN18*100*1/AN20)</f>
        <v>0</v>
      </c>
      <c r="BM18" s="33">
        <f>PRODUCT(AO18*100*1/AO20)</f>
        <v>0</v>
      </c>
      <c r="BN18" s="30">
        <f>PRODUCT(AP18*100*1/AP20)</f>
        <v>0</v>
      </c>
      <c r="BO18" s="46">
        <f>PRODUCT(AQ18*100*1/AQ20)</f>
        <v>0</v>
      </c>
      <c r="BP18" s="33">
        <f t="shared" ref="BP18" si="29">PRODUCT(AR18*100*1/AR20)</f>
        <v>0</v>
      </c>
      <c r="BR18" s="41">
        <v>256</v>
      </c>
      <c r="BS18" s="33">
        <f t="shared" ref="BS18:CN18" si="30">AU4+AU5+AU6+AU7+AU8+AU9+AU10+AU11+AU12+AU13+AU14+AU15+AU16+AU17+AU18</f>
        <v>100</v>
      </c>
      <c r="BT18" s="33">
        <f t="shared" si="30"/>
        <v>100</v>
      </c>
      <c r="BU18" s="33">
        <f t="shared" si="30"/>
        <v>100</v>
      </c>
      <c r="BV18" s="33">
        <f t="shared" si="30"/>
        <v>100</v>
      </c>
      <c r="BW18" s="33">
        <f t="shared" si="30"/>
        <v>100</v>
      </c>
      <c r="BX18" s="33">
        <f t="shared" si="30"/>
        <v>100</v>
      </c>
      <c r="BY18" s="33">
        <f t="shared" si="30"/>
        <v>100</v>
      </c>
      <c r="BZ18" s="46">
        <f t="shared" si="30"/>
        <v>100</v>
      </c>
      <c r="CA18" s="33">
        <f t="shared" si="30"/>
        <v>100</v>
      </c>
      <c r="CB18" s="33">
        <f t="shared" si="30"/>
        <v>100</v>
      </c>
      <c r="CC18" s="33">
        <f t="shared" si="30"/>
        <v>100.00000000000001</v>
      </c>
      <c r="CD18" s="33">
        <f t="shared" si="30"/>
        <v>100</v>
      </c>
      <c r="CE18" s="33">
        <f t="shared" si="30"/>
        <v>100</v>
      </c>
      <c r="CF18" s="33">
        <f t="shared" si="30"/>
        <v>100</v>
      </c>
      <c r="CG18" s="53">
        <f t="shared" si="30"/>
        <v>100</v>
      </c>
      <c r="CH18" s="33">
        <f t="shared" si="30"/>
        <v>100</v>
      </c>
      <c r="CI18" s="33">
        <f t="shared" si="30"/>
        <v>100</v>
      </c>
      <c r="CJ18" s="33">
        <f t="shared" si="30"/>
        <v>100</v>
      </c>
      <c r="CK18" s="33">
        <f t="shared" si="30"/>
        <v>100</v>
      </c>
      <c r="CL18" s="30">
        <f t="shared" si="30"/>
        <v>100</v>
      </c>
      <c r="CM18" s="46">
        <f t="shared" si="30"/>
        <v>100</v>
      </c>
      <c r="CN18" s="33">
        <f t="shared" si="30"/>
        <v>100</v>
      </c>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1" t="s">
        <v>17</v>
      </c>
      <c r="C19" s="2">
        <v>0</v>
      </c>
      <c r="D19" s="2">
        <v>0</v>
      </c>
      <c r="E19" s="2">
        <v>37</v>
      </c>
      <c r="F19" s="2">
        <v>0</v>
      </c>
      <c r="G19" s="2">
        <v>8</v>
      </c>
      <c r="H19" s="2">
        <v>0</v>
      </c>
      <c r="I19" s="2">
        <v>2</v>
      </c>
      <c r="J19" s="2">
        <v>0</v>
      </c>
      <c r="K19" s="4">
        <v>0</v>
      </c>
      <c r="L19" s="3">
        <v>0</v>
      </c>
      <c r="M19" s="3">
        <v>0</v>
      </c>
      <c r="N19" s="3">
        <v>3</v>
      </c>
      <c r="O19" s="3">
        <v>0</v>
      </c>
      <c r="P19" s="3">
        <v>0</v>
      </c>
      <c r="Q19" s="3">
        <v>0</v>
      </c>
      <c r="R19" s="3">
        <v>0</v>
      </c>
      <c r="S19" s="41">
        <v>50</v>
      </c>
      <c r="V19" s="41">
        <v>512</v>
      </c>
      <c r="W19" s="3">
        <f>R4</f>
        <v>0</v>
      </c>
      <c r="X19" s="3">
        <f>R5</f>
        <v>0</v>
      </c>
      <c r="Y19" s="3">
        <f>R6</f>
        <v>0</v>
      </c>
      <c r="Z19" s="3">
        <f>R7</f>
        <v>0</v>
      </c>
      <c r="AA19" s="3">
        <f>R8</f>
        <v>0</v>
      </c>
      <c r="AB19" s="3">
        <f>R9</f>
        <v>0</v>
      </c>
      <c r="AC19" s="3">
        <f>R10</f>
        <v>0</v>
      </c>
      <c r="AD19" s="41">
        <f>R11</f>
        <v>0</v>
      </c>
      <c r="AE19" s="3">
        <f>R12</f>
        <v>0</v>
      </c>
      <c r="AF19" s="3">
        <f>R13</f>
        <v>0</v>
      </c>
      <c r="AG19" s="3">
        <f>R14</f>
        <v>0</v>
      </c>
      <c r="AH19" s="3">
        <f>R15</f>
        <v>0</v>
      </c>
      <c r="AI19" s="3">
        <f>R16</f>
        <v>0</v>
      </c>
      <c r="AJ19" s="3">
        <f>R17</f>
        <v>0</v>
      </c>
      <c r="AK19" s="52">
        <f>R18</f>
        <v>0</v>
      </c>
      <c r="AL19" s="3">
        <f>R19</f>
        <v>0</v>
      </c>
      <c r="AM19" s="3">
        <f>R20</f>
        <v>0</v>
      </c>
      <c r="AN19" s="3">
        <f>R21</f>
        <v>0</v>
      </c>
      <c r="AO19" s="3">
        <f>R22</f>
        <v>0</v>
      </c>
      <c r="AP19" s="41">
        <f>R23</f>
        <v>0</v>
      </c>
      <c r="AQ19" s="45">
        <f>R24</f>
        <v>0</v>
      </c>
      <c r="AR19" s="3">
        <f>R27</f>
        <v>0</v>
      </c>
      <c r="AT19" s="41">
        <v>512</v>
      </c>
      <c r="AU19" s="33">
        <f>PRODUCT(W19*100*1/W20)</f>
        <v>0</v>
      </c>
      <c r="AV19" s="33">
        <f>PRODUCT(X19*100*1/X20)</f>
        <v>0</v>
      </c>
      <c r="AW19" s="33">
        <f>PRODUCT(Y19*100*1/Y20)</f>
        <v>0</v>
      </c>
      <c r="AX19" s="33">
        <f>PRODUCT(Z19*100*1/Z20)</f>
        <v>0</v>
      </c>
      <c r="AY19" s="33">
        <f>PRODUCT(AA19*100*1/AA20)</f>
        <v>0</v>
      </c>
      <c r="AZ19" s="33">
        <f>PRODUCT(AB19*100*1/AB20)</f>
        <v>0</v>
      </c>
      <c r="BA19" s="33">
        <f>PRODUCT(AC19*100*1/AC20)</f>
        <v>0</v>
      </c>
      <c r="BB19" s="46">
        <f>PRODUCT(AD19*100*1/AD20)</f>
        <v>0</v>
      </c>
      <c r="BC19" s="33">
        <f>PRODUCT(AE19*100*1/AE20)</f>
        <v>0</v>
      </c>
      <c r="BD19" s="33">
        <f>PRODUCT(AF19*100*1/AF20)</f>
        <v>0</v>
      </c>
      <c r="BE19" s="33">
        <f>PRODUCT(AG19*100*1/AG20)</f>
        <v>0</v>
      </c>
      <c r="BF19" s="33">
        <f>PRODUCT(AH19*100*1/AH20)</f>
        <v>0</v>
      </c>
      <c r="BG19" s="33">
        <f>PRODUCT(AI19*100*1/AI20)</f>
        <v>0</v>
      </c>
      <c r="BH19" s="33">
        <f>PRODUCT(AJ19*100*1/AJ20)</f>
        <v>0</v>
      </c>
      <c r="BI19" s="53">
        <f>PRODUCT(AK19*100*1/AK20)</f>
        <v>0</v>
      </c>
      <c r="BJ19" s="33">
        <f>PRODUCT(AL19*100*1/AL20)</f>
        <v>0</v>
      </c>
      <c r="BK19" s="33">
        <f>PRODUCT(AM19*100*1/AM20)</f>
        <v>0</v>
      </c>
      <c r="BL19" s="33">
        <f>PRODUCT(AN19*100*1/AN20)</f>
        <v>0</v>
      </c>
      <c r="BM19" s="33">
        <f>PRODUCT(AO19*100*1/AO20)</f>
        <v>0</v>
      </c>
      <c r="BN19" s="30">
        <f>PRODUCT(AP19*100*1/AP20)</f>
        <v>0</v>
      </c>
      <c r="BO19" s="46">
        <f>PRODUCT(AQ19*100*1/AQ20)</f>
        <v>0</v>
      </c>
      <c r="BP19" s="33">
        <f t="shared" ref="BP19" si="31">PRODUCT(AR19*100*1/AR20)</f>
        <v>0</v>
      </c>
      <c r="BR19" s="41">
        <v>512</v>
      </c>
      <c r="BS19" s="33">
        <f t="shared" ref="BS19:CN19" si="32">AU4+AU5+AU6+AU7+AU8+AU9+AU10+AU11+AU12+AU13+AU14+AU15+AU16+AU17+AU18+AU19</f>
        <v>100</v>
      </c>
      <c r="BT19" s="33">
        <f t="shared" si="32"/>
        <v>100</v>
      </c>
      <c r="BU19" s="33">
        <f t="shared" si="32"/>
        <v>100</v>
      </c>
      <c r="BV19" s="33">
        <f t="shared" si="32"/>
        <v>100</v>
      </c>
      <c r="BW19" s="33">
        <f t="shared" si="32"/>
        <v>100</v>
      </c>
      <c r="BX19" s="33">
        <f t="shared" si="32"/>
        <v>100</v>
      </c>
      <c r="BY19" s="33">
        <f t="shared" si="32"/>
        <v>100</v>
      </c>
      <c r="BZ19" s="46">
        <f t="shared" si="32"/>
        <v>100</v>
      </c>
      <c r="CA19" s="33">
        <f t="shared" si="32"/>
        <v>100</v>
      </c>
      <c r="CB19" s="33">
        <f t="shared" si="32"/>
        <v>100</v>
      </c>
      <c r="CC19" s="33">
        <f t="shared" si="32"/>
        <v>100.00000000000001</v>
      </c>
      <c r="CD19" s="33">
        <f t="shared" si="32"/>
        <v>100</v>
      </c>
      <c r="CE19" s="33">
        <f t="shared" si="32"/>
        <v>100</v>
      </c>
      <c r="CF19" s="33">
        <f t="shared" si="32"/>
        <v>100</v>
      </c>
      <c r="CG19" s="53">
        <f t="shared" si="32"/>
        <v>100</v>
      </c>
      <c r="CH19" s="33">
        <f t="shared" si="32"/>
        <v>100</v>
      </c>
      <c r="CI19" s="33">
        <f t="shared" si="32"/>
        <v>100</v>
      </c>
      <c r="CJ19" s="33">
        <f t="shared" si="32"/>
        <v>100</v>
      </c>
      <c r="CK19" s="33">
        <f t="shared" si="32"/>
        <v>100</v>
      </c>
      <c r="CL19" s="30">
        <f t="shared" si="32"/>
        <v>100</v>
      </c>
      <c r="CM19" s="46">
        <f t="shared" si="32"/>
        <v>100</v>
      </c>
      <c r="CN19" s="33">
        <f t="shared" si="32"/>
        <v>100</v>
      </c>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1" t="s">
        <v>18</v>
      </c>
      <c r="C20" s="2">
        <v>0</v>
      </c>
      <c r="D20" s="2">
        <v>28</v>
      </c>
      <c r="E20" s="2">
        <v>15</v>
      </c>
      <c r="F20" s="2">
        <v>3</v>
      </c>
      <c r="G20" s="2">
        <v>1</v>
      </c>
      <c r="H20" s="4">
        <v>1</v>
      </c>
      <c r="I20" s="3">
        <v>1</v>
      </c>
      <c r="J20" s="3">
        <v>1</v>
      </c>
      <c r="K20" s="3">
        <v>0</v>
      </c>
      <c r="L20" s="3">
        <v>0</v>
      </c>
      <c r="M20" s="3">
        <v>0</v>
      </c>
      <c r="N20" s="3">
        <v>0</v>
      </c>
      <c r="O20" s="3">
        <v>0</v>
      </c>
      <c r="P20" s="3">
        <v>0</v>
      </c>
      <c r="Q20" s="3">
        <v>0</v>
      </c>
      <c r="R20" s="3">
        <v>0</v>
      </c>
      <c r="S20" s="41">
        <v>50</v>
      </c>
      <c r="V20" s="41" t="s">
        <v>1</v>
      </c>
      <c r="W20" s="41">
        <f>S4</f>
        <v>46</v>
      </c>
      <c r="X20" s="41">
        <f>S5</f>
        <v>50</v>
      </c>
      <c r="Y20" s="41">
        <f>S6</f>
        <v>50</v>
      </c>
      <c r="Z20" s="41">
        <f>S7</f>
        <v>50</v>
      </c>
      <c r="AA20" s="41">
        <f>S8</f>
        <v>50</v>
      </c>
      <c r="AB20" s="41">
        <f>S9</f>
        <v>50</v>
      </c>
      <c r="AC20" s="41">
        <f>S10</f>
        <v>50</v>
      </c>
      <c r="AD20" s="41">
        <f>S11</f>
        <v>50</v>
      </c>
      <c r="AE20" s="41">
        <f>S12</f>
        <v>50</v>
      </c>
      <c r="AF20" s="41">
        <f>S13</f>
        <v>50</v>
      </c>
      <c r="AG20" s="41">
        <f>S14</f>
        <v>49</v>
      </c>
      <c r="AH20" s="41">
        <f>S15</f>
        <v>50</v>
      </c>
      <c r="AI20" s="41">
        <f>S16</f>
        <v>50</v>
      </c>
      <c r="AJ20" s="41">
        <f>S17</f>
        <v>50</v>
      </c>
      <c r="AK20" s="48">
        <f>S18</f>
        <v>50</v>
      </c>
      <c r="AL20" s="41">
        <f>S19</f>
        <v>50</v>
      </c>
      <c r="AM20" s="41">
        <f>S20</f>
        <v>50</v>
      </c>
      <c r="AN20" s="41">
        <f>S21</f>
        <v>50</v>
      </c>
      <c r="AO20" s="41">
        <f>S22</f>
        <v>50</v>
      </c>
      <c r="AP20" s="41">
        <f>S23</f>
        <v>50</v>
      </c>
      <c r="AQ20" s="41">
        <f>S24</f>
        <v>50</v>
      </c>
      <c r="AR20" s="41">
        <f>S27</f>
        <v>50</v>
      </c>
      <c r="AT20" s="41" t="s">
        <v>46</v>
      </c>
      <c r="AU20" s="30">
        <f t="shared" ref="AU20:BP20" si="33">SUM(AU4:AU19)</f>
        <v>100</v>
      </c>
      <c r="AV20" s="30">
        <f t="shared" si="33"/>
        <v>100</v>
      </c>
      <c r="AW20" s="30">
        <f t="shared" si="33"/>
        <v>100</v>
      </c>
      <c r="AX20" s="30">
        <f t="shared" si="33"/>
        <v>100</v>
      </c>
      <c r="AY20" s="30">
        <f t="shared" si="33"/>
        <v>100</v>
      </c>
      <c r="AZ20" s="30">
        <f t="shared" si="33"/>
        <v>100</v>
      </c>
      <c r="BA20" s="30">
        <f t="shared" si="33"/>
        <v>100</v>
      </c>
      <c r="BB20" s="30">
        <f t="shared" si="33"/>
        <v>100</v>
      </c>
      <c r="BC20" s="30">
        <f t="shared" si="33"/>
        <v>100</v>
      </c>
      <c r="BD20" s="30">
        <f t="shared" si="33"/>
        <v>100</v>
      </c>
      <c r="BE20" s="30">
        <f t="shared" si="33"/>
        <v>100.00000000000001</v>
      </c>
      <c r="BF20" s="30">
        <f t="shared" si="33"/>
        <v>100</v>
      </c>
      <c r="BG20" s="30">
        <f t="shared" si="33"/>
        <v>100</v>
      </c>
      <c r="BH20" s="30">
        <f t="shared" si="33"/>
        <v>100</v>
      </c>
      <c r="BI20" s="49">
        <f t="shared" si="33"/>
        <v>100</v>
      </c>
      <c r="BJ20" s="30">
        <f t="shared" si="33"/>
        <v>100</v>
      </c>
      <c r="BK20" s="30">
        <f t="shared" si="33"/>
        <v>100</v>
      </c>
      <c r="BL20" s="30">
        <f t="shared" si="33"/>
        <v>100</v>
      </c>
      <c r="BM20" s="30">
        <f t="shared" si="33"/>
        <v>100</v>
      </c>
      <c r="BN20" s="30">
        <f t="shared" si="33"/>
        <v>100</v>
      </c>
      <c r="BO20" s="30">
        <f t="shared" si="33"/>
        <v>100</v>
      </c>
      <c r="BP20" s="30">
        <f t="shared" si="33"/>
        <v>100</v>
      </c>
      <c r="BS20" s="30"/>
      <c r="BT20" s="30"/>
      <c r="BU20" s="30"/>
      <c r="BV20" s="30"/>
      <c r="BW20" s="30"/>
      <c r="BX20" s="30"/>
      <c r="BY20" s="30"/>
      <c r="BZ20" s="30"/>
      <c r="CA20" s="30"/>
      <c r="CB20" s="30"/>
      <c r="CC20" s="30"/>
      <c r="CD20" s="30"/>
      <c r="CE20" s="30"/>
      <c r="CF20" s="30"/>
      <c r="CG20" s="49"/>
      <c r="CH20" s="30"/>
      <c r="CI20" s="30"/>
      <c r="CJ20" s="30"/>
      <c r="CK20" s="30"/>
      <c r="CL20" s="30"/>
      <c r="CM20" s="3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1" t="s">
        <v>19</v>
      </c>
      <c r="C21" s="2">
        <v>0</v>
      </c>
      <c r="D21" s="2">
        <v>43</v>
      </c>
      <c r="E21" s="2">
        <v>0</v>
      </c>
      <c r="F21" s="2">
        <v>3</v>
      </c>
      <c r="G21" s="2">
        <v>1</v>
      </c>
      <c r="H21" s="2">
        <v>2</v>
      </c>
      <c r="I21" s="4">
        <v>1</v>
      </c>
      <c r="J21" s="3">
        <v>0</v>
      </c>
      <c r="K21" s="3">
        <v>0</v>
      </c>
      <c r="L21" s="3">
        <v>0</v>
      </c>
      <c r="M21" s="3">
        <v>0</v>
      </c>
      <c r="N21" s="3">
        <v>0</v>
      </c>
      <c r="O21" s="3">
        <v>0</v>
      </c>
      <c r="P21" s="3">
        <v>0</v>
      </c>
      <c r="Q21" s="3">
        <v>0</v>
      </c>
      <c r="R21" s="3">
        <v>0</v>
      </c>
      <c r="S21" s="41">
        <v>50</v>
      </c>
      <c r="AK21" s="48"/>
      <c r="AU21" s="30"/>
      <c r="AV21" s="30"/>
      <c r="AW21" s="30"/>
      <c r="AX21" s="30"/>
      <c r="AY21" s="30"/>
      <c r="AZ21" s="30"/>
      <c r="BA21" s="30"/>
      <c r="BB21" s="30"/>
      <c r="BC21" s="30"/>
      <c r="BD21" s="30"/>
      <c r="BE21" s="30"/>
      <c r="BF21" s="30"/>
      <c r="BG21" s="30"/>
      <c r="BH21" s="30"/>
      <c r="BI21" s="49"/>
      <c r="BJ21" s="30"/>
      <c r="BK21" s="30"/>
      <c r="BL21" s="30"/>
      <c r="BM21" s="30"/>
      <c r="BN21" s="30"/>
      <c r="BO21" s="30"/>
      <c r="BS21" s="30"/>
      <c r="BT21" s="30"/>
      <c r="BU21" s="30"/>
      <c r="BV21" s="30"/>
      <c r="BW21" s="30"/>
      <c r="BX21" s="30"/>
      <c r="BY21" s="30"/>
      <c r="BZ21" s="30"/>
      <c r="CA21" s="30"/>
      <c r="CB21" s="30"/>
      <c r="CC21" s="30"/>
      <c r="CD21" s="30"/>
      <c r="CE21" s="30"/>
      <c r="CF21" s="30"/>
      <c r="CG21" s="49"/>
      <c r="CH21" s="30"/>
      <c r="CI21" s="30"/>
      <c r="CJ21" s="30"/>
      <c r="CK21" s="30"/>
      <c r="CL21" s="30"/>
      <c r="CM21" s="3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1" t="s">
        <v>20</v>
      </c>
      <c r="C22" s="2">
        <v>0</v>
      </c>
      <c r="D22" s="2">
        <v>0</v>
      </c>
      <c r="E22" s="2">
        <v>7</v>
      </c>
      <c r="F22" s="2">
        <v>35</v>
      </c>
      <c r="G22" s="2">
        <v>4</v>
      </c>
      <c r="H22" s="3">
        <v>1</v>
      </c>
      <c r="I22" s="3">
        <v>2</v>
      </c>
      <c r="J22" s="3">
        <v>0</v>
      </c>
      <c r="K22" s="3">
        <v>1</v>
      </c>
      <c r="L22" s="3">
        <v>0</v>
      </c>
      <c r="M22" s="3">
        <v>0</v>
      </c>
      <c r="N22" s="3">
        <v>0</v>
      </c>
      <c r="O22" s="3">
        <v>0</v>
      </c>
      <c r="P22" s="3">
        <v>0</v>
      </c>
      <c r="Q22" s="3">
        <v>0</v>
      </c>
      <c r="R22" s="3">
        <v>0</v>
      </c>
      <c r="S22" s="41">
        <v>50</v>
      </c>
      <c r="AK22" s="48"/>
      <c r="AU22" s="30"/>
      <c r="AV22" s="30"/>
      <c r="AW22" s="30"/>
      <c r="AX22" s="30"/>
      <c r="AY22" s="30"/>
      <c r="AZ22" s="30"/>
      <c r="BA22" s="30"/>
      <c r="BB22" s="30"/>
      <c r="BC22" s="30"/>
      <c r="BD22" s="30"/>
      <c r="BE22" s="30"/>
      <c r="BF22" s="30"/>
      <c r="BG22" s="30"/>
      <c r="BH22" s="30"/>
      <c r="BI22" s="49"/>
      <c r="BJ22" s="30"/>
      <c r="BK22" s="30"/>
      <c r="BL22" s="30"/>
      <c r="BM22" s="30"/>
      <c r="BN22" s="30"/>
      <c r="BO22" s="30"/>
      <c r="BS22" s="30"/>
      <c r="BT22" s="30"/>
      <c r="BU22" s="30"/>
      <c r="BV22" s="30"/>
      <c r="BW22" s="30"/>
      <c r="BX22" s="30"/>
      <c r="BY22" s="30"/>
      <c r="BZ22" s="30"/>
      <c r="CA22" s="30"/>
      <c r="CB22" s="30"/>
      <c r="CC22" s="30"/>
      <c r="CD22" s="30"/>
      <c r="CE22" s="30"/>
      <c r="CF22" s="30"/>
      <c r="CG22" s="49"/>
      <c r="CH22" s="30"/>
      <c r="CI22" s="30"/>
      <c r="CJ22" s="30"/>
      <c r="CK22" s="30"/>
      <c r="CL22" s="30"/>
      <c r="CM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1" t="s">
        <v>21</v>
      </c>
      <c r="C23" s="41">
        <v>0</v>
      </c>
      <c r="D23" s="41">
        <v>0</v>
      </c>
      <c r="E23" s="41">
        <v>0</v>
      </c>
      <c r="F23" s="41">
        <v>0</v>
      </c>
      <c r="G23" s="41">
        <v>0</v>
      </c>
      <c r="H23" s="41">
        <v>0</v>
      </c>
      <c r="I23" s="41">
        <v>19</v>
      </c>
      <c r="J23" s="41">
        <v>25</v>
      </c>
      <c r="K23" s="41">
        <v>3</v>
      </c>
      <c r="L23" s="41">
        <v>1</v>
      </c>
      <c r="M23" s="41">
        <v>2</v>
      </c>
      <c r="N23" s="41">
        <v>0</v>
      </c>
      <c r="O23" s="41">
        <v>0</v>
      </c>
      <c r="P23" s="41">
        <v>0</v>
      </c>
      <c r="Q23" s="41">
        <v>0</v>
      </c>
      <c r="R23" s="41">
        <v>0</v>
      </c>
      <c r="S23" s="41">
        <v>50</v>
      </c>
      <c r="AK23" s="48"/>
      <c r="AU23" s="30"/>
      <c r="AV23" s="30"/>
      <c r="AW23" s="30"/>
      <c r="AX23" s="30"/>
      <c r="AY23" s="30"/>
      <c r="AZ23" s="30"/>
      <c r="BA23" s="30"/>
      <c r="BB23" s="30"/>
      <c r="BC23" s="30"/>
      <c r="BD23" s="30"/>
      <c r="BE23" s="30"/>
      <c r="BF23" s="30"/>
      <c r="BG23" s="30"/>
      <c r="BH23" s="30"/>
      <c r="BI23" s="49"/>
      <c r="BJ23" s="30"/>
      <c r="BK23" s="30"/>
      <c r="BL23" s="30"/>
      <c r="BM23" s="30"/>
      <c r="BN23" s="30"/>
      <c r="BO23" s="30"/>
      <c r="BS23" s="30"/>
      <c r="BT23" s="30"/>
      <c r="BU23" s="30"/>
      <c r="BV23" s="30"/>
      <c r="BW23" s="30"/>
      <c r="BX23" s="30"/>
      <c r="BY23" s="30"/>
      <c r="BZ23" s="30"/>
      <c r="CA23" s="30"/>
      <c r="CB23" s="30"/>
      <c r="CC23" s="30"/>
      <c r="CD23" s="30"/>
      <c r="CE23" s="30"/>
      <c r="CF23" s="30"/>
      <c r="CG23" s="49"/>
      <c r="CH23" s="30"/>
      <c r="CI23" s="30"/>
      <c r="CJ23" s="30"/>
      <c r="CK23" s="30"/>
      <c r="CL23" s="30"/>
      <c r="CM23" s="3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1" t="s">
        <v>22</v>
      </c>
      <c r="C24" s="41">
        <v>0</v>
      </c>
      <c r="D24" s="41">
        <v>0</v>
      </c>
      <c r="E24" s="41">
        <v>0</v>
      </c>
      <c r="F24" s="41">
        <v>24</v>
      </c>
      <c r="G24" s="41">
        <v>20</v>
      </c>
      <c r="H24" s="41">
        <v>3</v>
      </c>
      <c r="I24" s="41">
        <v>3</v>
      </c>
      <c r="J24" s="41">
        <v>0</v>
      </c>
      <c r="K24" s="41">
        <v>0</v>
      </c>
      <c r="L24" s="41">
        <v>0</v>
      </c>
      <c r="M24" s="41">
        <v>0</v>
      </c>
      <c r="N24" s="41">
        <v>0</v>
      </c>
      <c r="O24" s="41">
        <v>0</v>
      </c>
      <c r="P24" s="41">
        <v>0</v>
      </c>
      <c r="Q24" s="41">
        <v>0</v>
      </c>
      <c r="R24" s="41">
        <v>0</v>
      </c>
      <c r="S24" s="41">
        <v>50</v>
      </c>
      <c r="AK24" s="48"/>
      <c r="AU24" s="30"/>
      <c r="AV24" s="30"/>
      <c r="AW24" s="30"/>
      <c r="AX24" s="30"/>
      <c r="AY24" s="30"/>
      <c r="AZ24" s="30"/>
      <c r="BA24" s="30"/>
      <c r="BB24" s="30"/>
      <c r="BC24" s="30"/>
      <c r="BD24" s="30"/>
      <c r="BE24" s="30"/>
      <c r="BF24" s="30"/>
      <c r="BG24" s="30"/>
      <c r="BH24" s="30"/>
      <c r="BI24" s="49"/>
      <c r="BJ24" s="30"/>
      <c r="BK24" s="30"/>
      <c r="BL24" s="30"/>
      <c r="BM24" s="30"/>
      <c r="BN24" s="30"/>
      <c r="BO24" s="30"/>
      <c r="BS24" s="30"/>
      <c r="BT24" s="30"/>
      <c r="BU24" s="30"/>
      <c r="BV24" s="30"/>
      <c r="BW24" s="30"/>
      <c r="BX24" s="30"/>
      <c r="BY24" s="30"/>
      <c r="BZ24" s="30"/>
      <c r="CA24" s="30"/>
      <c r="CB24" s="30"/>
      <c r="CC24" s="30"/>
      <c r="CD24" s="30"/>
      <c r="CE24" s="30"/>
      <c r="CF24" s="30"/>
      <c r="CG24" s="49"/>
      <c r="CH24" s="30"/>
      <c r="CI24" s="30"/>
      <c r="CJ24" s="30"/>
      <c r="CK24" s="30"/>
      <c r="CL24" s="30"/>
      <c r="CM24" s="3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1" t="s">
        <v>89</v>
      </c>
      <c r="C25" s="41">
        <v>0</v>
      </c>
      <c r="D25" s="41">
        <v>0</v>
      </c>
      <c r="E25" s="41">
        <v>0</v>
      </c>
      <c r="F25" s="41">
        <v>0</v>
      </c>
      <c r="G25" s="41">
        <v>0</v>
      </c>
      <c r="H25" s="41">
        <v>0</v>
      </c>
      <c r="I25" s="41">
        <v>0</v>
      </c>
      <c r="J25" s="41">
        <v>1</v>
      </c>
      <c r="K25" s="41">
        <v>5</v>
      </c>
      <c r="L25" s="41">
        <v>39</v>
      </c>
      <c r="M25" s="41">
        <v>4</v>
      </c>
      <c r="N25" s="41">
        <v>1</v>
      </c>
      <c r="O25" s="41">
        <v>0</v>
      </c>
      <c r="P25" s="41">
        <v>0</v>
      </c>
      <c r="Q25" s="41">
        <v>0</v>
      </c>
      <c r="R25" s="41">
        <v>0</v>
      </c>
      <c r="S25" s="41">
        <v>50</v>
      </c>
      <c r="AK25" s="48"/>
      <c r="AU25" s="30"/>
      <c r="AV25" s="30"/>
      <c r="AW25" s="30"/>
      <c r="AX25" s="30"/>
      <c r="AY25" s="30"/>
      <c r="AZ25" s="30"/>
      <c r="BA25" s="30"/>
      <c r="BB25" s="30"/>
      <c r="BC25" s="30"/>
      <c r="BD25" s="30"/>
      <c r="BE25" s="30"/>
      <c r="BF25" s="30"/>
      <c r="BG25" s="30"/>
      <c r="BH25" s="30"/>
      <c r="BI25" s="49"/>
      <c r="BJ25" s="30"/>
      <c r="BK25" s="30"/>
      <c r="BL25" s="30"/>
      <c r="BM25" s="30"/>
      <c r="BN25" s="30"/>
      <c r="BO25" s="30"/>
      <c r="BS25" s="30"/>
      <c r="BT25" s="30"/>
      <c r="BU25" s="30"/>
      <c r="BV25" s="30"/>
      <c r="BW25" s="30"/>
      <c r="BX25" s="30"/>
      <c r="BY25" s="30"/>
      <c r="BZ25" s="30"/>
      <c r="CA25" s="30"/>
      <c r="CB25" s="30"/>
      <c r="CC25" s="30"/>
      <c r="CD25" s="30"/>
      <c r="CE25" s="30"/>
      <c r="CF25" s="30"/>
      <c r="CG25" s="49"/>
      <c r="CH25" s="30"/>
      <c r="CI25" s="30"/>
      <c r="CJ25" s="30"/>
      <c r="CK25" s="30"/>
      <c r="CL25" s="30"/>
      <c r="CM25" s="3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1" t="s">
        <v>107</v>
      </c>
      <c r="C26" s="41">
        <v>0</v>
      </c>
      <c r="D26" s="41">
        <v>0</v>
      </c>
      <c r="E26" s="41">
        <v>4</v>
      </c>
      <c r="F26" s="41">
        <v>0</v>
      </c>
      <c r="G26" s="41">
        <v>21</v>
      </c>
      <c r="H26" s="41">
        <v>12</v>
      </c>
      <c r="I26" s="41">
        <v>2</v>
      </c>
      <c r="J26" s="41">
        <v>2</v>
      </c>
      <c r="K26" s="41">
        <v>0</v>
      </c>
      <c r="L26" s="41">
        <v>0</v>
      </c>
      <c r="M26" s="41">
        <v>0</v>
      </c>
      <c r="N26" s="41">
        <v>7</v>
      </c>
      <c r="O26" s="41">
        <v>0</v>
      </c>
      <c r="P26" s="41">
        <v>0</v>
      </c>
      <c r="Q26" s="41">
        <v>0</v>
      </c>
      <c r="R26" s="41">
        <v>0</v>
      </c>
      <c r="S26" s="41">
        <v>48</v>
      </c>
      <c r="AK26" s="48"/>
      <c r="AU26" s="30"/>
      <c r="AV26" s="30"/>
      <c r="AW26" s="30"/>
      <c r="AX26" s="30"/>
      <c r="AY26" s="30"/>
      <c r="AZ26" s="30"/>
      <c r="BA26" s="30"/>
      <c r="BB26" s="30"/>
      <c r="BC26" s="30"/>
      <c r="BD26" s="30"/>
      <c r="BE26" s="30"/>
      <c r="BF26" s="30"/>
      <c r="BG26" s="30"/>
      <c r="BH26" s="30"/>
      <c r="BI26" s="49"/>
      <c r="BJ26" s="30"/>
      <c r="BK26" s="30"/>
      <c r="BL26" s="30"/>
      <c r="BM26" s="30"/>
      <c r="BN26" s="30"/>
      <c r="BO26" s="30"/>
      <c r="BS26" s="30"/>
      <c r="BT26" s="30"/>
      <c r="BU26" s="30"/>
      <c r="BV26" s="30"/>
      <c r="BW26" s="30"/>
      <c r="BX26" s="30"/>
      <c r="BY26" s="30"/>
      <c r="BZ26" s="30"/>
      <c r="CA26" s="30"/>
      <c r="CB26" s="30"/>
      <c r="CC26" s="30"/>
      <c r="CD26" s="30"/>
      <c r="CE26" s="30"/>
      <c r="CF26" s="30"/>
      <c r="CG26" s="49"/>
      <c r="CH26" s="30"/>
      <c r="CI26" s="30"/>
      <c r="CJ26" s="30"/>
      <c r="CK26" s="30"/>
      <c r="CL26" s="30"/>
      <c r="CM26" s="3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1" t="s">
        <v>94</v>
      </c>
      <c r="C27" s="2">
        <v>0</v>
      </c>
      <c r="D27" s="2">
        <v>0</v>
      </c>
      <c r="E27" s="2">
        <v>0</v>
      </c>
      <c r="F27" s="2">
        <v>31</v>
      </c>
      <c r="G27" s="2">
        <v>0</v>
      </c>
      <c r="H27" s="2">
        <v>12</v>
      </c>
      <c r="I27" s="2">
        <v>7</v>
      </c>
      <c r="J27" s="2">
        <v>0</v>
      </c>
      <c r="K27" s="2">
        <v>0</v>
      </c>
      <c r="L27" s="2">
        <v>0</v>
      </c>
      <c r="M27" s="3">
        <v>0</v>
      </c>
      <c r="N27" s="3">
        <v>0</v>
      </c>
      <c r="O27" s="3">
        <v>0</v>
      </c>
      <c r="P27" s="3">
        <v>0</v>
      </c>
      <c r="Q27" s="3">
        <v>0</v>
      </c>
      <c r="R27" s="3">
        <v>0</v>
      </c>
      <c r="S27" s="41">
        <v>50</v>
      </c>
      <c r="AK27" s="48"/>
      <c r="BI27" s="48"/>
      <c r="CG27" s="48"/>
    </row>
    <row r="35" spans="1:118" x14ac:dyDescent="0.25">
      <c r="V35" s="41" t="str">
        <f>A36</f>
        <v xml:space="preserve">Escherichia coli </v>
      </c>
      <c r="AK35" s="48"/>
      <c r="AT35" s="41" t="str">
        <f>A36</f>
        <v xml:space="preserve">Escherichia coli </v>
      </c>
      <c r="BI35" s="48"/>
      <c r="BR35" s="41" t="str">
        <f>A36</f>
        <v xml:space="preserve">Escherichia coli </v>
      </c>
      <c r="CG35" s="48"/>
    </row>
    <row r="36" spans="1:118" ht="18.75" x14ac:dyDescent="0.25">
      <c r="A36" s="41" t="s">
        <v>96</v>
      </c>
      <c r="B36" s="41" t="s">
        <v>0</v>
      </c>
      <c r="C36" s="41">
        <v>1.5625E-2</v>
      </c>
      <c r="D36" s="41">
        <v>3.125E-2</v>
      </c>
      <c r="E36" s="41">
        <v>6.25E-2</v>
      </c>
      <c r="F36" s="41">
        <v>0.125</v>
      </c>
      <c r="G36" s="41">
        <v>0.25</v>
      </c>
      <c r="H36" s="41">
        <v>0.5</v>
      </c>
      <c r="I36" s="41">
        <v>1</v>
      </c>
      <c r="J36" s="41">
        <v>2</v>
      </c>
      <c r="K36" s="41">
        <v>4</v>
      </c>
      <c r="L36" s="41">
        <v>8</v>
      </c>
      <c r="M36" s="41">
        <v>16</v>
      </c>
      <c r="N36" s="41">
        <v>32</v>
      </c>
      <c r="O36" s="41">
        <v>64</v>
      </c>
      <c r="P36" s="41">
        <v>128</v>
      </c>
      <c r="Q36" s="41">
        <v>256</v>
      </c>
      <c r="R36" s="41">
        <v>512</v>
      </c>
      <c r="S36" s="41" t="s">
        <v>1</v>
      </c>
      <c r="V36" s="41" t="s">
        <v>0</v>
      </c>
      <c r="W36" s="41" t="str">
        <f>B37</f>
        <v>Ampicillin</v>
      </c>
      <c r="X36" s="41" t="str">
        <f>B38</f>
        <v>Ampicillin/ Sulbactam</v>
      </c>
      <c r="Y36" s="41" t="str">
        <f>B39</f>
        <v>Piperacillin</v>
      </c>
      <c r="Z36" s="41" t="str">
        <f>B40</f>
        <v>Piperacillin/ Tazobactam</v>
      </c>
      <c r="AA36" s="41" t="str">
        <f>B41</f>
        <v>Aztreonam</v>
      </c>
      <c r="AB36" s="41" t="str">
        <f>B42</f>
        <v>Cefotaxim</v>
      </c>
      <c r="AC36" s="41" t="str">
        <f>B43</f>
        <v>Ceftazidim</v>
      </c>
      <c r="AD36" s="41" t="str">
        <f>B44</f>
        <v>Cefuroxim</v>
      </c>
      <c r="AE36" s="41" t="str">
        <f>B45</f>
        <v>Imipenem</v>
      </c>
      <c r="AF36" s="41" t="str">
        <f>B46</f>
        <v>Meropenem</v>
      </c>
      <c r="AG36" s="41" t="str">
        <f>B47</f>
        <v>Colistin</v>
      </c>
      <c r="AH36" s="41" t="str">
        <f>B48</f>
        <v>Amikacin</v>
      </c>
      <c r="AI36" s="41" t="str">
        <f>B49</f>
        <v>Gentamicin</v>
      </c>
      <c r="AJ36" s="41" t="str">
        <f>B50</f>
        <v>Tobramycin</v>
      </c>
      <c r="AK36" s="48" t="str">
        <f>B51</f>
        <v>Fosfomycin</v>
      </c>
      <c r="AL36" s="41" t="str">
        <f>B52</f>
        <v>Cotrimoxazol</v>
      </c>
      <c r="AM36" s="41" t="str">
        <f>B53</f>
        <v>Ciprofloxacin</v>
      </c>
      <c r="AN36" s="41" t="str">
        <f>B54</f>
        <v>Levofloxacin</v>
      </c>
      <c r="AO36" s="41" t="str">
        <f>B55</f>
        <v>Moxifloxacin</v>
      </c>
      <c r="AP36" s="41" t="str">
        <f>B56</f>
        <v>Doxycyclin</v>
      </c>
      <c r="AQ36" s="41" t="str">
        <f>B57</f>
        <v>Tigecyclin</v>
      </c>
      <c r="AR36" s="41" t="str">
        <f>B60</f>
        <v>Ceftazidim/Avibactam</v>
      </c>
      <c r="AT36" s="41" t="s">
        <v>0</v>
      </c>
      <c r="AU36" s="30" t="str">
        <f>W36</f>
        <v>Ampicillin</v>
      </c>
      <c r="AV36" s="30" t="str">
        <f>X36</f>
        <v>Ampicillin/ Sulbactam</v>
      </c>
      <c r="AW36" s="30" t="str">
        <f>Y36</f>
        <v>Piperacillin</v>
      </c>
      <c r="AX36" s="30" t="str">
        <f>Z36</f>
        <v>Piperacillin/ Tazobactam</v>
      </c>
      <c r="AY36" s="30" t="str">
        <f>AA36</f>
        <v>Aztreonam</v>
      </c>
      <c r="AZ36" s="30" t="str">
        <f>AB36</f>
        <v>Cefotaxim</v>
      </c>
      <c r="BA36" s="30" t="str">
        <f>AC36</f>
        <v>Ceftazidim</v>
      </c>
      <c r="BB36" s="30" t="str">
        <f>AD36</f>
        <v>Cefuroxim</v>
      </c>
      <c r="BC36" s="30" t="str">
        <f>AE36</f>
        <v>Imipenem</v>
      </c>
      <c r="BD36" s="30" t="str">
        <f>AF36</f>
        <v>Meropenem</v>
      </c>
      <c r="BE36" s="30" t="str">
        <f>AG36</f>
        <v>Colistin</v>
      </c>
      <c r="BF36" s="30" t="str">
        <f>AH36</f>
        <v>Amikacin</v>
      </c>
      <c r="BG36" s="30" t="str">
        <f>AI36</f>
        <v>Gentamicin</v>
      </c>
      <c r="BH36" s="30" t="str">
        <f>AJ36</f>
        <v>Tobramycin</v>
      </c>
      <c r="BI36" s="49" t="str">
        <f>AK36</f>
        <v>Fosfomycin</v>
      </c>
      <c r="BJ36" s="30" t="str">
        <f>AL36</f>
        <v>Cotrimoxazol</v>
      </c>
      <c r="BK36" s="30" t="str">
        <f>AM36</f>
        <v>Ciprofloxacin</v>
      </c>
      <c r="BL36" s="30" t="str">
        <f>AN36</f>
        <v>Levofloxacin</v>
      </c>
      <c r="BM36" s="30" t="str">
        <f>AO36</f>
        <v>Moxifloxacin</v>
      </c>
      <c r="BN36" s="30" t="str">
        <f>AP36</f>
        <v>Doxycyclin</v>
      </c>
      <c r="BO36" s="30" t="str">
        <f>AQ36</f>
        <v>Tigecyclin</v>
      </c>
      <c r="BP36" s="41" t="str">
        <f t="shared" ref="BP36" si="34">AR36</f>
        <v>Ceftazidim/Avibactam</v>
      </c>
      <c r="BR36" s="41" t="s">
        <v>0</v>
      </c>
      <c r="BS36" s="41" t="str">
        <f>W36</f>
        <v>Ampicillin</v>
      </c>
      <c r="BT36" s="41" t="str">
        <f>X36</f>
        <v>Ampicillin/ Sulbactam</v>
      </c>
      <c r="BU36" s="41" t="str">
        <f>Y36</f>
        <v>Piperacillin</v>
      </c>
      <c r="BV36" s="41" t="str">
        <f>Z36</f>
        <v>Piperacillin/ Tazobactam</v>
      </c>
      <c r="BW36" s="41" t="str">
        <f>AA36</f>
        <v>Aztreonam</v>
      </c>
      <c r="BX36" s="41" t="str">
        <f>AB36</f>
        <v>Cefotaxim</v>
      </c>
      <c r="BY36" s="41" t="str">
        <f>AC36</f>
        <v>Ceftazidim</v>
      </c>
      <c r="BZ36" s="41" t="str">
        <f>AD36</f>
        <v>Cefuroxim</v>
      </c>
      <c r="CA36" s="41" t="str">
        <f>AE36</f>
        <v>Imipenem</v>
      </c>
      <c r="CB36" s="41" t="str">
        <f>AF36</f>
        <v>Meropenem</v>
      </c>
      <c r="CC36" s="41" t="str">
        <f>AG36</f>
        <v>Colistin</v>
      </c>
      <c r="CD36" s="41" t="str">
        <f>AH36</f>
        <v>Amikacin</v>
      </c>
      <c r="CE36" s="41" t="str">
        <f>AI36</f>
        <v>Gentamicin</v>
      </c>
      <c r="CF36" s="41" t="str">
        <f>AJ36</f>
        <v>Tobramycin</v>
      </c>
      <c r="CG36" s="48" t="str">
        <f>AK36</f>
        <v>Fosfomycin</v>
      </c>
      <c r="CH36" s="41" t="str">
        <f>AL36</f>
        <v>Cotrimoxazol</v>
      </c>
      <c r="CI36" s="41" t="str">
        <f>AM36</f>
        <v>Ciprofloxacin</v>
      </c>
      <c r="CJ36" s="41" t="str">
        <f>AN36</f>
        <v>Levofloxacin</v>
      </c>
      <c r="CK36" s="41" t="str">
        <f>AO36</f>
        <v>Moxifloxacin</v>
      </c>
      <c r="CL36" s="41" t="str">
        <f>AP36</f>
        <v>Doxycyclin</v>
      </c>
      <c r="CM36" s="41" t="str">
        <f>AQ36</f>
        <v>Tigecyclin</v>
      </c>
      <c r="CN36" s="41" t="str">
        <f t="shared" ref="CN36" si="35">AR36</f>
        <v>Ceftazidim/Avibactam</v>
      </c>
      <c r="CQ36" s="11"/>
      <c r="CR36" s="12" t="s">
        <v>47</v>
      </c>
      <c r="CS36" s="12" t="s">
        <v>52</v>
      </c>
      <c r="CT36" s="12" t="s">
        <v>53</v>
      </c>
      <c r="CU36" s="12" t="s">
        <v>54</v>
      </c>
      <c r="CV36" s="12" t="s">
        <v>55</v>
      </c>
      <c r="CW36" s="12" t="s">
        <v>56</v>
      </c>
      <c r="CX36" s="12" t="s">
        <v>57</v>
      </c>
      <c r="CY36" s="12" t="s">
        <v>70</v>
      </c>
      <c r="CZ36" s="12" t="s">
        <v>58</v>
      </c>
      <c r="DA36" s="12" t="s">
        <v>59</v>
      </c>
      <c r="DB36" s="12" t="s">
        <v>60</v>
      </c>
      <c r="DC36" s="12" t="s">
        <v>61</v>
      </c>
      <c r="DD36" s="12" t="s">
        <v>62</v>
      </c>
      <c r="DE36" s="12" t="s">
        <v>63</v>
      </c>
      <c r="DF36" s="12" t="s">
        <v>64</v>
      </c>
      <c r="DG36" s="12" t="s">
        <v>65</v>
      </c>
      <c r="DH36" s="12" t="s">
        <v>66</v>
      </c>
      <c r="DI36" s="12" t="s">
        <v>67</v>
      </c>
      <c r="DJ36" s="12" t="s">
        <v>68</v>
      </c>
      <c r="DK36" s="12" t="s">
        <v>69</v>
      </c>
      <c r="DL36" s="12" t="s">
        <v>71</v>
      </c>
      <c r="DM36" s="12" t="s">
        <v>116</v>
      </c>
      <c r="DN36" s="10"/>
    </row>
    <row r="37" spans="1:118" ht="18.75" x14ac:dyDescent="0.25">
      <c r="B37" s="41" t="s">
        <v>2</v>
      </c>
      <c r="C37" s="2">
        <v>0</v>
      </c>
      <c r="D37" s="2">
        <v>0</v>
      </c>
      <c r="E37" s="2">
        <v>0</v>
      </c>
      <c r="F37" s="2">
        <v>0</v>
      </c>
      <c r="G37" s="2">
        <v>0</v>
      </c>
      <c r="H37" s="2">
        <v>0</v>
      </c>
      <c r="I37" s="2">
        <v>5</v>
      </c>
      <c r="J37" s="2">
        <v>63</v>
      </c>
      <c r="K37" s="2">
        <v>43</v>
      </c>
      <c r="L37" s="2">
        <v>2</v>
      </c>
      <c r="M37" s="3">
        <v>1</v>
      </c>
      <c r="N37" s="3">
        <v>1</v>
      </c>
      <c r="O37" s="3">
        <v>119</v>
      </c>
      <c r="P37" s="3">
        <v>0</v>
      </c>
      <c r="Q37" s="3">
        <v>0</v>
      </c>
      <c r="R37" s="3">
        <v>0</v>
      </c>
      <c r="S37" s="41">
        <v>234</v>
      </c>
      <c r="V37" s="41">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50">
        <f>C51</f>
        <v>0</v>
      </c>
      <c r="AL37" s="2">
        <f>C52</f>
        <v>0</v>
      </c>
      <c r="AM37" s="2">
        <f>C53</f>
        <v>0</v>
      </c>
      <c r="AN37" s="2">
        <f>C54</f>
        <v>0</v>
      </c>
      <c r="AO37" s="2">
        <f>C55</f>
        <v>0</v>
      </c>
      <c r="AP37" s="41">
        <f>C56</f>
        <v>0</v>
      </c>
      <c r="AQ37" s="2">
        <f>C57</f>
        <v>0</v>
      </c>
      <c r="AR37" s="2">
        <f>C60</f>
        <v>0</v>
      </c>
      <c r="AT37" s="41">
        <v>1.4999999999999999E-2</v>
      </c>
      <c r="AU37" s="31">
        <f>PRODUCT(W37*100*1/W53)</f>
        <v>0</v>
      </c>
      <c r="AV37" s="31">
        <f>PRODUCT(X37*100*1/X53)</f>
        <v>0</v>
      </c>
      <c r="AW37" s="31">
        <f>PRODUCT(Y37*100*1/Y53)</f>
        <v>0</v>
      </c>
      <c r="AX37" s="31">
        <f>PRODUCT(Z37*100*1/Z53)</f>
        <v>0</v>
      </c>
      <c r="AY37" s="31">
        <f>PRODUCT(AA37*100*1/AA53)</f>
        <v>0</v>
      </c>
      <c r="AZ37" s="31">
        <f>PRODUCT(AB37*100*1/AB53)</f>
        <v>0</v>
      </c>
      <c r="BA37" s="31">
        <f>PRODUCT(AC37*100*1/AC53)</f>
        <v>0</v>
      </c>
      <c r="BB37" s="32">
        <f>PRODUCT(AD37*100*1/AD53)</f>
        <v>0</v>
      </c>
      <c r="BC37" s="31">
        <f>PRODUCT(AE37*100*1/AE53)</f>
        <v>0</v>
      </c>
      <c r="BD37" s="31">
        <f>PRODUCT(AF37*100*1/AF53)</f>
        <v>0</v>
      </c>
      <c r="BE37" s="31">
        <f>PRODUCT(AG37*100*1/AG53)</f>
        <v>0</v>
      </c>
      <c r="BF37" s="31">
        <f>PRODUCT(AH37*100*1/AH53)</f>
        <v>0</v>
      </c>
      <c r="BG37" s="31">
        <f>PRODUCT(AI37*100*1/AI53)</f>
        <v>0</v>
      </c>
      <c r="BH37" s="31">
        <f>PRODUCT(AJ37*100*1/AJ53)</f>
        <v>0</v>
      </c>
      <c r="BI37" s="51">
        <f>PRODUCT(AK37*100*1/AK53)</f>
        <v>0</v>
      </c>
      <c r="BJ37" s="31">
        <f>PRODUCT(AL37*100*1/AL53)</f>
        <v>0</v>
      </c>
      <c r="BK37" s="31">
        <f>PRODUCT(AM37*100*1/AM53)</f>
        <v>0</v>
      </c>
      <c r="BL37" s="31">
        <f>PRODUCT(AN37*100*1/AN53)</f>
        <v>0</v>
      </c>
      <c r="BM37" s="31">
        <f>PRODUCT(AO37*100*1/AO53)</f>
        <v>0</v>
      </c>
      <c r="BN37" s="30">
        <f>PRODUCT(AP37*100*1/AP53)</f>
        <v>0</v>
      </c>
      <c r="BO37" s="31">
        <f>PRODUCT(AQ37*100*1/AQ53)</f>
        <v>0</v>
      </c>
      <c r="BP37" s="31">
        <f t="shared" ref="BP37" si="36">PRODUCT(AR37*100*1/AR53)</f>
        <v>0</v>
      </c>
      <c r="BR37" s="41">
        <v>1.4999999999999999E-2</v>
      </c>
      <c r="BS37" s="31">
        <f t="shared" ref="BS37:CN37" si="37">AU37</f>
        <v>0</v>
      </c>
      <c r="BT37" s="31">
        <f t="shared" si="37"/>
        <v>0</v>
      </c>
      <c r="BU37" s="31">
        <f t="shared" si="37"/>
        <v>0</v>
      </c>
      <c r="BV37" s="31">
        <f t="shared" si="37"/>
        <v>0</v>
      </c>
      <c r="BW37" s="31">
        <f t="shared" si="37"/>
        <v>0</v>
      </c>
      <c r="BX37" s="31">
        <f t="shared" si="37"/>
        <v>0</v>
      </c>
      <c r="BY37" s="31">
        <f t="shared" si="37"/>
        <v>0</v>
      </c>
      <c r="BZ37" s="32">
        <f t="shared" si="37"/>
        <v>0</v>
      </c>
      <c r="CA37" s="31">
        <f t="shared" si="37"/>
        <v>0</v>
      </c>
      <c r="CB37" s="31">
        <f t="shared" si="37"/>
        <v>0</v>
      </c>
      <c r="CC37" s="31">
        <f t="shared" si="37"/>
        <v>0</v>
      </c>
      <c r="CD37" s="31">
        <f t="shared" si="37"/>
        <v>0</v>
      </c>
      <c r="CE37" s="31">
        <f t="shared" si="37"/>
        <v>0</v>
      </c>
      <c r="CF37" s="31">
        <f t="shared" si="37"/>
        <v>0</v>
      </c>
      <c r="CG37" s="51">
        <f t="shared" si="37"/>
        <v>0</v>
      </c>
      <c r="CH37" s="31">
        <f t="shared" si="37"/>
        <v>0</v>
      </c>
      <c r="CI37" s="31">
        <f t="shared" si="37"/>
        <v>0</v>
      </c>
      <c r="CJ37" s="31">
        <f t="shared" si="37"/>
        <v>0</v>
      </c>
      <c r="CK37" s="31">
        <f t="shared" si="37"/>
        <v>0</v>
      </c>
      <c r="CL37" s="30">
        <f t="shared" si="37"/>
        <v>0</v>
      </c>
      <c r="CM37" s="31">
        <f t="shared" si="37"/>
        <v>0</v>
      </c>
      <c r="CN37" s="31">
        <f t="shared" si="37"/>
        <v>0</v>
      </c>
      <c r="CQ37" s="12" t="s">
        <v>48</v>
      </c>
      <c r="CR37" s="16">
        <f>S37</f>
        <v>234</v>
      </c>
      <c r="CS37" s="16">
        <f>S38</f>
        <v>263</v>
      </c>
      <c r="CT37" s="16">
        <f>S39</f>
        <v>263</v>
      </c>
      <c r="CU37" s="16">
        <f>S40</f>
        <v>263</v>
      </c>
      <c r="CV37" s="16">
        <f>S41</f>
        <v>263</v>
      </c>
      <c r="CW37" s="16">
        <f>S42</f>
        <v>263</v>
      </c>
      <c r="CX37" s="16">
        <f>S43</f>
        <v>263</v>
      </c>
      <c r="CY37" s="16">
        <f>S44</f>
        <v>263</v>
      </c>
      <c r="CZ37" s="16">
        <f>S45</f>
        <v>263</v>
      </c>
      <c r="DA37" s="16">
        <f>S46</f>
        <v>263</v>
      </c>
      <c r="DB37" s="16">
        <f>S47</f>
        <v>263</v>
      </c>
      <c r="DC37" s="16">
        <f>S48</f>
        <v>263</v>
      </c>
      <c r="DD37" s="16">
        <f>S49</f>
        <v>263</v>
      </c>
      <c r="DE37" s="16">
        <f>S50</f>
        <v>263</v>
      </c>
      <c r="DF37" s="16">
        <f>S51</f>
        <v>263</v>
      </c>
      <c r="DG37" s="16">
        <f>S52</f>
        <v>263</v>
      </c>
      <c r="DH37" s="16">
        <f>S53</f>
        <v>263</v>
      </c>
      <c r="DI37" s="16">
        <f>S54</f>
        <v>263</v>
      </c>
      <c r="DJ37" s="16">
        <f>S55</f>
        <v>263</v>
      </c>
      <c r="DK37" s="16">
        <f>S56</f>
        <v>263</v>
      </c>
      <c r="DL37" s="16">
        <f>S57</f>
        <v>263</v>
      </c>
      <c r="DM37" s="16">
        <f>S60</f>
        <v>263</v>
      </c>
      <c r="DN37" s="10"/>
    </row>
    <row r="38" spans="1:118" ht="18.75" x14ac:dyDescent="0.25">
      <c r="B38" s="41" t="s">
        <v>3</v>
      </c>
      <c r="C38" s="2">
        <v>0</v>
      </c>
      <c r="D38" s="2">
        <v>0</v>
      </c>
      <c r="E38" s="2">
        <v>0</v>
      </c>
      <c r="F38" s="2">
        <v>4</v>
      </c>
      <c r="G38" s="2">
        <v>0</v>
      </c>
      <c r="H38" s="2">
        <v>17</v>
      </c>
      <c r="I38" s="2">
        <v>77</v>
      </c>
      <c r="J38" s="2">
        <v>32</v>
      </c>
      <c r="K38" s="2">
        <v>25</v>
      </c>
      <c r="L38" s="2">
        <v>18</v>
      </c>
      <c r="M38" s="3">
        <v>20</v>
      </c>
      <c r="N38" s="3">
        <v>12</v>
      </c>
      <c r="O38" s="3">
        <v>58</v>
      </c>
      <c r="P38" s="3">
        <v>0</v>
      </c>
      <c r="Q38" s="3">
        <v>0</v>
      </c>
      <c r="R38" s="3">
        <v>0</v>
      </c>
      <c r="S38" s="41">
        <v>263</v>
      </c>
      <c r="V38" s="41">
        <v>3.125E-2</v>
      </c>
      <c r="W38" s="2">
        <f>D37</f>
        <v>0</v>
      </c>
      <c r="X38" s="2">
        <f>D38</f>
        <v>0</v>
      </c>
      <c r="Y38" s="2">
        <f>D39</f>
        <v>0</v>
      </c>
      <c r="Z38" s="2">
        <f>D40</f>
        <v>0</v>
      </c>
      <c r="AA38" s="2">
        <f>D41</f>
        <v>0</v>
      </c>
      <c r="AB38" s="2">
        <f>D42</f>
        <v>163</v>
      </c>
      <c r="AC38" s="2">
        <f>D43</f>
        <v>0</v>
      </c>
      <c r="AD38" s="4">
        <f>D44</f>
        <v>0</v>
      </c>
      <c r="AE38" s="2">
        <f>D45</f>
        <v>0</v>
      </c>
      <c r="AF38" s="2">
        <f>D46</f>
        <v>0</v>
      </c>
      <c r="AG38" s="2">
        <f>D47</f>
        <v>4</v>
      </c>
      <c r="AH38" s="2">
        <f>D48</f>
        <v>0</v>
      </c>
      <c r="AI38" s="2">
        <f>D49</f>
        <v>0</v>
      </c>
      <c r="AJ38" s="2">
        <f>D50</f>
        <v>0</v>
      </c>
      <c r="AK38" s="50">
        <f>D51</f>
        <v>0</v>
      </c>
      <c r="AL38" s="2">
        <f>D52</f>
        <v>0</v>
      </c>
      <c r="AM38" s="2">
        <f>D53</f>
        <v>170</v>
      </c>
      <c r="AN38" s="2">
        <f>D54</f>
        <v>185</v>
      </c>
      <c r="AO38" s="2">
        <f>D55</f>
        <v>3</v>
      </c>
      <c r="AP38" s="41">
        <f>D56</f>
        <v>0</v>
      </c>
      <c r="AQ38" s="2">
        <f>D57</f>
        <v>145</v>
      </c>
      <c r="AR38" s="2">
        <f>D60</f>
        <v>0</v>
      </c>
      <c r="AT38" s="41">
        <v>3.1E-2</v>
      </c>
      <c r="AU38" s="31">
        <f>PRODUCT(W38*100*1/W53)</f>
        <v>0</v>
      </c>
      <c r="AV38" s="31">
        <f>PRODUCT(X38*100*1/X53)</f>
        <v>0</v>
      </c>
      <c r="AW38" s="31">
        <f>PRODUCT(Y38*100*1/Y53)</f>
        <v>0</v>
      </c>
      <c r="AX38" s="31">
        <f>PRODUCT(Z38*100*1/Z53)</f>
        <v>0</v>
      </c>
      <c r="AY38" s="31">
        <f>PRODUCT(AA38*100*1/AA53)</f>
        <v>0</v>
      </c>
      <c r="AZ38" s="31">
        <f>PRODUCT(AB38*100*1/AB53)</f>
        <v>61.977186311787072</v>
      </c>
      <c r="BA38" s="31">
        <f>PRODUCT(AC38*100*1/AC53)</f>
        <v>0</v>
      </c>
      <c r="BB38" s="32">
        <f>PRODUCT(AD38*100*1/AD53)</f>
        <v>0</v>
      </c>
      <c r="BC38" s="31">
        <f>PRODUCT(AE38*100*1/AE53)</f>
        <v>0</v>
      </c>
      <c r="BD38" s="31">
        <f>PRODUCT(AF38*100*1/AF53)</f>
        <v>0</v>
      </c>
      <c r="BE38" s="31">
        <f>PRODUCT(AG38*100*1/AG53)</f>
        <v>1.520912547528517</v>
      </c>
      <c r="BF38" s="31">
        <f>PRODUCT(AH38*100*1/AH53)</f>
        <v>0</v>
      </c>
      <c r="BG38" s="31">
        <f>PRODUCT(AI38*100*1/AI53)</f>
        <v>0</v>
      </c>
      <c r="BH38" s="31">
        <f>PRODUCT(AJ38*100*1/AJ53)</f>
        <v>0</v>
      </c>
      <c r="BI38" s="51">
        <f>PRODUCT(AK38*100*1/AK53)</f>
        <v>0</v>
      </c>
      <c r="BJ38" s="31">
        <f>PRODUCT(AL38*100*1/AL53)</f>
        <v>0</v>
      </c>
      <c r="BK38" s="31">
        <f>PRODUCT(AM38*100*1/AM53)</f>
        <v>64.638783269961976</v>
      </c>
      <c r="BL38" s="31">
        <f>PRODUCT(AN38*100*1/AN53)</f>
        <v>70.342205323193923</v>
      </c>
      <c r="BM38" s="31">
        <f>PRODUCT(AO38*100*1/AO53)</f>
        <v>1.1406844106463878</v>
      </c>
      <c r="BN38" s="30">
        <f>PRODUCT(AP38*100*1/AP53)</f>
        <v>0</v>
      </c>
      <c r="BO38" s="31">
        <f>PRODUCT(AQ38*100*1/AQ53)</f>
        <v>55.133079847908746</v>
      </c>
      <c r="BP38" s="31">
        <f t="shared" ref="BP38" si="38">PRODUCT(AR38*100*1/AR53)</f>
        <v>0</v>
      </c>
      <c r="BR38" s="41">
        <v>3.1E-2</v>
      </c>
      <c r="BS38" s="31">
        <f t="shared" ref="BS38:CN38" si="39">AU37+AU38</f>
        <v>0</v>
      </c>
      <c r="BT38" s="31">
        <f t="shared" si="39"/>
        <v>0</v>
      </c>
      <c r="BU38" s="31">
        <f t="shared" si="39"/>
        <v>0</v>
      </c>
      <c r="BV38" s="31">
        <f t="shared" si="39"/>
        <v>0</v>
      </c>
      <c r="BW38" s="31">
        <f t="shared" si="39"/>
        <v>0</v>
      </c>
      <c r="BX38" s="31">
        <f t="shared" si="39"/>
        <v>61.977186311787072</v>
      </c>
      <c r="BY38" s="31">
        <f t="shared" si="39"/>
        <v>0</v>
      </c>
      <c r="BZ38" s="32">
        <f t="shared" si="39"/>
        <v>0</v>
      </c>
      <c r="CA38" s="31">
        <f t="shared" si="39"/>
        <v>0</v>
      </c>
      <c r="CB38" s="31">
        <f t="shared" si="39"/>
        <v>0</v>
      </c>
      <c r="CC38" s="31">
        <f t="shared" si="39"/>
        <v>1.520912547528517</v>
      </c>
      <c r="CD38" s="31">
        <f t="shared" si="39"/>
        <v>0</v>
      </c>
      <c r="CE38" s="31">
        <f t="shared" si="39"/>
        <v>0</v>
      </c>
      <c r="CF38" s="31">
        <f t="shared" si="39"/>
        <v>0</v>
      </c>
      <c r="CG38" s="51">
        <f t="shared" si="39"/>
        <v>0</v>
      </c>
      <c r="CH38" s="31">
        <f t="shared" si="39"/>
        <v>0</v>
      </c>
      <c r="CI38" s="31">
        <f t="shared" si="39"/>
        <v>64.638783269961976</v>
      </c>
      <c r="CJ38" s="31">
        <f t="shared" si="39"/>
        <v>70.342205323193923</v>
      </c>
      <c r="CK38" s="31">
        <f t="shared" si="39"/>
        <v>1.1406844106463878</v>
      </c>
      <c r="CL38" s="30">
        <f t="shared" si="39"/>
        <v>0</v>
      </c>
      <c r="CM38" s="31">
        <f t="shared" si="39"/>
        <v>55.133079847908746</v>
      </c>
      <c r="CN38" s="31">
        <f t="shared" si="39"/>
        <v>0</v>
      </c>
      <c r="CQ38" s="12" t="s">
        <v>49</v>
      </c>
      <c r="CR38" s="13">
        <f>BS46</f>
        <v>48.290598290598282</v>
      </c>
      <c r="CS38" s="13">
        <f>BT46</f>
        <v>65.779467680608363</v>
      </c>
      <c r="CT38" s="13">
        <f>BU46</f>
        <v>48.28897338403042</v>
      </c>
      <c r="CU38" s="13">
        <f>BV46</f>
        <v>93.155893536121667</v>
      </c>
      <c r="CV38" s="13">
        <f>BW43</f>
        <v>84.030418250950561</v>
      </c>
      <c r="CW38" s="13">
        <f>BX43</f>
        <v>84.410646387832699</v>
      </c>
      <c r="CX38" s="13">
        <f>BY43</f>
        <v>85.171102661596962</v>
      </c>
      <c r="CY38" s="13">
        <f>BZ46</f>
        <v>80.608365019011401</v>
      </c>
      <c r="CZ38" s="13">
        <f>CA44</f>
        <v>100.00000000000001</v>
      </c>
      <c r="DA38" s="13">
        <f>CB44</f>
        <v>100</v>
      </c>
      <c r="DB38" s="13">
        <f>CC44</f>
        <v>98.859315589353614</v>
      </c>
      <c r="DC38" s="13">
        <f>CD46</f>
        <v>99.619771863117876</v>
      </c>
      <c r="DD38" s="13">
        <f>CE44</f>
        <v>94.676806083650177</v>
      </c>
      <c r="DE38" s="13">
        <f>CF44</f>
        <v>92.395437262357419</v>
      </c>
      <c r="DF38" s="13"/>
      <c r="DG38" s="13">
        <f>CH44</f>
        <v>69.581749049429661</v>
      </c>
      <c r="DH38" s="13">
        <f>CI41</f>
        <v>80.988593155893525</v>
      </c>
      <c r="DI38" s="13">
        <f>CJ42</f>
        <v>82.509505703422064</v>
      </c>
      <c r="DJ38" s="13">
        <f>CK41</f>
        <v>73.764258555133082</v>
      </c>
      <c r="DK38" s="13"/>
      <c r="DL38" s="13">
        <f>CM42</f>
        <v>100</v>
      </c>
      <c r="DM38" s="13">
        <f>CN46</f>
        <v>100.00000000000001</v>
      </c>
      <c r="DN38" s="10"/>
    </row>
    <row r="39" spans="1:118" ht="18.75" x14ac:dyDescent="0.25">
      <c r="B39" s="41" t="s">
        <v>4</v>
      </c>
      <c r="C39" s="2">
        <v>0</v>
      </c>
      <c r="D39" s="2">
        <v>0</v>
      </c>
      <c r="E39" s="2">
        <v>0</v>
      </c>
      <c r="F39" s="2">
        <v>0</v>
      </c>
      <c r="G39" s="2">
        <v>6</v>
      </c>
      <c r="H39" s="2">
        <v>0</v>
      </c>
      <c r="I39" s="2">
        <v>57</v>
      </c>
      <c r="J39" s="2">
        <v>57</v>
      </c>
      <c r="K39" s="2">
        <v>6</v>
      </c>
      <c r="L39" s="2">
        <v>1</v>
      </c>
      <c r="M39" s="3">
        <v>7</v>
      </c>
      <c r="N39" s="3">
        <v>14</v>
      </c>
      <c r="O39" s="3">
        <v>14</v>
      </c>
      <c r="P39" s="3">
        <v>101</v>
      </c>
      <c r="Q39" s="3">
        <v>0</v>
      </c>
      <c r="R39" s="3">
        <v>0</v>
      </c>
      <c r="S39" s="41">
        <v>263</v>
      </c>
      <c r="V39" s="41">
        <v>6.25E-2</v>
      </c>
      <c r="W39" s="2">
        <f>E37</f>
        <v>0</v>
      </c>
      <c r="X39" s="2">
        <f>E38</f>
        <v>0</v>
      </c>
      <c r="Y39" s="2">
        <f>E39</f>
        <v>0</v>
      </c>
      <c r="Z39" s="2">
        <f>E40</f>
        <v>0</v>
      </c>
      <c r="AA39" s="2">
        <f>E41</f>
        <v>0</v>
      </c>
      <c r="AB39" s="2">
        <f>E42</f>
        <v>0</v>
      </c>
      <c r="AC39" s="2">
        <f>E43</f>
        <v>0</v>
      </c>
      <c r="AD39" s="4">
        <f>E44</f>
        <v>0</v>
      </c>
      <c r="AE39" s="2">
        <f>E45</f>
        <v>150</v>
      </c>
      <c r="AF39" s="2">
        <f>E46</f>
        <v>262</v>
      </c>
      <c r="AG39" s="2">
        <f>E47</f>
        <v>0</v>
      </c>
      <c r="AH39" s="2">
        <f>E48</f>
        <v>0</v>
      </c>
      <c r="AI39" s="2">
        <f>E49</f>
        <v>3</v>
      </c>
      <c r="AJ39" s="2">
        <f>E50</f>
        <v>2</v>
      </c>
      <c r="AK39" s="50">
        <f>E51</f>
        <v>0</v>
      </c>
      <c r="AL39" s="2">
        <f>E52</f>
        <v>164</v>
      </c>
      <c r="AM39" s="2">
        <f>E53</f>
        <v>20</v>
      </c>
      <c r="AN39" s="2">
        <f>E54</f>
        <v>0</v>
      </c>
      <c r="AO39" s="2">
        <f>E55</f>
        <v>102</v>
      </c>
      <c r="AP39" s="41">
        <f>E56</f>
        <v>0</v>
      </c>
      <c r="AQ39" s="2">
        <f>E57</f>
        <v>0</v>
      </c>
      <c r="AR39" s="2">
        <f>E60</f>
        <v>0</v>
      </c>
      <c r="AT39" s="41">
        <v>6.2E-2</v>
      </c>
      <c r="AU39" s="31">
        <f>PRODUCT(W39*100*1/W53)</f>
        <v>0</v>
      </c>
      <c r="AV39" s="31">
        <f>PRODUCT(X39*100*1/X53)</f>
        <v>0</v>
      </c>
      <c r="AW39" s="31">
        <f>PRODUCT(Y39*100*1/Y53)</f>
        <v>0</v>
      </c>
      <c r="AX39" s="31">
        <f>PRODUCT(Z39*100*1/Z53)</f>
        <v>0</v>
      </c>
      <c r="AY39" s="31">
        <f>PRODUCT(AA39*100*1/AA53)</f>
        <v>0</v>
      </c>
      <c r="AZ39" s="31">
        <f>PRODUCT(AB39*100*1/AB53)</f>
        <v>0</v>
      </c>
      <c r="BA39" s="31">
        <f>PRODUCT(AC39*100*1/AC53)</f>
        <v>0</v>
      </c>
      <c r="BB39" s="32">
        <f>PRODUCT(AD39*100*1/AD53)</f>
        <v>0</v>
      </c>
      <c r="BC39" s="31">
        <f>PRODUCT(AE39*100*1/AE53)</f>
        <v>57.034220532319395</v>
      </c>
      <c r="BD39" s="31">
        <f>PRODUCT(AF39*100*1/AF53)</f>
        <v>99.619771863117876</v>
      </c>
      <c r="BE39" s="31">
        <f>PRODUCT(AG39*100*1/AG53)</f>
        <v>0</v>
      </c>
      <c r="BF39" s="31">
        <f>PRODUCT(AH39*100*1/AH53)</f>
        <v>0</v>
      </c>
      <c r="BG39" s="31">
        <f>PRODUCT(AI39*100*1/AI53)</f>
        <v>1.1406844106463878</v>
      </c>
      <c r="BH39" s="31">
        <f>PRODUCT(AJ39*100*1/AJ53)</f>
        <v>0.76045627376425851</v>
      </c>
      <c r="BI39" s="51">
        <f>PRODUCT(AK39*100*1/AK53)</f>
        <v>0</v>
      </c>
      <c r="BJ39" s="31">
        <f>PRODUCT(AL39*100*1/AL53)</f>
        <v>62.357414448669203</v>
      </c>
      <c r="BK39" s="31">
        <f>PRODUCT(AM39*100*1/AM53)</f>
        <v>7.6045627376425857</v>
      </c>
      <c r="BL39" s="31">
        <f>PRODUCT(AN39*100*1/AN53)</f>
        <v>0</v>
      </c>
      <c r="BM39" s="31">
        <f>PRODUCT(AO39*100*1/AO53)</f>
        <v>38.783269961977183</v>
      </c>
      <c r="BN39" s="30">
        <f>PRODUCT(AP39*100*1/AP53)</f>
        <v>0</v>
      </c>
      <c r="BO39" s="31">
        <f>PRODUCT(AQ39*100*1/AQ53)</f>
        <v>0</v>
      </c>
      <c r="BP39" s="31">
        <f t="shared" ref="BP39" si="40">PRODUCT(AR39*100*1/AR53)</f>
        <v>0</v>
      </c>
      <c r="BR39" s="41">
        <v>6.2E-2</v>
      </c>
      <c r="BS39" s="31">
        <f t="shared" ref="BS39:CN39" si="41">AU37+AU38+AU39</f>
        <v>0</v>
      </c>
      <c r="BT39" s="31">
        <f t="shared" si="41"/>
        <v>0</v>
      </c>
      <c r="BU39" s="31">
        <f t="shared" si="41"/>
        <v>0</v>
      </c>
      <c r="BV39" s="31">
        <f t="shared" si="41"/>
        <v>0</v>
      </c>
      <c r="BW39" s="31">
        <f t="shared" si="41"/>
        <v>0</v>
      </c>
      <c r="BX39" s="31">
        <f t="shared" si="41"/>
        <v>61.977186311787072</v>
      </c>
      <c r="BY39" s="31">
        <f t="shared" si="41"/>
        <v>0</v>
      </c>
      <c r="BZ39" s="32">
        <f t="shared" si="41"/>
        <v>0</v>
      </c>
      <c r="CA39" s="31">
        <f t="shared" si="41"/>
        <v>57.034220532319395</v>
      </c>
      <c r="CB39" s="31">
        <f t="shared" si="41"/>
        <v>99.619771863117876</v>
      </c>
      <c r="CC39" s="31">
        <f t="shared" si="41"/>
        <v>1.520912547528517</v>
      </c>
      <c r="CD39" s="31">
        <f t="shared" si="41"/>
        <v>0</v>
      </c>
      <c r="CE39" s="31">
        <f t="shared" si="41"/>
        <v>1.1406844106463878</v>
      </c>
      <c r="CF39" s="31">
        <f t="shared" si="41"/>
        <v>0.76045627376425851</v>
      </c>
      <c r="CG39" s="51">
        <f t="shared" si="41"/>
        <v>0</v>
      </c>
      <c r="CH39" s="31">
        <f t="shared" si="41"/>
        <v>62.357414448669203</v>
      </c>
      <c r="CI39" s="31">
        <f t="shared" si="41"/>
        <v>72.243346007604558</v>
      </c>
      <c r="CJ39" s="31">
        <f t="shared" si="41"/>
        <v>70.342205323193923</v>
      </c>
      <c r="CK39" s="31">
        <f t="shared" si="41"/>
        <v>39.923954372623569</v>
      </c>
      <c r="CL39" s="30">
        <f t="shared" si="41"/>
        <v>0</v>
      </c>
      <c r="CM39" s="31">
        <f t="shared" si="41"/>
        <v>55.133079847908746</v>
      </c>
      <c r="CN39" s="31">
        <f t="shared" si="41"/>
        <v>0</v>
      </c>
      <c r="CQ39" s="12" t="s">
        <v>50</v>
      </c>
      <c r="CR39" s="13"/>
      <c r="CS39" s="13"/>
      <c r="CT39" s="13"/>
      <c r="CU39" s="13"/>
      <c r="CV39" s="13">
        <f>BW45-BW43</f>
        <v>1.5209125475285248</v>
      </c>
      <c r="CW39" s="13">
        <f>SUM(BX44,-BX43)</f>
        <v>0.38022813688212409</v>
      </c>
      <c r="CX39" s="14">
        <f>SUM(BY44-BY43)</f>
        <v>1.1406844106463865</v>
      </c>
      <c r="CY39" s="13"/>
      <c r="CZ39" s="13">
        <f>CA45-CA44</f>
        <v>0</v>
      </c>
      <c r="DA39" s="13">
        <f>CB46-CB44</f>
        <v>0</v>
      </c>
      <c r="DB39" s="13"/>
      <c r="DC39" s="13"/>
      <c r="DD39" s="13"/>
      <c r="DE39" s="13"/>
      <c r="DF39" s="13"/>
      <c r="DG39" s="13">
        <f>CH45-CH44</f>
        <v>0.38022813688212409</v>
      </c>
      <c r="DH39" s="13">
        <f>CI42-CI41</f>
        <v>2.281368821292773</v>
      </c>
      <c r="DI39" s="13">
        <f>CJ43-CJ42</f>
        <v>1.9011406844106489</v>
      </c>
      <c r="DJ39" s="13"/>
      <c r="DK39" s="13"/>
      <c r="DL39" s="13"/>
      <c r="DM39" s="13"/>
      <c r="DN39" s="10"/>
    </row>
    <row r="40" spans="1:118" ht="18.75" x14ac:dyDescent="0.25">
      <c r="B40" s="41" t="s">
        <v>5</v>
      </c>
      <c r="C40" s="2">
        <v>0</v>
      </c>
      <c r="D40" s="2">
        <v>0</v>
      </c>
      <c r="E40" s="2">
        <v>0</v>
      </c>
      <c r="F40" s="2">
        <v>0</v>
      </c>
      <c r="G40" s="2">
        <v>31</v>
      </c>
      <c r="H40" s="2">
        <v>0</v>
      </c>
      <c r="I40" s="2">
        <v>138</v>
      </c>
      <c r="J40" s="2">
        <v>57</v>
      </c>
      <c r="K40" s="2">
        <v>15</v>
      </c>
      <c r="L40" s="2">
        <v>4</v>
      </c>
      <c r="M40" s="3">
        <v>3</v>
      </c>
      <c r="N40" s="3">
        <v>6</v>
      </c>
      <c r="O40" s="3">
        <v>3</v>
      </c>
      <c r="P40" s="3">
        <v>6</v>
      </c>
      <c r="Q40" s="3">
        <v>0</v>
      </c>
      <c r="R40" s="3">
        <v>0</v>
      </c>
      <c r="S40" s="41">
        <v>263</v>
      </c>
      <c r="V40" s="41">
        <v>0.125</v>
      </c>
      <c r="W40" s="2">
        <f>F37</f>
        <v>0</v>
      </c>
      <c r="X40" s="2">
        <f>F38</f>
        <v>4</v>
      </c>
      <c r="Y40" s="2">
        <f>F39</f>
        <v>0</v>
      </c>
      <c r="Z40" s="2">
        <f>F40</f>
        <v>0</v>
      </c>
      <c r="AA40" s="2">
        <f>F41</f>
        <v>218</v>
      </c>
      <c r="AB40" s="2">
        <f>F42</f>
        <v>44</v>
      </c>
      <c r="AC40" s="2">
        <f>F43</f>
        <v>206</v>
      </c>
      <c r="AD40" s="4">
        <f>F44</f>
        <v>0</v>
      </c>
      <c r="AE40" s="2">
        <f>F45</f>
        <v>0</v>
      </c>
      <c r="AF40" s="2">
        <f>F46</f>
        <v>0</v>
      </c>
      <c r="AG40" s="2">
        <f>F47</f>
        <v>55</v>
      </c>
      <c r="AH40" s="2">
        <f>F48</f>
        <v>0</v>
      </c>
      <c r="AI40" s="2">
        <f>F49</f>
        <v>0</v>
      </c>
      <c r="AJ40" s="2">
        <f>F50</f>
        <v>0</v>
      </c>
      <c r="AK40" s="50">
        <f>F51</f>
        <v>0</v>
      </c>
      <c r="AL40" s="2">
        <f>F52</f>
        <v>0</v>
      </c>
      <c r="AM40" s="2">
        <f>F53</f>
        <v>4</v>
      </c>
      <c r="AN40" s="2">
        <f>F54</f>
        <v>7</v>
      </c>
      <c r="AO40" s="2">
        <f>F55</f>
        <v>82</v>
      </c>
      <c r="AP40" s="41">
        <f>F56</f>
        <v>0</v>
      </c>
      <c r="AQ40" s="2">
        <f>F57</f>
        <v>104</v>
      </c>
      <c r="AR40" s="2">
        <f>F60</f>
        <v>238</v>
      </c>
      <c r="AT40" s="41">
        <v>0.125</v>
      </c>
      <c r="AU40" s="31">
        <f>PRODUCT(W40*100*1/W53)</f>
        <v>0</v>
      </c>
      <c r="AV40" s="31">
        <f>PRODUCT(X40*100*1/X53)</f>
        <v>1.520912547528517</v>
      </c>
      <c r="AW40" s="31">
        <f>PRODUCT(Y40*100*1/Y53)</f>
        <v>0</v>
      </c>
      <c r="AX40" s="31">
        <f>PRODUCT(Z40*100*1/Z53)</f>
        <v>0</v>
      </c>
      <c r="AY40" s="31">
        <f>PRODUCT(AA40*100*1/AA53)</f>
        <v>82.889733840304189</v>
      </c>
      <c r="AZ40" s="31">
        <f>PRODUCT(AB40*100*1/AB53)</f>
        <v>16.730038022813687</v>
      </c>
      <c r="BA40" s="31">
        <f>PRODUCT(AC40*100*1/AC53)</f>
        <v>78.326996197718628</v>
      </c>
      <c r="BB40" s="32">
        <f>PRODUCT(AD40*100*1/AD53)</f>
        <v>0</v>
      </c>
      <c r="BC40" s="31">
        <f>PRODUCT(AE40*100*1/AE53)</f>
        <v>0</v>
      </c>
      <c r="BD40" s="31">
        <f>PRODUCT(AF40*100*1/AF53)</f>
        <v>0</v>
      </c>
      <c r="BE40" s="31">
        <f>PRODUCT(AG40*100*1/AG53)</f>
        <v>20.912547528517109</v>
      </c>
      <c r="BF40" s="31">
        <f>PRODUCT(AH40*100*1/AH53)</f>
        <v>0</v>
      </c>
      <c r="BG40" s="31">
        <f>PRODUCT(AI40*100*1/AI53)</f>
        <v>0</v>
      </c>
      <c r="BH40" s="31">
        <f>PRODUCT(AJ40*100*1/AJ53)</f>
        <v>0</v>
      </c>
      <c r="BI40" s="51">
        <f>PRODUCT(AK40*100*1/AK53)</f>
        <v>0</v>
      </c>
      <c r="BJ40" s="31">
        <f>PRODUCT(AL40*100*1/AL53)</f>
        <v>0</v>
      </c>
      <c r="BK40" s="31">
        <f>PRODUCT(AM40*100*1/AM53)</f>
        <v>1.520912547528517</v>
      </c>
      <c r="BL40" s="31">
        <f>PRODUCT(AN40*100*1/AN53)</f>
        <v>2.661596958174905</v>
      </c>
      <c r="BM40" s="31">
        <f>PRODUCT(AO40*100*1/AO53)</f>
        <v>31.178707224334602</v>
      </c>
      <c r="BN40" s="30">
        <f>PRODUCT(AP40*100*1/AP53)</f>
        <v>0</v>
      </c>
      <c r="BO40" s="31">
        <f>PRODUCT(AQ40*100*1/AQ53)</f>
        <v>39.543726235741445</v>
      </c>
      <c r="BP40" s="31">
        <f>PRODUCT(AR40*100*1/AR53)</f>
        <v>90.49429657794677</v>
      </c>
      <c r="BR40" s="41">
        <v>0.125</v>
      </c>
      <c r="BS40" s="31">
        <f t="shared" ref="BS40:CM40" si="42">AU37+AU38+AU39+AU40</f>
        <v>0</v>
      </c>
      <c r="BT40" s="31">
        <f t="shared" si="42"/>
        <v>1.520912547528517</v>
      </c>
      <c r="BU40" s="31">
        <f t="shared" si="42"/>
        <v>0</v>
      </c>
      <c r="BV40" s="31">
        <f t="shared" si="42"/>
        <v>0</v>
      </c>
      <c r="BW40" s="31">
        <f t="shared" si="42"/>
        <v>82.889733840304189</v>
      </c>
      <c r="BX40" s="31">
        <f t="shared" si="42"/>
        <v>78.707224334600767</v>
      </c>
      <c r="BY40" s="31">
        <f t="shared" si="42"/>
        <v>78.326996197718628</v>
      </c>
      <c r="BZ40" s="32">
        <f t="shared" si="42"/>
        <v>0</v>
      </c>
      <c r="CA40" s="31">
        <f t="shared" si="42"/>
        <v>57.034220532319395</v>
      </c>
      <c r="CB40" s="31">
        <f t="shared" si="42"/>
        <v>99.619771863117876</v>
      </c>
      <c r="CC40" s="31">
        <f t="shared" si="42"/>
        <v>22.433460076045627</v>
      </c>
      <c r="CD40" s="31">
        <f t="shared" si="42"/>
        <v>0</v>
      </c>
      <c r="CE40" s="31">
        <f t="shared" si="42"/>
        <v>1.1406844106463878</v>
      </c>
      <c r="CF40" s="31">
        <f t="shared" si="42"/>
        <v>0.76045627376425851</v>
      </c>
      <c r="CG40" s="51">
        <f t="shared" si="42"/>
        <v>0</v>
      </c>
      <c r="CH40" s="31">
        <f t="shared" si="42"/>
        <v>62.357414448669203</v>
      </c>
      <c r="CI40" s="31">
        <f t="shared" si="42"/>
        <v>73.764258555133068</v>
      </c>
      <c r="CJ40" s="31">
        <f t="shared" si="42"/>
        <v>73.003802281368834</v>
      </c>
      <c r="CK40" s="31">
        <f t="shared" si="42"/>
        <v>71.102661596958171</v>
      </c>
      <c r="CL40" s="30">
        <f t="shared" si="42"/>
        <v>0</v>
      </c>
      <c r="CM40" s="31">
        <f t="shared" si="42"/>
        <v>94.676806083650192</v>
      </c>
      <c r="CN40" s="31">
        <f>BP37+BP38+BP39+BP40</f>
        <v>90.49429657794677</v>
      </c>
      <c r="CQ40" s="12" t="s">
        <v>51</v>
      </c>
      <c r="CR40" s="13">
        <f>BS52-CR38</f>
        <v>51.709401709401703</v>
      </c>
      <c r="CS40" s="13">
        <f>BT52-CS38</f>
        <v>34.220532319391623</v>
      </c>
      <c r="CT40" s="13">
        <f>BU52-BU46</f>
        <v>51.71102661596958</v>
      </c>
      <c r="CU40" s="13">
        <f>BV52-BV46</f>
        <v>6.8441064638783189</v>
      </c>
      <c r="CV40" s="13">
        <f>BW52-CV39-CV38</f>
        <v>14.448669201520914</v>
      </c>
      <c r="CW40" s="13">
        <f>BX52-BX44</f>
        <v>15.209125475285163</v>
      </c>
      <c r="CX40" s="13">
        <f>BY52-BY44</f>
        <v>13.688212927756666</v>
      </c>
      <c r="CY40" s="13">
        <f>BZ52-BZ46</f>
        <v>19.391634980988599</v>
      </c>
      <c r="CZ40" s="13">
        <f>CA52-CA45</f>
        <v>0</v>
      </c>
      <c r="DA40" s="13">
        <f>CB52-CB46</f>
        <v>0</v>
      </c>
      <c r="DB40" s="13">
        <f>CC52-CC44</f>
        <v>1.1406844106463865</v>
      </c>
      <c r="DC40" s="13">
        <f>CD52-CD46</f>
        <v>0.38022813688212409</v>
      </c>
      <c r="DD40" s="13">
        <f>CE52-CE44</f>
        <v>5.3231939163498083</v>
      </c>
      <c r="DE40" s="13">
        <f>CF52-CF44</f>
        <v>7.6045627376425671</v>
      </c>
      <c r="DF40" s="13"/>
      <c r="DG40" s="13">
        <f>CH52-CH45</f>
        <v>30.038022813688215</v>
      </c>
      <c r="DH40" s="13">
        <f>CI52-CI42</f>
        <v>16.730038022813687</v>
      </c>
      <c r="DI40" s="13">
        <f>CJ52-CJ43</f>
        <v>15.589353612167301</v>
      </c>
      <c r="DJ40" s="13">
        <f>CK52-CK41</f>
        <v>26.235741444866918</v>
      </c>
      <c r="DK40" s="13"/>
      <c r="DL40" s="13">
        <f>CM52-CM42</f>
        <v>0</v>
      </c>
      <c r="DM40" s="13">
        <f>CN52-CN46</f>
        <v>0</v>
      </c>
      <c r="DN40" s="10"/>
    </row>
    <row r="41" spans="1:118" x14ac:dyDescent="0.25">
      <c r="B41" s="41" t="s">
        <v>6</v>
      </c>
      <c r="C41" s="2">
        <v>0</v>
      </c>
      <c r="D41" s="2">
        <v>0</v>
      </c>
      <c r="E41" s="2">
        <v>0</v>
      </c>
      <c r="F41" s="2">
        <v>218</v>
      </c>
      <c r="G41" s="2">
        <v>1</v>
      </c>
      <c r="H41" s="2">
        <v>1</v>
      </c>
      <c r="I41" s="2">
        <v>1</v>
      </c>
      <c r="J41" s="4">
        <v>2</v>
      </c>
      <c r="K41" s="4">
        <v>2</v>
      </c>
      <c r="L41" s="3">
        <v>7</v>
      </c>
      <c r="M41" s="3">
        <v>8</v>
      </c>
      <c r="N41" s="3">
        <v>23</v>
      </c>
      <c r="O41" s="3">
        <v>0</v>
      </c>
      <c r="P41" s="3">
        <v>0</v>
      </c>
      <c r="Q41" s="3">
        <v>0</v>
      </c>
      <c r="R41" s="3">
        <v>0</v>
      </c>
      <c r="S41" s="41">
        <v>263</v>
      </c>
      <c r="V41" s="41">
        <v>0.25</v>
      </c>
      <c r="W41" s="2">
        <f>G37</f>
        <v>0</v>
      </c>
      <c r="X41" s="2">
        <f>G38</f>
        <v>0</v>
      </c>
      <c r="Y41" s="2">
        <f>G39</f>
        <v>6</v>
      </c>
      <c r="Z41" s="2">
        <f>G40</f>
        <v>31</v>
      </c>
      <c r="AA41" s="2">
        <f>G41</f>
        <v>1</v>
      </c>
      <c r="AB41" s="2">
        <f>G42</f>
        <v>5</v>
      </c>
      <c r="AC41" s="2">
        <f>G43</f>
        <v>0</v>
      </c>
      <c r="AD41" s="4">
        <f>G44</f>
        <v>0</v>
      </c>
      <c r="AE41" s="2">
        <f>G45</f>
        <v>95</v>
      </c>
      <c r="AF41" s="2">
        <f>G46</f>
        <v>0</v>
      </c>
      <c r="AG41" s="2">
        <f>G47</f>
        <v>125</v>
      </c>
      <c r="AH41" s="2">
        <f>G48</f>
        <v>11</v>
      </c>
      <c r="AI41" s="2">
        <f>G49</f>
        <v>63</v>
      </c>
      <c r="AJ41" s="2">
        <f>G50</f>
        <v>28</v>
      </c>
      <c r="AK41" s="50">
        <f>G51</f>
        <v>0</v>
      </c>
      <c r="AL41" s="2">
        <f>G52</f>
        <v>10</v>
      </c>
      <c r="AM41" s="2">
        <f>G53</f>
        <v>19</v>
      </c>
      <c r="AN41" s="2">
        <f>G54</f>
        <v>15</v>
      </c>
      <c r="AO41" s="2">
        <f>G55</f>
        <v>7</v>
      </c>
      <c r="AP41" s="41">
        <f>G56</f>
        <v>9</v>
      </c>
      <c r="AQ41" s="2">
        <f>G57</f>
        <v>14</v>
      </c>
      <c r="AR41" s="2">
        <f>G60</f>
        <v>0</v>
      </c>
      <c r="AT41" s="41">
        <v>0.25</v>
      </c>
      <c r="AU41" s="31">
        <f>PRODUCT(W41*100*1/W53)</f>
        <v>0</v>
      </c>
      <c r="AV41" s="31">
        <f>PRODUCT(X41*100*1/X53)</f>
        <v>0</v>
      </c>
      <c r="AW41" s="31">
        <f>PRODUCT(Y41*100*1/Y53)</f>
        <v>2.2813688212927756</v>
      </c>
      <c r="AX41" s="31">
        <f>PRODUCT(Z41*100*1/Z53)</f>
        <v>11.787072243346008</v>
      </c>
      <c r="AY41" s="31">
        <f>PRODUCT(AA41*100*1/AA53)</f>
        <v>0.38022813688212925</v>
      </c>
      <c r="AZ41" s="31">
        <f>PRODUCT(AB41*100*1/AB53)</f>
        <v>1.9011406844106464</v>
      </c>
      <c r="BA41" s="31">
        <f>PRODUCT(AC41*100*1/AC53)</f>
        <v>0</v>
      </c>
      <c r="BB41" s="32">
        <f>PRODUCT(AD41*100*1/AD53)</f>
        <v>0</v>
      </c>
      <c r="BC41" s="31">
        <f>PRODUCT(AE41*100*1/AE53)</f>
        <v>36.121673003802279</v>
      </c>
      <c r="BD41" s="31">
        <f>PRODUCT(AF41*100*1/AF53)</f>
        <v>0</v>
      </c>
      <c r="BE41" s="31">
        <f>PRODUCT(AG41*100*1/AG53)</f>
        <v>47.528517110266158</v>
      </c>
      <c r="BF41" s="31">
        <f>PRODUCT(AH41*100*1/AH53)</f>
        <v>4.1825095057034218</v>
      </c>
      <c r="BG41" s="31">
        <f>PRODUCT(AI41*100*1/AI53)</f>
        <v>23.954372623574145</v>
      </c>
      <c r="BH41" s="31">
        <f>PRODUCT(AJ41*100*1/AJ53)</f>
        <v>10.64638783269962</v>
      </c>
      <c r="BI41" s="51">
        <f>PRODUCT(AK41*100*1/AK53)</f>
        <v>0</v>
      </c>
      <c r="BJ41" s="31">
        <f>PRODUCT(AL41*100*1/AL53)</f>
        <v>3.8022813688212929</v>
      </c>
      <c r="BK41" s="31">
        <f>PRODUCT(AM41*100*1/AM53)</f>
        <v>7.2243346007604563</v>
      </c>
      <c r="BL41" s="31">
        <f>PRODUCT(AN41*100*1/AN53)</f>
        <v>5.7034220532319395</v>
      </c>
      <c r="BM41" s="31">
        <f>PRODUCT(AO41*100*1/AO53)</f>
        <v>2.661596958174905</v>
      </c>
      <c r="BN41" s="30">
        <f>PRODUCT(AP41*100*1/AP53)</f>
        <v>3.4220532319391634</v>
      </c>
      <c r="BO41" s="31">
        <f>PRODUCT(AQ41*100*1/AQ53)</f>
        <v>5.3231939163498101</v>
      </c>
      <c r="BP41" s="31">
        <f t="shared" ref="BP41" si="43">PRODUCT(AR41*100*1/AR53)</f>
        <v>0</v>
      </c>
      <c r="BR41" s="41">
        <v>0.25</v>
      </c>
      <c r="BS41" s="31">
        <f t="shared" ref="BS41:CN41" si="44">AU37+AU38+AU39+AU40+AU41</f>
        <v>0</v>
      </c>
      <c r="BT41" s="31">
        <f t="shared" si="44"/>
        <v>1.520912547528517</v>
      </c>
      <c r="BU41" s="31">
        <f t="shared" si="44"/>
        <v>2.2813688212927756</v>
      </c>
      <c r="BV41" s="31">
        <f t="shared" si="44"/>
        <v>11.787072243346008</v>
      </c>
      <c r="BW41" s="31">
        <f t="shared" si="44"/>
        <v>83.269961977186313</v>
      </c>
      <c r="BX41" s="31">
        <f t="shared" si="44"/>
        <v>80.608365019011416</v>
      </c>
      <c r="BY41" s="31">
        <f t="shared" si="44"/>
        <v>78.326996197718628</v>
      </c>
      <c r="BZ41" s="32">
        <f t="shared" si="44"/>
        <v>0</v>
      </c>
      <c r="CA41" s="31">
        <f t="shared" si="44"/>
        <v>93.155893536121681</v>
      </c>
      <c r="CB41" s="31">
        <f t="shared" si="44"/>
        <v>99.619771863117876</v>
      </c>
      <c r="CC41" s="31">
        <f t="shared" si="44"/>
        <v>69.961977186311785</v>
      </c>
      <c r="CD41" s="31">
        <f t="shared" si="44"/>
        <v>4.1825095057034218</v>
      </c>
      <c r="CE41" s="31">
        <f t="shared" si="44"/>
        <v>25.095057034220531</v>
      </c>
      <c r="CF41" s="31">
        <f t="shared" si="44"/>
        <v>11.406844106463879</v>
      </c>
      <c r="CG41" s="51">
        <f t="shared" si="44"/>
        <v>0</v>
      </c>
      <c r="CH41" s="31">
        <f t="shared" si="44"/>
        <v>66.159695817490501</v>
      </c>
      <c r="CI41" s="31">
        <f t="shared" si="44"/>
        <v>80.988593155893525</v>
      </c>
      <c r="CJ41" s="31">
        <f t="shared" si="44"/>
        <v>78.707224334600767</v>
      </c>
      <c r="CK41" s="31">
        <f t="shared" si="44"/>
        <v>73.764258555133082</v>
      </c>
      <c r="CL41" s="30">
        <f t="shared" si="44"/>
        <v>3.4220532319391634</v>
      </c>
      <c r="CM41" s="31">
        <f t="shared" si="44"/>
        <v>100</v>
      </c>
      <c r="CN41" s="31">
        <f t="shared" si="44"/>
        <v>90.49429657794677</v>
      </c>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row>
    <row r="42" spans="1:118" x14ac:dyDescent="0.25">
      <c r="B42" s="41" t="s">
        <v>7</v>
      </c>
      <c r="C42" s="2">
        <v>0</v>
      </c>
      <c r="D42" s="2">
        <v>163</v>
      </c>
      <c r="E42" s="2">
        <v>0</v>
      </c>
      <c r="F42" s="2">
        <v>44</v>
      </c>
      <c r="G42" s="2">
        <v>5</v>
      </c>
      <c r="H42" s="2">
        <v>4</v>
      </c>
      <c r="I42" s="2">
        <v>6</v>
      </c>
      <c r="J42" s="4">
        <v>1</v>
      </c>
      <c r="K42" s="3">
        <v>1</v>
      </c>
      <c r="L42" s="3">
        <v>3</v>
      </c>
      <c r="M42" s="3">
        <v>36</v>
      </c>
      <c r="N42" s="3">
        <v>0</v>
      </c>
      <c r="O42" s="3">
        <v>0</v>
      </c>
      <c r="P42" s="3">
        <v>0</v>
      </c>
      <c r="Q42" s="3">
        <v>0</v>
      </c>
      <c r="R42" s="3">
        <v>0</v>
      </c>
      <c r="S42" s="41">
        <v>263</v>
      </c>
      <c r="V42" s="41">
        <v>0.5</v>
      </c>
      <c r="W42" s="2">
        <f>H37</f>
        <v>0</v>
      </c>
      <c r="X42" s="2">
        <f>H38</f>
        <v>17</v>
      </c>
      <c r="Y42" s="2">
        <f>H39</f>
        <v>0</v>
      </c>
      <c r="Z42" s="2">
        <f>H40</f>
        <v>0</v>
      </c>
      <c r="AA42" s="2">
        <f>H41</f>
        <v>1</v>
      </c>
      <c r="AB42" s="2">
        <f>H42</f>
        <v>4</v>
      </c>
      <c r="AC42" s="2">
        <f>H43</f>
        <v>10</v>
      </c>
      <c r="AD42" s="4">
        <f>H44</f>
        <v>2</v>
      </c>
      <c r="AE42" s="2">
        <f>H45</f>
        <v>16</v>
      </c>
      <c r="AF42" s="2">
        <f>H46</f>
        <v>1</v>
      </c>
      <c r="AG42" s="2">
        <f>H47</f>
        <v>56</v>
      </c>
      <c r="AH42" s="2">
        <f>H48</f>
        <v>0</v>
      </c>
      <c r="AI42" s="2">
        <f>H49</f>
        <v>143</v>
      </c>
      <c r="AJ42" s="2">
        <f>H50</f>
        <v>124</v>
      </c>
      <c r="AK42" s="50">
        <f>H51</f>
        <v>161</v>
      </c>
      <c r="AL42" s="2">
        <f>H52</f>
        <v>3</v>
      </c>
      <c r="AM42" s="4">
        <f>H53</f>
        <v>6</v>
      </c>
      <c r="AN42" s="2">
        <f>H54</f>
        <v>10</v>
      </c>
      <c r="AO42" s="3">
        <f>H55</f>
        <v>12</v>
      </c>
      <c r="AP42" s="41">
        <f>H56</f>
        <v>59</v>
      </c>
      <c r="AQ42" s="2">
        <f>H57</f>
        <v>0</v>
      </c>
      <c r="AR42" s="2">
        <f>H60</f>
        <v>21</v>
      </c>
      <c r="AT42" s="41">
        <v>0.5</v>
      </c>
      <c r="AU42" s="31">
        <f>PRODUCT(W42*100*1/W53)</f>
        <v>0</v>
      </c>
      <c r="AV42" s="31">
        <f>PRODUCT(X42*100*1/X53)</f>
        <v>6.4638783269961975</v>
      </c>
      <c r="AW42" s="31">
        <f>PRODUCT(Y42*100*1/Y53)</f>
        <v>0</v>
      </c>
      <c r="AX42" s="31">
        <f>PRODUCT(Z42*100*1/Z53)</f>
        <v>0</v>
      </c>
      <c r="AY42" s="31">
        <f>PRODUCT(AA42*100*1/AA53)</f>
        <v>0.38022813688212925</v>
      </c>
      <c r="AZ42" s="31">
        <f>PRODUCT(AB42*100*1/AB53)</f>
        <v>1.520912547528517</v>
      </c>
      <c r="BA42" s="31">
        <f>PRODUCT(AC42*100*1/AC53)</f>
        <v>3.8022813688212929</v>
      </c>
      <c r="BB42" s="32">
        <f>PRODUCT(AD42*100*1/AD53)</f>
        <v>0.76045627376425851</v>
      </c>
      <c r="BC42" s="31">
        <f>PRODUCT(AE42*100*1/AE53)</f>
        <v>6.083650190114068</v>
      </c>
      <c r="BD42" s="31">
        <f>PRODUCT(AF42*100*1/AF53)</f>
        <v>0.38022813688212925</v>
      </c>
      <c r="BE42" s="31">
        <f>PRODUCT(AG42*100*1/AG53)</f>
        <v>21.29277566539924</v>
      </c>
      <c r="BF42" s="31">
        <f>PRODUCT(AH42*100*1/AH53)</f>
        <v>0</v>
      </c>
      <c r="BG42" s="31">
        <f>PRODUCT(AI42*100*1/AI53)</f>
        <v>54.372623574144484</v>
      </c>
      <c r="BH42" s="31">
        <f>PRODUCT(AJ42*100*1/AJ53)</f>
        <v>47.148288973384034</v>
      </c>
      <c r="BI42" s="51">
        <f>PRODUCT(AK42*100*1/AK53)</f>
        <v>61.216730038022817</v>
      </c>
      <c r="BJ42" s="31">
        <f>PRODUCT(AL42*100*1/AL53)</f>
        <v>1.1406844106463878</v>
      </c>
      <c r="BK42" s="32">
        <f>PRODUCT(AM42*100*1/AM53)</f>
        <v>2.2813688212927756</v>
      </c>
      <c r="BL42" s="31">
        <f>PRODUCT(AN42*100*1/AN53)</f>
        <v>3.8022813688212929</v>
      </c>
      <c r="BM42" s="33">
        <f>PRODUCT(AO42*100*1/AO53)</f>
        <v>4.5627376425855513</v>
      </c>
      <c r="BN42" s="30">
        <f>PRODUCT(AP42*100*1/AP53)</f>
        <v>22.433460076045627</v>
      </c>
      <c r="BO42" s="31">
        <f>PRODUCT(AQ42*100*1/AQ53)</f>
        <v>0</v>
      </c>
      <c r="BP42" s="31">
        <f t="shared" ref="BP42" si="45">PRODUCT(AR42*100*1/AR53)</f>
        <v>7.9847908745247151</v>
      </c>
      <c r="BR42" s="41">
        <v>0.5</v>
      </c>
      <c r="BS42" s="31">
        <f t="shared" ref="BS42:CN42" si="46">AU37+AU38+AU39+AU40+AU41+AU42</f>
        <v>0</v>
      </c>
      <c r="BT42" s="31">
        <f t="shared" si="46"/>
        <v>7.9847908745247143</v>
      </c>
      <c r="BU42" s="31">
        <f t="shared" si="46"/>
        <v>2.2813688212927756</v>
      </c>
      <c r="BV42" s="31">
        <f t="shared" si="46"/>
        <v>11.787072243346008</v>
      </c>
      <c r="BW42" s="31">
        <f t="shared" si="46"/>
        <v>83.650190114068437</v>
      </c>
      <c r="BX42" s="31">
        <f t="shared" si="46"/>
        <v>82.129277566539926</v>
      </c>
      <c r="BY42" s="31">
        <f t="shared" si="46"/>
        <v>82.129277566539926</v>
      </c>
      <c r="BZ42" s="32">
        <f t="shared" si="46"/>
        <v>0.76045627376425851</v>
      </c>
      <c r="CA42" s="31">
        <f t="shared" si="46"/>
        <v>99.239543726235752</v>
      </c>
      <c r="CB42" s="31">
        <f t="shared" si="46"/>
        <v>100</v>
      </c>
      <c r="CC42" s="31">
        <f t="shared" si="46"/>
        <v>91.254752851711032</v>
      </c>
      <c r="CD42" s="31">
        <f t="shared" si="46"/>
        <v>4.1825095057034218</v>
      </c>
      <c r="CE42" s="31">
        <f t="shared" si="46"/>
        <v>79.467680608365015</v>
      </c>
      <c r="CF42" s="31">
        <f t="shared" si="46"/>
        <v>58.555133079847913</v>
      </c>
      <c r="CG42" s="51">
        <f t="shared" si="46"/>
        <v>61.216730038022817</v>
      </c>
      <c r="CH42" s="31">
        <f t="shared" si="46"/>
        <v>67.300380228136888</v>
      </c>
      <c r="CI42" s="32">
        <f t="shared" si="46"/>
        <v>83.269961977186298</v>
      </c>
      <c r="CJ42" s="31">
        <f t="shared" si="46"/>
        <v>82.509505703422064</v>
      </c>
      <c r="CK42" s="33">
        <f t="shared" si="46"/>
        <v>78.326996197718628</v>
      </c>
      <c r="CL42" s="30">
        <f t="shared" si="46"/>
        <v>25.85551330798479</v>
      </c>
      <c r="CM42" s="31">
        <f t="shared" si="46"/>
        <v>100</v>
      </c>
      <c r="CN42" s="31">
        <f t="shared" si="46"/>
        <v>98.479087452471489</v>
      </c>
      <c r="CQ42" s="10"/>
      <c r="CR42" s="10" t="str">
        <f>A36</f>
        <v xml:space="preserve">Escherichia coli </v>
      </c>
      <c r="CS42" s="10"/>
      <c r="CT42" s="10"/>
      <c r="CU42" s="10"/>
      <c r="CV42" s="10"/>
      <c r="CW42" s="10"/>
      <c r="CX42" s="10"/>
      <c r="CY42" s="10"/>
      <c r="CZ42" s="10"/>
      <c r="DA42" s="10"/>
      <c r="DB42" s="10"/>
      <c r="DC42" s="10"/>
      <c r="DD42" s="10"/>
      <c r="DE42" s="10"/>
      <c r="DF42" s="10"/>
      <c r="DG42" s="10"/>
      <c r="DH42" s="10"/>
      <c r="DI42" s="10"/>
      <c r="DJ42" s="10"/>
      <c r="DK42" s="10"/>
      <c r="DL42" s="10"/>
      <c r="DM42" s="10"/>
      <c r="DN42" s="10"/>
    </row>
    <row r="43" spans="1:118" x14ac:dyDescent="0.25">
      <c r="B43" s="41" t="s">
        <v>8</v>
      </c>
      <c r="C43" s="2">
        <v>0</v>
      </c>
      <c r="D43" s="2">
        <v>0</v>
      </c>
      <c r="E43" s="2">
        <v>0</v>
      </c>
      <c r="F43" s="2">
        <v>206</v>
      </c>
      <c r="G43" s="2">
        <v>0</v>
      </c>
      <c r="H43" s="2">
        <v>10</v>
      </c>
      <c r="I43" s="2">
        <v>8</v>
      </c>
      <c r="J43" s="4">
        <v>3</v>
      </c>
      <c r="K43" s="4">
        <v>10</v>
      </c>
      <c r="L43" s="3">
        <v>6</v>
      </c>
      <c r="M43" s="3">
        <v>7</v>
      </c>
      <c r="N43" s="3">
        <v>8</v>
      </c>
      <c r="O43" s="3">
        <v>5</v>
      </c>
      <c r="P43" s="3">
        <v>0</v>
      </c>
      <c r="Q43" s="3">
        <v>0</v>
      </c>
      <c r="R43" s="3">
        <v>0</v>
      </c>
      <c r="S43" s="41">
        <v>263</v>
      </c>
      <c r="V43" s="41">
        <v>1</v>
      </c>
      <c r="W43" s="2">
        <f>I37</f>
        <v>5</v>
      </c>
      <c r="X43" s="2">
        <f>I38</f>
        <v>77</v>
      </c>
      <c r="Y43" s="2">
        <f>I39</f>
        <v>57</v>
      </c>
      <c r="Z43" s="2">
        <f>I40</f>
        <v>138</v>
      </c>
      <c r="AA43" s="2">
        <f>I41</f>
        <v>1</v>
      </c>
      <c r="AB43" s="2">
        <f>I42</f>
        <v>6</v>
      </c>
      <c r="AC43" s="2">
        <f>I43</f>
        <v>8</v>
      </c>
      <c r="AD43" s="4">
        <f>I44</f>
        <v>9</v>
      </c>
      <c r="AE43" s="2">
        <f>I45</f>
        <v>2</v>
      </c>
      <c r="AF43" s="2">
        <f>I46</f>
        <v>0</v>
      </c>
      <c r="AG43" s="2">
        <f>I47</f>
        <v>11</v>
      </c>
      <c r="AH43" s="2">
        <f>I48</f>
        <v>80</v>
      </c>
      <c r="AI43" s="2">
        <f>I49</f>
        <v>34</v>
      </c>
      <c r="AJ43" s="2">
        <f>I50</f>
        <v>58</v>
      </c>
      <c r="AK43" s="50">
        <f>I51</f>
        <v>0</v>
      </c>
      <c r="AL43" s="2">
        <f>I52</f>
        <v>3</v>
      </c>
      <c r="AM43" s="3">
        <f>I53</f>
        <v>3</v>
      </c>
      <c r="AN43" s="4">
        <f>I54</f>
        <v>5</v>
      </c>
      <c r="AO43" s="3">
        <f>I55</f>
        <v>10</v>
      </c>
      <c r="AP43" s="41">
        <f>I56</f>
        <v>80</v>
      </c>
      <c r="AQ43" s="3">
        <f>I57</f>
        <v>0</v>
      </c>
      <c r="AR43" s="2">
        <f>I60</f>
        <v>2</v>
      </c>
      <c r="AT43" s="41">
        <v>1</v>
      </c>
      <c r="AU43" s="31">
        <f>PRODUCT(W43*100*1/W53)</f>
        <v>2.1367521367521367</v>
      </c>
      <c r="AV43" s="31">
        <f>PRODUCT(X43*100*1/X53)</f>
        <v>29.277566539923953</v>
      </c>
      <c r="AW43" s="31">
        <f>PRODUCT(Y43*100*1/Y53)</f>
        <v>21.673003802281368</v>
      </c>
      <c r="AX43" s="31">
        <f>PRODUCT(Z43*100*1/Z53)</f>
        <v>52.471482889733842</v>
      </c>
      <c r="AY43" s="31">
        <f>PRODUCT(AA43*100*1/AA53)</f>
        <v>0.38022813688212925</v>
      </c>
      <c r="AZ43" s="31">
        <f>PRODUCT(AB43*100*1/AB53)</f>
        <v>2.2813688212927756</v>
      </c>
      <c r="BA43" s="31">
        <f>PRODUCT(AC43*100*1/AC53)</f>
        <v>3.041825095057034</v>
      </c>
      <c r="BB43" s="32">
        <f>PRODUCT(AD43*100*1/AD53)</f>
        <v>3.4220532319391634</v>
      </c>
      <c r="BC43" s="31">
        <f>PRODUCT(AE43*100*1/AE53)</f>
        <v>0.76045627376425851</v>
      </c>
      <c r="BD43" s="31">
        <f>PRODUCT(AF43*100*1/AF53)</f>
        <v>0</v>
      </c>
      <c r="BE43" s="31">
        <f>PRODUCT(AG43*100*1/AG53)</f>
        <v>4.1825095057034218</v>
      </c>
      <c r="BF43" s="31">
        <f>PRODUCT(AH43*100*1/AH53)</f>
        <v>30.418250950570343</v>
      </c>
      <c r="BG43" s="31">
        <f>PRODUCT(AI43*100*1/AI53)</f>
        <v>12.927756653992395</v>
      </c>
      <c r="BH43" s="31">
        <f>PRODUCT(AJ43*100*1/AJ53)</f>
        <v>22.053231939163499</v>
      </c>
      <c r="BI43" s="51">
        <f>PRODUCT(AK43*100*1/AK53)</f>
        <v>0</v>
      </c>
      <c r="BJ43" s="31">
        <f>PRODUCT(AL43*100*1/AL53)</f>
        <v>1.1406844106463878</v>
      </c>
      <c r="BK43" s="33">
        <f>PRODUCT(AM43*100*1/AM53)</f>
        <v>1.1406844106463878</v>
      </c>
      <c r="BL43" s="32">
        <f>PRODUCT(AN43*100*1/AN53)</f>
        <v>1.9011406844106464</v>
      </c>
      <c r="BM43" s="33">
        <f>PRODUCT(AO43*100*1/AO53)</f>
        <v>3.8022813688212929</v>
      </c>
      <c r="BN43" s="30">
        <f>PRODUCT(AP43*100*1/AP53)</f>
        <v>30.418250950570343</v>
      </c>
      <c r="BO43" s="33">
        <f>PRODUCT(AQ43*100*1/AQ53)</f>
        <v>0</v>
      </c>
      <c r="BP43" s="31">
        <f t="shared" ref="BP43" si="47">PRODUCT(AR43*100*1/AR53)</f>
        <v>0.76045627376425851</v>
      </c>
      <c r="BR43" s="41">
        <v>1</v>
      </c>
      <c r="BS43" s="31">
        <f t="shared" ref="BS43:CN43" si="48">AU37+AU38+AU39+AU40+AU41+AU42+AU43</f>
        <v>2.1367521367521367</v>
      </c>
      <c r="BT43" s="31">
        <f t="shared" si="48"/>
        <v>37.262357414448665</v>
      </c>
      <c r="BU43" s="31">
        <f t="shared" si="48"/>
        <v>23.954372623574145</v>
      </c>
      <c r="BV43" s="31">
        <f t="shared" si="48"/>
        <v>64.258555133079852</v>
      </c>
      <c r="BW43" s="31">
        <f t="shared" si="48"/>
        <v>84.030418250950561</v>
      </c>
      <c r="BX43" s="31">
        <f t="shared" si="48"/>
        <v>84.410646387832699</v>
      </c>
      <c r="BY43" s="31">
        <f t="shared" si="48"/>
        <v>85.171102661596962</v>
      </c>
      <c r="BZ43" s="32">
        <f t="shared" si="48"/>
        <v>4.1825095057034218</v>
      </c>
      <c r="CA43" s="31">
        <f t="shared" si="48"/>
        <v>100.00000000000001</v>
      </c>
      <c r="CB43" s="31">
        <f t="shared" si="48"/>
        <v>100</v>
      </c>
      <c r="CC43" s="31">
        <f t="shared" si="48"/>
        <v>95.437262357414454</v>
      </c>
      <c r="CD43" s="31">
        <f t="shared" si="48"/>
        <v>34.600760456273761</v>
      </c>
      <c r="CE43" s="31">
        <f t="shared" si="48"/>
        <v>92.395437262357405</v>
      </c>
      <c r="CF43" s="31">
        <f t="shared" si="48"/>
        <v>80.608365019011416</v>
      </c>
      <c r="CG43" s="51">
        <f t="shared" si="48"/>
        <v>61.216730038022817</v>
      </c>
      <c r="CH43" s="31">
        <f t="shared" si="48"/>
        <v>68.441064638783274</v>
      </c>
      <c r="CI43" s="33">
        <f t="shared" si="48"/>
        <v>84.410646387832685</v>
      </c>
      <c r="CJ43" s="32">
        <f t="shared" si="48"/>
        <v>84.410646387832713</v>
      </c>
      <c r="CK43" s="33">
        <f t="shared" si="48"/>
        <v>82.129277566539926</v>
      </c>
      <c r="CL43" s="30">
        <f t="shared" si="48"/>
        <v>56.273764258555133</v>
      </c>
      <c r="CM43" s="33">
        <f t="shared" si="48"/>
        <v>100</v>
      </c>
      <c r="CN43" s="31">
        <f t="shared" si="48"/>
        <v>99.239543726235752</v>
      </c>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row>
    <row r="44" spans="1:118" x14ac:dyDescent="0.25">
      <c r="B44" s="41" t="s">
        <v>9</v>
      </c>
      <c r="C44" s="4">
        <v>0</v>
      </c>
      <c r="D44" s="4">
        <v>0</v>
      </c>
      <c r="E44" s="4">
        <v>0</v>
      </c>
      <c r="F44" s="4">
        <v>0</v>
      </c>
      <c r="G44" s="4">
        <v>0</v>
      </c>
      <c r="H44" s="4">
        <v>2</v>
      </c>
      <c r="I44" s="4">
        <v>9</v>
      </c>
      <c r="J44" s="4">
        <v>69</v>
      </c>
      <c r="K44" s="4">
        <v>107</v>
      </c>
      <c r="L44" s="4">
        <v>25</v>
      </c>
      <c r="M44" s="3">
        <v>10</v>
      </c>
      <c r="N44" s="3">
        <v>2</v>
      </c>
      <c r="O44" s="3">
        <v>39</v>
      </c>
      <c r="P44" s="3">
        <v>0</v>
      </c>
      <c r="Q44" s="3">
        <v>0</v>
      </c>
      <c r="R44" s="3">
        <v>0</v>
      </c>
      <c r="S44" s="41">
        <v>263</v>
      </c>
      <c r="V44" s="41">
        <v>2</v>
      </c>
      <c r="W44" s="2">
        <f>J37</f>
        <v>63</v>
      </c>
      <c r="X44" s="2">
        <f>J38</f>
        <v>32</v>
      </c>
      <c r="Y44" s="2">
        <f>J39</f>
        <v>57</v>
      </c>
      <c r="Z44" s="2">
        <f>J40</f>
        <v>57</v>
      </c>
      <c r="AA44" s="4">
        <f>J41</f>
        <v>2</v>
      </c>
      <c r="AB44" s="4">
        <f>J42</f>
        <v>1</v>
      </c>
      <c r="AC44" s="4">
        <f>J43</f>
        <v>3</v>
      </c>
      <c r="AD44" s="4">
        <f>J44</f>
        <v>69</v>
      </c>
      <c r="AE44" s="2">
        <f>J45</f>
        <v>0</v>
      </c>
      <c r="AF44" s="2">
        <f>J46</f>
        <v>0</v>
      </c>
      <c r="AG44" s="2">
        <f>J47</f>
        <v>9</v>
      </c>
      <c r="AH44" s="2">
        <f>J48</f>
        <v>116</v>
      </c>
      <c r="AI44" s="2">
        <f>J49</f>
        <v>6</v>
      </c>
      <c r="AJ44" s="2">
        <f>J50</f>
        <v>31</v>
      </c>
      <c r="AK44" s="50">
        <f>J51</f>
        <v>49</v>
      </c>
      <c r="AL44" s="2">
        <f>J52</f>
        <v>3</v>
      </c>
      <c r="AM44" s="3">
        <f>J53</f>
        <v>3</v>
      </c>
      <c r="AN44" s="3">
        <f>J54</f>
        <v>2</v>
      </c>
      <c r="AO44" s="3">
        <f>J55</f>
        <v>6</v>
      </c>
      <c r="AP44" s="41">
        <f>J56</f>
        <v>20</v>
      </c>
      <c r="AQ44" s="3">
        <f>J57</f>
        <v>0</v>
      </c>
      <c r="AR44" s="2">
        <f>J60</f>
        <v>0</v>
      </c>
      <c r="AT44" s="41">
        <v>2</v>
      </c>
      <c r="AU44" s="31">
        <f>PRODUCT(W44*100*1/W53)</f>
        <v>26.923076923076923</v>
      </c>
      <c r="AV44" s="31">
        <f>PRODUCT(X44*100*1/X53)</f>
        <v>12.167300380228136</v>
      </c>
      <c r="AW44" s="31">
        <f>PRODUCT(Y44*100*1/Y53)</f>
        <v>21.673003802281368</v>
      </c>
      <c r="AX44" s="31">
        <f>PRODUCT(Z44*100*1/Z53)</f>
        <v>21.673003802281368</v>
      </c>
      <c r="AY44" s="32">
        <f>PRODUCT(AA44*100*1/AA53)</f>
        <v>0.76045627376425851</v>
      </c>
      <c r="AZ44" s="32">
        <f>PRODUCT(AB44*100*1/AB53)</f>
        <v>0.38022813688212925</v>
      </c>
      <c r="BA44" s="32">
        <f>PRODUCT(AC44*100*1/AC53)</f>
        <v>1.1406844106463878</v>
      </c>
      <c r="BB44" s="32">
        <f>PRODUCT(AD44*100*1/AD53)</f>
        <v>26.235741444866921</v>
      </c>
      <c r="BC44" s="31">
        <f>PRODUCT(AE44*100*1/AE53)</f>
        <v>0</v>
      </c>
      <c r="BD44" s="31">
        <f>PRODUCT(AF44*100*1/AF53)</f>
        <v>0</v>
      </c>
      <c r="BE44" s="31">
        <f>PRODUCT(AG44*100*1/AG53)</f>
        <v>3.4220532319391634</v>
      </c>
      <c r="BF44" s="31">
        <f>PRODUCT(AH44*100*1/AH53)</f>
        <v>44.106463878326998</v>
      </c>
      <c r="BG44" s="31">
        <f>PRODUCT(AI44*100*1/AI53)</f>
        <v>2.2813688212927756</v>
      </c>
      <c r="BH44" s="31">
        <f>PRODUCT(AJ44*100*1/AJ53)</f>
        <v>11.787072243346008</v>
      </c>
      <c r="BI44" s="51">
        <f>PRODUCT(AK44*100*1/AK53)</f>
        <v>18.631178707224336</v>
      </c>
      <c r="BJ44" s="31">
        <f>PRODUCT(AL44*100*1/AL53)</f>
        <v>1.1406844106463878</v>
      </c>
      <c r="BK44" s="33">
        <f>PRODUCT(AM44*100*1/AM53)</f>
        <v>1.1406844106463878</v>
      </c>
      <c r="BL44" s="33">
        <f>PRODUCT(AN44*100*1/AN53)</f>
        <v>0.76045627376425851</v>
      </c>
      <c r="BM44" s="33">
        <f>PRODUCT(AO44*100*1/AO53)</f>
        <v>2.2813688212927756</v>
      </c>
      <c r="BN44" s="30">
        <f>PRODUCT(AP44*100*1/AP53)</f>
        <v>7.6045627376425857</v>
      </c>
      <c r="BO44" s="33">
        <f>PRODUCT(AQ44*100*1/AQ53)</f>
        <v>0</v>
      </c>
      <c r="BP44" s="31">
        <f t="shared" ref="BP44" si="49">PRODUCT(AR44*100*1/AR53)</f>
        <v>0</v>
      </c>
      <c r="BR44" s="41">
        <v>2</v>
      </c>
      <c r="BS44" s="31">
        <f t="shared" ref="BS44:CN44" si="50">AU37+AU38+AU39+AU40+AU41+AU42+AU43+AU44</f>
        <v>29.05982905982906</v>
      </c>
      <c r="BT44" s="31">
        <f t="shared" si="50"/>
        <v>49.4296577946768</v>
      </c>
      <c r="BU44" s="31">
        <f t="shared" si="50"/>
        <v>45.627376425855516</v>
      </c>
      <c r="BV44" s="31">
        <f t="shared" si="50"/>
        <v>85.931558935361224</v>
      </c>
      <c r="BW44" s="32">
        <f t="shared" si="50"/>
        <v>84.790874524714823</v>
      </c>
      <c r="BX44" s="32">
        <f t="shared" si="50"/>
        <v>84.790874524714823</v>
      </c>
      <c r="BY44" s="32">
        <f t="shared" si="50"/>
        <v>86.311787072243348</v>
      </c>
      <c r="BZ44" s="32">
        <f t="shared" si="50"/>
        <v>30.418250950570343</v>
      </c>
      <c r="CA44" s="31">
        <f t="shared" si="50"/>
        <v>100.00000000000001</v>
      </c>
      <c r="CB44" s="31">
        <f t="shared" si="50"/>
        <v>100</v>
      </c>
      <c r="CC44" s="31">
        <f t="shared" si="50"/>
        <v>98.859315589353614</v>
      </c>
      <c r="CD44" s="31">
        <f t="shared" si="50"/>
        <v>78.707224334600767</v>
      </c>
      <c r="CE44" s="31">
        <f t="shared" si="50"/>
        <v>94.676806083650177</v>
      </c>
      <c r="CF44" s="31">
        <f t="shared" si="50"/>
        <v>92.395437262357419</v>
      </c>
      <c r="CG44" s="51">
        <f t="shared" si="50"/>
        <v>79.847908745247153</v>
      </c>
      <c r="CH44" s="31">
        <f t="shared" si="50"/>
        <v>69.581749049429661</v>
      </c>
      <c r="CI44" s="33">
        <f t="shared" si="50"/>
        <v>85.551330798479071</v>
      </c>
      <c r="CJ44" s="33">
        <f t="shared" si="50"/>
        <v>85.171102661596976</v>
      </c>
      <c r="CK44" s="33">
        <f t="shared" si="50"/>
        <v>84.410646387832699</v>
      </c>
      <c r="CL44" s="30">
        <f t="shared" si="50"/>
        <v>63.878326996197721</v>
      </c>
      <c r="CM44" s="33">
        <f t="shared" si="50"/>
        <v>100</v>
      </c>
      <c r="CN44" s="31">
        <f t="shared" si="50"/>
        <v>99.239543726235752</v>
      </c>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row>
    <row r="45" spans="1:118" x14ac:dyDescent="0.25">
      <c r="B45" s="41" t="s">
        <v>10</v>
      </c>
      <c r="C45" s="2">
        <v>0</v>
      </c>
      <c r="D45" s="2">
        <v>0</v>
      </c>
      <c r="E45" s="2">
        <v>150</v>
      </c>
      <c r="F45" s="2">
        <v>0</v>
      </c>
      <c r="G45" s="2">
        <v>95</v>
      </c>
      <c r="H45" s="2">
        <v>16</v>
      </c>
      <c r="I45" s="2">
        <v>2</v>
      </c>
      <c r="J45" s="2">
        <v>0</v>
      </c>
      <c r="K45" s="4">
        <v>0</v>
      </c>
      <c r="L45" s="3">
        <v>0</v>
      </c>
      <c r="M45" s="3">
        <v>0</v>
      </c>
      <c r="N45" s="3">
        <v>0</v>
      </c>
      <c r="O45" s="3">
        <v>0</v>
      </c>
      <c r="P45" s="3">
        <v>0</v>
      </c>
      <c r="Q45" s="3">
        <v>0</v>
      </c>
      <c r="R45" s="3">
        <v>0</v>
      </c>
      <c r="S45" s="41">
        <v>263</v>
      </c>
      <c r="V45" s="41">
        <v>4</v>
      </c>
      <c r="W45" s="2">
        <f>K37</f>
        <v>43</v>
      </c>
      <c r="X45" s="2">
        <f>K38</f>
        <v>25</v>
      </c>
      <c r="Y45" s="2">
        <f>K39</f>
        <v>6</v>
      </c>
      <c r="Z45" s="2">
        <f>K40</f>
        <v>15</v>
      </c>
      <c r="AA45" s="4">
        <f>K41</f>
        <v>2</v>
      </c>
      <c r="AB45" s="3">
        <f>K42</f>
        <v>1</v>
      </c>
      <c r="AC45" s="4">
        <f>K43</f>
        <v>10</v>
      </c>
      <c r="AD45" s="4">
        <f>K44</f>
        <v>107</v>
      </c>
      <c r="AE45" s="4">
        <f>K45</f>
        <v>0</v>
      </c>
      <c r="AF45" s="4">
        <f>K46</f>
        <v>0</v>
      </c>
      <c r="AG45" s="3">
        <f>K47</f>
        <v>1</v>
      </c>
      <c r="AH45" s="2">
        <f>K48</f>
        <v>43</v>
      </c>
      <c r="AI45" s="3">
        <f>K49</f>
        <v>0</v>
      </c>
      <c r="AJ45" s="3">
        <f>K50</f>
        <v>9</v>
      </c>
      <c r="AK45" s="50">
        <f>K51</f>
        <v>29</v>
      </c>
      <c r="AL45" s="4">
        <f>K52</f>
        <v>1</v>
      </c>
      <c r="AM45" s="3">
        <f>K53</f>
        <v>5</v>
      </c>
      <c r="AN45" s="3">
        <f>K54</f>
        <v>10</v>
      </c>
      <c r="AO45" s="3">
        <f>K55</f>
        <v>3</v>
      </c>
      <c r="AP45" s="41">
        <f>K56</f>
        <v>26</v>
      </c>
      <c r="AQ45" s="3">
        <f>K57</f>
        <v>0</v>
      </c>
      <c r="AR45" s="2">
        <f>K60</f>
        <v>2</v>
      </c>
      <c r="AT45" s="41">
        <v>4</v>
      </c>
      <c r="AU45" s="31">
        <f>PRODUCT(W45*100*1/W53)</f>
        <v>18.376068376068375</v>
      </c>
      <c r="AV45" s="31">
        <f>PRODUCT(X45*100*1/X53)</f>
        <v>9.5057034220532319</v>
      </c>
      <c r="AW45" s="31">
        <f>PRODUCT(Y45*100*1/Y53)</f>
        <v>2.2813688212927756</v>
      </c>
      <c r="AX45" s="31">
        <f>PRODUCT(Z45*100*1/Z53)</f>
        <v>5.7034220532319395</v>
      </c>
      <c r="AY45" s="32">
        <f>PRODUCT(AA45*100*1/AA53)</f>
        <v>0.76045627376425851</v>
      </c>
      <c r="AZ45" s="33">
        <f>PRODUCT(AB45*100*1/AB53)</f>
        <v>0.38022813688212925</v>
      </c>
      <c r="BA45" s="32">
        <f>PRODUCT(AC45*100*1/AC53)</f>
        <v>3.8022813688212929</v>
      </c>
      <c r="BB45" s="32">
        <f>PRODUCT(AD45*100*1/AD53)</f>
        <v>40.684410646387832</v>
      </c>
      <c r="BC45" s="32">
        <f>PRODUCT(AE45*100*1/AE53)</f>
        <v>0</v>
      </c>
      <c r="BD45" s="32">
        <f>PRODUCT(AF45*100*1/AF53)</f>
        <v>0</v>
      </c>
      <c r="BE45" s="33">
        <f>PRODUCT(AG45*100*1/AG53)</f>
        <v>0.38022813688212925</v>
      </c>
      <c r="BF45" s="31">
        <f>PRODUCT(AH45*100*1/AH53)</f>
        <v>16.34980988593156</v>
      </c>
      <c r="BG45" s="33">
        <f>PRODUCT(AI45*100*1/AI53)</f>
        <v>0</v>
      </c>
      <c r="BH45" s="33">
        <f>PRODUCT(AJ45*100*1/AJ53)</f>
        <v>3.4220532319391634</v>
      </c>
      <c r="BI45" s="51">
        <f>PRODUCT(AK45*100*1/AK53)</f>
        <v>11.02661596958175</v>
      </c>
      <c r="BJ45" s="32">
        <f>PRODUCT(AL45*100*1/AL53)</f>
        <v>0.38022813688212925</v>
      </c>
      <c r="BK45" s="33">
        <f>PRODUCT(AM45*100*1/AM53)</f>
        <v>1.9011406844106464</v>
      </c>
      <c r="BL45" s="33">
        <f>PRODUCT(AN45*100*1/AN53)</f>
        <v>3.8022813688212929</v>
      </c>
      <c r="BM45" s="33">
        <f>PRODUCT(AO45*100*1/AO53)</f>
        <v>1.1406844106463878</v>
      </c>
      <c r="BN45" s="30">
        <f>PRODUCT(AP45*100*1/AP53)</f>
        <v>9.8859315589353614</v>
      </c>
      <c r="BO45" s="33">
        <f>PRODUCT(AQ45*100*1/AQ53)</f>
        <v>0</v>
      </c>
      <c r="BP45" s="31">
        <f t="shared" ref="BP45" si="51">PRODUCT(AR45*100*1/AR53)</f>
        <v>0.76045627376425851</v>
      </c>
      <c r="BR45" s="41">
        <v>4</v>
      </c>
      <c r="BS45" s="31">
        <f t="shared" ref="BS45:CN45" si="52">AU37+AU38+AU39+AU40+AU41+AU42+AU43+AU44+AU45</f>
        <v>47.435897435897431</v>
      </c>
      <c r="BT45" s="31">
        <f t="shared" si="52"/>
        <v>58.93536121673003</v>
      </c>
      <c r="BU45" s="31">
        <f t="shared" si="52"/>
        <v>47.908745247148289</v>
      </c>
      <c r="BV45" s="31">
        <f t="shared" si="52"/>
        <v>91.634980988593156</v>
      </c>
      <c r="BW45" s="32">
        <f t="shared" si="52"/>
        <v>85.551330798479086</v>
      </c>
      <c r="BX45" s="33">
        <f t="shared" si="52"/>
        <v>85.171102661596947</v>
      </c>
      <c r="BY45" s="32">
        <f t="shared" si="52"/>
        <v>90.114068441064646</v>
      </c>
      <c r="BZ45" s="32">
        <f t="shared" si="52"/>
        <v>71.102661596958171</v>
      </c>
      <c r="CA45" s="32">
        <f t="shared" si="52"/>
        <v>100.00000000000001</v>
      </c>
      <c r="CB45" s="32">
        <f t="shared" si="52"/>
        <v>100</v>
      </c>
      <c r="CC45" s="33">
        <f t="shared" si="52"/>
        <v>99.239543726235738</v>
      </c>
      <c r="CD45" s="31">
        <f t="shared" si="52"/>
        <v>95.05703422053233</v>
      </c>
      <c r="CE45" s="31">
        <f t="shared" si="52"/>
        <v>94.676806083650177</v>
      </c>
      <c r="CF45" s="31">
        <f t="shared" si="52"/>
        <v>95.817490494296578</v>
      </c>
      <c r="CG45" s="51">
        <f t="shared" si="52"/>
        <v>90.874524714828908</v>
      </c>
      <c r="CH45" s="32">
        <f t="shared" si="52"/>
        <v>69.961977186311785</v>
      </c>
      <c r="CI45" s="33">
        <f t="shared" si="52"/>
        <v>87.45247148288972</v>
      </c>
      <c r="CJ45" s="33">
        <f t="shared" si="52"/>
        <v>88.973384030418273</v>
      </c>
      <c r="CK45" s="33">
        <f t="shared" si="52"/>
        <v>85.551330798479086</v>
      </c>
      <c r="CL45" s="30">
        <f t="shared" si="52"/>
        <v>73.764258555133082</v>
      </c>
      <c r="CM45" s="33">
        <f t="shared" si="52"/>
        <v>100</v>
      </c>
      <c r="CN45" s="31">
        <f t="shared" si="52"/>
        <v>100.00000000000001</v>
      </c>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row>
    <row r="46" spans="1:118" x14ac:dyDescent="0.25">
      <c r="B46" s="41" t="s">
        <v>11</v>
      </c>
      <c r="C46" s="2">
        <v>0</v>
      </c>
      <c r="D46" s="2">
        <v>0</v>
      </c>
      <c r="E46" s="2">
        <v>262</v>
      </c>
      <c r="F46" s="2">
        <v>0</v>
      </c>
      <c r="G46" s="2">
        <v>0</v>
      </c>
      <c r="H46" s="2">
        <v>1</v>
      </c>
      <c r="I46" s="2">
        <v>0</v>
      </c>
      <c r="J46" s="2">
        <v>0</v>
      </c>
      <c r="K46" s="4">
        <v>0</v>
      </c>
      <c r="L46" s="4">
        <v>0</v>
      </c>
      <c r="M46" s="3">
        <v>0</v>
      </c>
      <c r="N46" s="3">
        <v>0</v>
      </c>
      <c r="O46" s="3">
        <v>0</v>
      </c>
      <c r="P46" s="3">
        <v>0</v>
      </c>
      <c r="Q46" s="3">
        <v>0</v>
      </c>
      <c r="R46" s="3">
        <v>0</v>
      </c>
      <c r="S46" s="41">
        <v>263</v>
      </c>
      <c r="V46" s="41">
        <v>8</v>
      </c>
      <c r="W46" s="2">
        <f>L37</f>
        <v>2</v>
      </c>
      <c r="X46" s="2">
        <f>L38</f>
        <v>18</v>
      </c>
      <c r="Y46" s="2">
        <f>L39</f>
        <v>1</v>
      </c>
      <c r="Z46" s="2">
        <f>L40</f>
        <v>4</v>
      </c>
      <c r="AA46" s="3">
        <f>L41</f>
        <v>7</v>
      </c>
      <c r="AB46" s="3">
        <f>L42</f>
        <v>3</v>
      </c>
      <c r="AC46" s="3">
        <f>L43</f>
        <v>6</v>
      </c>
      <c r="AD46" s="4">
        <f>L44</f>
        <v>25</v>
      </c>
      <c r="AE46" s="3">
        <f>L45</f>
        <v>0</v>
      </c>
      <c r="AF46" s="4">
        <f>L46</f>
        <v>0</v>
      </c>
      <c r="AG46" s="3">
        <f>L47</f>
        <v>0</v>
      </c>
      <c r="AH46" s="2">
        <f>L48</f>
        <v>12</v>
      </c>
      <c r="AI46" s="3">
        <f>L49</f>
        <v>2</v>
      </c>
      <c r="AJ46" s="3">
        <f>L50</f>
        <v>3</v>
      </c>
      <c r="AK46" s="50">
        <f>L51</f>
        <v>12</v>
      </c>
      <c r="AL46" s="3">
        <f>L52</f>
        <v>0</v>
      </c>
      <c r="AM46" s="3">
        <f>L53</f>
        <v>33</v>
      </c>
      <c r="AN46" s="3">
        <f>L54</f>
        <v>12</v>
      </c>
      <c r="AO46" s="3">
        <f>L55</f>
        <v>38</v>
      </c>
      <c r="AP46" s="41">
        <f>L56</f>
        <v>27</v>
      </c>
      <c r="AQ46" s="3">
        <f>L57</f>
        <v>0</v>
      </c>
      <c r="AR46" s="2">
        <f>L60</f>
        <v>0</v>
      </c>
      <c r="AT46" s="41">
        <v>8</v>
      </c>
      <c r="AU46" s="31">
        <f>PRODUCT(W46*100*1/W53)</f>
        <v>0.85470085470085466</v>
      </c>
      <c r="AV46" s="31">
        <f>PRODUCT(X46*100*1/X53)</f>
        <v>6.8441064638783269</v>
      </c>
      <c r="AW46" s="31">
        <f>PRODUCT(Y46*100*1/Y53)</f>
        <v>0.38022813688212925</v>
      </c>
      <c r="AX46" s="31">
        <f>PRODUCT(Z46*100*1/Z53)</f>
        <v>1.520912547528517</v>
      </c>
      <c r="AY46" s="33">
        <f>PRODUCT(AA46*100*1/AA53)</f>
        <v>2.661596958174905</v>
      </c>
      <c r="AZ46" s="33">
        <f>PRODUCT(AB46*100*1/AB53)</f>
        <v>1.1406844106463878</v>
      </c>
      <c r="BA46" s="33">
        <f>PRODUCT(AC46*100*1/AC53)</f>
        <v>2.2813688212927756</v>
      </c>
      <c r="BB46" s="32">
        <f>PRODUCT(AD46*100*1/AD53)</f>
        <v>9.5057034220532319</v>
      </c>
      <c r="BC46" s="33">
        <f>PRODUCT(AE46*100*1/AE53)</f>
        <v>0</v>
      </c>
      <c r="BD46" s="32">
        <f>PRODUCT(AF46*100*1/AF53)</f>
        <v>0</v>
      </c>
      <c r="BE46" s="33">
        <f>PRODUCT(AG46*100*1/AG53)</f>
        <v>0</v>
      </c>
      <c r="BF46" s="31">
        <f>PRODUCT(AH46*100*1/AH53)</f>
        <v>4.5627376425855513</v>
      </c>
      <c r="BG46" s="33">
        <f>PRODUCT(AI46*100*1/AI53)</f>
        <v>0.76045627376425851</v>
      </c>
      <c r="BH46" s="33">
        <f>PRODUCT(AJ46*100*1/AJ53)</f>
        <v>1.1406844106463878</v>
      </c>
      <c r="BI46" s="51">
        <f>PRODUCT(AK46*100*1/AK53)</f>
        <v>4.5627376425855513</v>
      </c>
      <c r="BJ46" s="33">
        <f>PRODUCT(AL46*100*1/AL53)</f>
        <v>0</v>
      </c>
      <c r="BK46" s="33">
        <f>PRODUCT(AM46*100*1/AM53)</f>
        <v>12.547528517110266</v>
      </c>
      <c r="BL46" s="33">
        <f>PRODUCT(AN46*100*1/AN53)</f>
        <v>4.5627376425855513</v>
      </c>
      <c r="BM46" s="33">
        <f>PRODUCT(AO46*100*1/AO53)</f>
        <v>14.448669201520913</v>
      </c>
      <c r="BN46" s="30">
        <f>PRODUCT(AP46*100*1/AP53)</f>
        <v>10.266159695817491</v>
      </c>
      <c r="BO46" s="33">
        <f>PRODUCT(AQ46*100*1/AQ53)</f>
        <v>0</v>
      </c>
      <c r="BP46" s="31">
        <f t="shared" ref="BP46" si="53">PRODUCT(AR46*100*1/AR53)</f>
        <v>0</v>
      </c>
      <c r="BR46" s="41">
        <v>8</v>
      </c>
      <c r="BS46" s="31">
        <f t="shared" ref="BS46:CN46" si="54">AU37+AU38+AU39+AU40+AU41+AU42+AU43+AU44+AU45+AU46</f>
        <v>48.290598290598282</v>
      </c>
      <c r="BT46" s="31">
        <f t="shared" si="54"/>
        <v>65.779467680608363</v>
      </c>
      <c r="BU46" s="31">
        <f t="shared" si="54"/>
        <v>48.28897338403042</v>
      </c>
      <c r="BV46" s="31">
        <f t="shared" si="54"/>
        <v>93.155893536121667</v>
      </c>
      <c r="BW46" s="33">
        <f t="shared" si="54"/>
        <v>88.212927756653997</v>
      </c>
      <c r="BX46" s="33">
        <f t="shared" si="54"/>
        <v>86.311787072243334</v>
      </c>
      <c r="BY46" s="33">
        <f t="shared" si="54"/>
        <v>92.395437262357419</v>
      </c>
      <c r="BZ46" s="32">
        <f t="shared" si="54"/>
        <v>80.608365019011401</v>
      </c>
      <c r="CA46" s="33">
        <f t="shared" si="54"/>
        <v>100.00000000000001</v>
      </c>
      <c r="CB46" s="32">
        <f t="shared" si="54"/>
        <v>100</v>
      </c>
      <c r="CC46" s="33">
        <f t="shared" si="54"/>
        <v>99.239543726235738</v>
      </c>
      <c r="CD46" s="31">
        <f t="shared" si="54"/>
        <v>99.619771863117876</v>
      </c>
      <c r="CE46" s="33">
        <f t="shared" si="54"/>
        <v>95.43726235741444</v>
      </c>
      <c r="CF46" s="33">
        <f t="shared" si="54"/>
        <v>96.958174904942965</v>
      </c>
      <c r="CG46" s="51">
        <f t="shared" si="54"/>
        <v>95.437262357414454</v>
      </c>
      <c r="CH46" s="33">
        <f t="shared" si="54"/>
        <v>69.961977186311785</v>
      </c>
      <c r="CI46" s="33">
        <f t="shared" si="54"/>
        <v>99.999999999999986</v>
      </c>
      <c r="CJ46" s="33">
        <f t="shared" si="54"/>
        <v>93.536121673003819</v>
      </c>
      <c r="CK46" s="33">
        <f t="shared" si="54"/>
        <v>100</v>
      </c>
      <c r="CL46" s="30">
        <f t="shared" si="54"/>
        <v>84.030418250950575</v>
      </c>
      <c r="CM46" s="33">
        <f t="shared" si="54"/>
        <v>100</v>
      </c>
      <c r="CN46" s="31">
        <f t="shared" si="54"/>
        <v>100.00000000000001</v>
      </c>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row>
    <row r="47" spans="1:118" x14ac:dyDescent="0.25">
      <c r="B47" s="41" t="s">
        <v>12</v>
      </c>
      <c r="C47" s="2">
        <v>0</v>
      </c>
      <c r="D47" s="2">
        <v>4</v>
      </c>
      <c r="E47" s="2">
        <v>0</v>
      </c>
      <c r="F47" s="2">
        <v>55</v>
      </c>
      <c r="G47" s="2">
        <v>125</v>
      </c>
      <c r="H47" s="2">
        <v>56</v>
      </c>
      <c r="I47" s="2">
        <v>11</v>
      </c>
      <c r="J47" s="2">
        <v>9</v>
      </c>
      <c r="K47" s="3">
        <v>1</v>
      </c>
      <c r="L47" s="3">
        <v>0</v>
      </c>
      <c r="M47" s="3">
        <v>2</v>
      </c>
      <c r="N47" s="3">
        <v>0</v>
      </c>
      <c r="O47" s="3">
        <v>0</v>
      </c>
      <c r="P47" s="3">
        <v>0</v>
      </c>
      <c r="Q47" s="3">
        <v>0</v>
      </c>
      <c r="R47" s="3">
        <v>0</v>
      </c>
      <c r="S47" s="41">
        <v>263</v>
      </c>
      <c r="V47" s="41">
        <v>16</v>
      </c>
      <c r="W47" s="3">
        <f>M37</f>
        <v>1</v>
      </c>
      <c r="X47" s="3">
        <f>M38</f>
        <v>20</v>
      </c>
      <c r="Y47" s="3">
        <f>M39</f>
        <v>7</v>
      </c>
      <c r="Z47" s="3">
        <f>M40</f>
        <v>3</v>
      </c>
      <c r="AA47" s="3">
        <f>M41</f>
        <v>8</v>
      </c>
      <c r="AB47" s="3">
        <f>M42</f>
        <v>36</v>
      </c>
      <c r="AC47" s="3">
        <f>M43</f>
        <v>7</v>
      </c>
      <c r="AD47" s="3">
        <f>M44</f>
        <v>10</v>
      </c>
      <c r="AE47" s="3">
        <f>M45</f>
        <v>0</v>
      </c>
      <c r="AF47" s="3">
        <f>M46</f>
        <v>0</v>
      </c>
      <c r="AG47" s="3">
        <f>M47</f>
        <v>2</v>
      </c>
      <c r="AH47" s="3">
        <f>M48</f>
        <v>1</v>
      </c>
      <c r="AI47" s="3">
        <f>M49</f>
        <v>12</v>
      </c>
      <c r="AJ47" s="3">
        <f>M50</f>
        <v>4</v>
      </c>
      <c r="AK47" s="50">
        <f>M51</f>
        <v>5</v>
      </c>
      <c r="AL47" s="3">
        <f>M52</f>
        <v>0</v>
      </c>
      <c r="AM47" s="3">
        <f>M53</f>
        <v>0</v>
      </c>
      <c r="AN47" s="3">
        <f>M54</f>
        <v>17</v>
      </c>
      <c r="AO47" s="3">
        <f>M55</f>
        <v>0</v>
      </c>
      <c r="AP47" s="41">
        <f>M56</f>
        <v>42</v>
      </c>
      <c r="AQ47" s="3">
        <f>M57</f>
        <v>0</v>
      </c>
      <c r="AR47" s="3">
        <f>M60</f>
        <v>0</v>
      </c>
      <c r="AT47" s="41">
        <v>16</v>
      </c>
      <c r="AU47" s="33">
        <f>PRODUCT(W47*100*1/W53)</f>
        <v>0.42735042735042733</v>
      </c>
      <c r="AV47" s="33">
        <f>PRODUCT(X47*100*1/X53)</f>
        <v>7.6045627376425857</v>
      </c>
      <c r="AW47" s="33">
        <f>PRODUCT(Y47*100*1/Y53)</f>
        <v>2.661596958174905</v>
      </c>
      <c r="AX47" s="33">
        <f>PRODUCT(Z47*100*1/Z53)</f>
        <v>1.1406844106463878</v>
      </c>
      <c r="AY47" s="33">
        <f>PRODUCT(AA47*100*1/AA53)</f>
        <v>3.041825095057034</v>
      </c>
      <c r="AZ47" s="33">
        <f>PRODUCT(AB47*100*1/AB53)</f>
        <v>13.688212927756654</v>
      </c>
      <c r="BA47" s="33">
        <f>PRODUCT(AC47*100*1/AC53)</f>
        <v>2.661596958174905</v>
      </c>
      <c r="BB47" s="33">
        <f>PRODUCT(AD47*100*1/AD53)</f>
        <v>3.8022813688212929</v>
      </c>
      <c r="BC47" s="33">
        <f>PRODUCT(AE47*100*1/AE53)</f>
        <v>0</v>
      </c>
      <c r="BD47" s="33">
        <f>PRODUCT(AF47*100*1/AF53)</f>
        <v>0</v>
      </c>
      <c r="BE47" s="33">
        <f>PRODUCT(AG47*100*1/AG53)</f>
        <v>0.76045627376425851</v>
      </c>
      <c r="BF47" s="33">
        <f>PRODUCT(AH47*100*1/AH53)</f>
        <v>0.38022813688212925</v>
      </c>
      <c r="BG47" s="33">
        <f>PRODUCT(AI47*100*1/AI53)</f>
        <v>4.5627376425855513</v>
      </c>
      <c r="BH47" s="33">
        <f>PRODUCT(AJ47*100*1/AJ53)</f>
        <v>1.520912547528517</v>
      </c>
      <c r="BI47" s="51">
        <f>PRODUCT(AK47*100*1/AK53)</f>
        <v>1.9011406844106464</v>
      </c>
      <c r="BJ47" s="33">
        <f>PRODUCT(AL47*100*1/AL53)</f>
        <v>0</v>
      </c>
      <c r="BK47" s="33">
        <f>PRODUCT(AM47*100*1/AM53)</f>
        <v>0</v>
      </c>
      <c r="BL47" s="33">
        <f>PRODUCT(AN47*100*1/AN53)</f>
        <v>6.4638783269961975</v>
      </c>
      <c r="BM47" s="33">
        <f>PRODUCT(AO47*100*1/AO53)</f>
        <v>0</v>
      </c>
      <c r="BN47" s="30">
        <f>PRODUCT(AP47*100*1/AP53)</f>
        <v>15.96958174904943</v>
      </c>
      <c r="BO47" s="33">
        <f>PRODUCT(AQ47*100*1/AQ53)</f>
        <v>0</v>
      </c>
      <c r="BP47" s="33">
        <f t="shared" ref="BP47" si="55">PRODUCT(AR47*100*1/AR53)</f>
        <v>0</v>
      </c>
      <c r="BR47" s="41">
        <v>16</v>
      </c>
      <c r="BS47" s="33">
        <f t="shared" ref="BS47:CN47" si="56">AU37+AU38+AU39+AU40+AU41+AU42+AU43+AU44+AU45+AU46+AU47</f>
        <v>48.717948717948708</v>
      </c>
      <c r="BT47" s="33">
        <f t="shared" si="56"/>
        <v>73.384030418250944</v>
      </c>
      <c r="BU47" s="31">
        <f t="shared" si="56"/>
        <v>50.950570342205324</v>
      </c>
      <c r="BV47" s="31">
        <f t="shared" si="56"/>
        <v>94.296577946768053</v>
      </c>
      <c r="BW47" s="33">
        <f t="shared" si="56"/>
        <v>91.254752851711032</v>
      </c>
      <c r="BX47" s="33">
        <f t="shared" si="56"/>
        <v>99.999999999999986</v>
      </c>
      <c r="BY47" s="33">
        <f t="shared" si="56"/>
        <v>95.05703422053233</v>
      </c>
      <c r="BZ47" s="33">
        <f t="shared" si="56"/>
        <v>84.410646387832699</v>
      </c>
      <c r="CA47" s="33">
        <f t="shared" si="56"/>
        <v>100.00000000000001</v>
      </c>
      <c r="CB47" s="33">
        <f t="shared" si="56"/>
        <v>100</v>
      </c>
      <c r="CC47" s="33">
        <f t="shared" si="56"/>
        <v>100</v>
      </c>
      <c r="CD47" s="31">
        <f t="shared" si="56"/>
        <v>100</v>
      </c>
      <c r="CE47" s="33">
        <f t="shared" si="56"/>
        <v>99.999999999999986</v>
      </c>
      <c r="CF47" s="33">
        <f t="shared" si="56"/>
        <v>98.479087452471475</v>
      </c>
      <c r="CG47" s="51">
        <f t="shared" si="56"/>
        <v>97.338403041825103</v>
      </c>
      <c r="CH47" s="33">
        <f t="shared" si="56"/>
        <v>69.961977186311785</v>
      </c>
      <c r="CI47" s="33">
        <f t="shared" si="56"/>
        <v>99.999999999999986</v>
      </c>
      <c r="CJ47" s="33">
        <f t="shared" si="56"/>
        <v>100.00000000000001</v>
      </c>
      <c r="CK47" s="33">
        <f t="shared" si="56"/>
        <v>100</v>
      </c>
      <c r="CL47" s="30">
        <f t="shared" si="56"/>
        <v>100</v>
      </c>
      <c r="CM47" s="33">
        <f t="shared" si="56"/>
        <v>100</v>
      </c>
      <c r="CN47" s="33">
        <f t="shared" si="56"/>
        <v>100.00000000000001</v>
      </c>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row>
    <row r="48" spans="1:118" x14ac:dyDescent="0.25">
      <c r="B48" s="41" t="s">
        <v>13</v>
      </c>
      <c r="C48" s="2">
        <v>0</v>
      </c>
      <c r="D48" s="2">
        <v>0</v>
      </c>
      <c r="E48" s="2">
        <v>0</v>
      </c>
      <c r="F48" s="2">
        <v>0</v>
      </c>
      <c r="G48" s="2">
        <v>11</v>
      </c>
      <c r="H48" s="2">
        <v>0</v>
      </c>
      <c r="I48" s="2">
        <v>80</v>
      </c>
      <c r="J48" s="2">
        <v>116</v>
      </c>
      <c r="K48" s="2">
        <v>43</v>
      </c>
      <c r="L48" s="2">
        <v>12</v>
      </c>
      <c r="M48" s="3">
        <v>1</v>
      </c>
      <c r="N48" s="3">
        <v>0</v>
      </c>
      <c r="O48" s="3">
        <v>0</v>
      </c>
      <c r="P48" s="3">
        <v>0</v>
      </c>
      <c r="Q48" s="3">
        <v>0</v>
      </c>
      <c r="R48" s="3">
        <v>0</v>
      </c>
      <c r="S48" s="41">
        <v>263</v>
      </c>
      <c r="V48" s="41">
        <v>32</v>
      </c>
      <c r="W48" s="3">
        <f>N37</f>
        <v>1</v>
      </c>
      <c r="X48" s="3">
        <f>N38</f>
        <v>12</v>
      </c>
      <c r="Y48" s="3">
        <f>N39</f>
        <v>14</v>
      </c>
      <c r="Z48" s="3">
        <f>N40</f>
        <v>6</v>
      </c>
      <c r="AA48" s="3">
        <f>N41</f>
        <v>23</v>
      </c>
      <c r="AB48" s="3">
        <f>N42</f>
        <v>0</v>
      </c>
      <c r="AC48" s="3">
        <f>N43</f>
        <v>8</v>
      </c>
      <c r="AD48" s="3">
        <f>N44</f>
        <v>2</v>
      </c>
      <c r="AE48" s="3">
        <f>N45</f>
        <v>0</v>
      </c>
      <c r="AF48" s="3">
        <f>N46</f>
        <v>0</v>
      </c>
      <c r="AG48" s="3">
        <f>N47</f>
        <v>0</v>
      </c>
      <c r="AH48" s="3">
        <f>N48</f>
        <v>0</v>
      </c>
      <c r="AI48" s="3">
        <f>N49</f>
        <v>0</v>
      </c>
      <c r="AJ48" s="3">
        <f>N50</f>
        <v>4</v>
      </c>
      <c r="AK48" s="50">
        <f>N51</f>
        <v>6</v>
      </c>
      <c r="AL48" s="3">
        <f>N52</f>
        <v>79</v>
      </c>
      <c r="AM48" s="3">
        <f>N53</f>
        <v>0</v>
      </c>
      <c r="AN48" s="3">
        <f>N54</f>
        <v>0</v>
      </c>
      <c r="AO48" s="3">
        <f>N55</f>
        <v>0</v>
      </c>
      <c r="AP48" s="41">
        <f>N56</f>
        <v>0</v>
      </c>
      <c r="AQ48" s="3">
        <f>N57</f>
        <v>0</v>
      </c>
      <c r="AR48" s="3">
        <f>N60</f>
        <v>0</v>
      </c>
      <c r="AT48" s="41">
        <v>32</v>
      </c>
      <c r="AU48" s="33">
        <f>PRODUCT(W48*100*1/W53)</f>
        <v>0.42735042735042733</v>
      </c>
      <c r="AV48" s="33">
        <f>PRODUCT(X48*100*1/X53)</f>
        <v>4.5627376425855513</v>
      </c>
      <c r="AW48" s="33">
        <f>PRODUCT(Y48*100*1/Y53)</f>
        <v>5.3231939163498101</v>
      </c>
      <c r="AX48" s="33">
        <f>PRODUCT(Z48*100*1/Z53)</f>
        <v>2.2813688212927756</v>
      </c>
      <c r="AY48" s="33">
        <f>PRODUCT(AA48*100*1/AA53)</f>
        <v>8.7452471482889731</v>
      </c>
      <c r="AZ48" s="33">
        <f>PRODUCT(AB48*100*1/AB53)</f>
        <v>0</v>
      </c>
      <c r="BA48" s="33">
        <f>PRODUCT(AC48*100*1/AC53)</f>
        <v>3.041825095057034</v>
      </c>
      <c r="BB48" s="33">
        <f>PRODUCT(AD48*100*1/AD53)</f>
        <v>0.76045627376425851</v>
      </c>
      <c r="BC48" s="33">
        <f>PRODUCT(AE48*100*1/AE53)</f>
        <v>0</v>
      </c>
      <c r="BD48" s="33">
        <f>PRODUCT(AF48*100*1/AF53)</f>
        <v>0</v>
      </c>
      <c r="BE48" s="33">
        <f>PRODUCT(AG48*100*1/AG53)</f>
        <v>0</v>
      </c>
      <c r="BF48" s="33">
        <f>PRODUCT(AH48*100*1/AH53)</f>
        <v>0</v>
      </c>
      <c r="BG48" s="33">
        <f>PRODUCT(AI48*100*1/AI53)</f>
        <v>0</v>
      </c>
      <c r="BH48" s="33">
        <f>PRODUCT(AJ48*100*1/AJ53)</f>
        <v>1.520912547528517</v>
      </c>
      <c r="BI48" s="51">
        <f>PRODUCT(AK48*100*1/AK53)</f>
        <v>2.2813688212927756</v>
      </c>
      <c r="BJ48" s="33">
        <f>PRODUCT(AL48*100*1/AL53)</f>
        <v>30.038022813688212</v>
      </c>
      <c r="BK48" s="33">
        <f>PRODUCT(AM48*100*1/AM53)</f>
        <v>0</v>
      </c>
      <c r="BL48" s="33">
        <f>PRODUCT(AN48*100*1/AN53)</f>
        <v>0</v>
      </c>
      <c r="BM48" s="33">
        <f>PRODUCT(AO48*100*1/AO53)</f>
        <v>0</v>
      </c>
      <c r="BN48" s="30">
        <f>PRODUCT(AP48*100*1/AP53)</f>
        <v>0</v>
      </c>
      <c r="BO48" s="33">
        <f>PRODUCT(AQ48*100*1/AQ53)</f>
        <v>0</v>
      </c>
      <c r="BP48" s="33">
        <f t="shared" ref="BP48" si="57">PRODUCT(AR48*100*1/AR53)</f>
        <v>0</v>
      </c>
      <c r="BR48" s="41">
        <v>32</v>
      </c>
      <c r="BS48" s="33">
        <f t="shared" ref="BS48:CN48" si="58">AU37+AU38+AU39+AU40+AU41+AU42+AU43+AU44+AU45+AU46+AU47+AU48</f>
        <v>49.145299145299134</v>
      </c>
      <c r="BT48" s="33">
        <f t="shared" si="58"/>
        <v>77.94676806083649</v>
      </c>
      <c r="BU48" s="33">
        <f t="shared" si="58"/>
        <v>56.273764258555133</v>
      </c>
      <c r="BV48" s="33">
        <f t="shared" si="58"/>
        <v>96.577946768060826</v>
      </c>
      <c r="BW48" s="33">
        <f t="shared" si="58"/>
        <v>100</v>
      </c>
      <c r="BX48" s="33">
        <f t="shared" si="58"/>
        <v>99.999999999999986</v>
      </c>
      <c r="BY48" s="33">
        <f t="shared" si="58"/>
        <v>98.098859315589365</v>
      </c>
      <c r="BZ48" s="33">
        <f t="shared" si="58"/>
        <v>85.171102661596962</v>
      </c>
      <c r="CA48" s="33">
        <f t="shared" si="58"/>
        <v>100.00000000000001</v>
      </c>
      <c r="CB48" s="33">
        <f t="shared" si="58"/>
        <v>100</v>
      </c>
      <c r="CC48" s="33">
        <f t="shared" si="58"/>
        <v>100</v>
      </c>
      <c r="CD48" s="33">
        <f t="shared" si="58"/>
        <v>100</v>
      </c>
      <c r="CE48" s="33">
        <f t="shared" si="58"/>
        <v>99.999999999999986</v>
      </c>
      <c r="CF48" s="33">
        <f t="shared" si="58"/>
        <v>99.999999999999986</v>
      </c>
      <c r="CG48" s="51">
        <f t="shared" si="58"/>
        <v>99.619771863117876</v>
      </c>
      <c r="CH48" s="33">
        <f t="shared" si="58"/>
        <v>100</v>
      </c>
      <c r="CI48" s="33">
        <f t="shared" si="58"/>
        <v>99.999999999999986</v>
      </c>
      <c r="CJ48" s="33">
        <f t="shared" si="58"/>
        <v>100.00000000000001</v>
      </c>
      <c r="CK48" s="33">
        <f t="shared" si="58"/>
        <v>100</v>
      </c>
      <c r="CL48" s="30">
        <f t="shared" si="58"/>
        <v>100</v>
      </c>
      <c r="CM48" s="33">
        <f t="shared" si="58"/>
        <v>100</v>
      </c>
      <c r="CN48" s="33">
        <f t="shared" si="58"/>
        <v>100.00000000000001</v>
      </c>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row>
    <row r="49" spans="2:118" x14ac:dyDescent="0.25">
      <c r="B49" s="41" t="s">
        <v>14</v>
      </c>
      <c r="C49" s="2">
        <v>0</v>
      </c>
      <c r="D49" s="2">
        <v>0</v>
      </c>
      <c r="E49" s="2">
        <v>3</v>
      </c>
      <c r="F49" s="2">
        <v>0</v>
      </c>
      <c r="G49" s="2">
        <v>63</v>
      </c>
      <c r="H49" s="2">
        <v>143</v>
      </c>
      <c r="I49" s="2">
        <v>34</v>
      </c>
      <c r="J49" s="2">
        <v>6</v>
      </c>
      <c r="K49" s="3">
        <v>0</v>
      </c>
      <c r="L49" s="3">
        <v>2</v>
      </c>
      <c r="M49" s="3">
        <v>12</v>
      </c>
      <c r="N49" s="3">
        <v>0</v>
      </c>
      <c r="O49" s="3">
        <v>0</v>
      </c>
      <c r="P49" s="3">
        <v>0</v>
      </c>
      <c r="Q49" s="3">
        <v>0</v>
      </c>
      <c r="R49" s="3">
        <v>0</v>
      </c>
      <c r="S49" s="41">
        <v>263</v>
      </c>
      <c r="V49" s="41">
        <v>64</v>
      </c>
      <c r="W49" s="3">
        <f>O37</f>
        <v>119</v>
      </c>
      <c r="X49" s="3">
        <f>O38</f>
        <v>58</v>
      </c>
      <c r="Y49" s="3">
        <f>O39</f>
        <v>14</v>
      </c>
      <c r="Z49" s="3">
        <f>O40</f>
        <v>3</v>
      </c>
      <c r="AA49" s="3">
        <f>O41</f>
        <v>0</v>
      </c>
      <c r="AB49" s="3">
        <f>O42</f>
        <v>0</v>
      </c>
      <c r="AC49" s="3">
        <f>O43</f>
        <v>5</v>
      </c>
      <c r="AD49" s="3">
        <f>O44</f>
        <v>39</v>
      </c>
      <c r="AE49" s="3">
        <f>O45</f>
        <v>0</v>
      </c>
      <c r="AF49" s="3">
        <f>O46</f>
        <v>0</v>
      </c>
      <c r="AG49" s="3">
        <f>O47</f>
        <v>0</v>
      </c>
      <c r="AH49" s="3">
        <f>O48</f>
        <v>0</v>
      </c>
      <c r="AI49" s="3">
        <f>O49</f>
        <v>0</v>
      </c>
      <c r="AJ49" s="3">
        <f>O50</f>
        <v>0</v>
      </c>
      <c r="AK49" s="52">
        <f>O51</f>
        <v>0</v>
      </c>
      <c r="AL49" s="3">
        <f>O52</f>
        <v>0</v>
      </c>
      <c r="AM49" s="3">
        <f>O53</f>
        <v>0</v>
      </c>
      <c r="AN49" s="3">
        <f>O54</f>
        <v>0</v>
      </c>
      <c r="AO49" s="3">
        <f>O55</f>
        <v>0</v>
      </c>
      <c r="AP49" s="41">
        <f>O56</f>
        <v>0</v>
      </c>
      <c r="AQ49" s="3">
        <f>O57</f>
        <v>0</v>
      </c>
      <c r="AR49" s="3">
        <f>O60</f>
        <v>0</v>
      </c>
      <c r="AT49" s="41">
        <v>64</v>
      </c>
      <c r="AU49" s="33">
        <f>PRODUCT(W49*100*1/W53)</f>
        <v>50.854700854700852</v>
      </c>
      <c r="AV49" s="33">
        <f>PRODUCT(X49*100*1/X53)</f>
        <v>22.053231939163499</v>
      </c>
      <c r="AW49" s="33">
        <f>PRODUCT(Y49*100*1/Y53)</f>
        <v>5.3231939163498101</v>
      </c>
      <c r="AX49" s="33">
        <f>PRODUCT(Z49*100*1/Z53)</f>
        <v>1.1406844106463878</v>
      </c>
      <c r="AY49" s="33">
        <f>PRODUCT(AA49*100*1/AA53)</f>
        <v>0</v>
      </c>
      <c r="AZ49" s="33">
        <f>PRODUCT(AB49*100*1/AB53)</f>
        <v>0</v>
      </c>
      <c r="BA49" s="33">
        <f>PRODUCT(AC49*100*1/AC53)</f>
        <v>1.9011406844106464</v>
      </c>
      <c r="BB49" s="33">
        <f>PRODUCT(AD49*100*1/AD53)</f>
        <v>14.828897338403042</v>
      </c>
      <c r="BC49" s="33">
        <f>PRODUCT(AE49*100*1/AE53)</f>
        <v>0</v>
      </c>
      <c r="BD49" s="33">
        <f>PRODUCT(AF49*100*1/AF53)</f>
        <v>0</v>
      </c>
      <c r="BE49" s="33">
        <f>PRODUCT(AG49*100*1/AG53)</f>
        <v>0</v>
      </c>
      <c r="BF49" s="33">
        <f>PRODUCT(AH49*100*1/AH53)</f>
        <v>0</v>
      </c>
      <c r="BG49" s="33">
        <f>PRODUCT(AI49*100*1/AI53)</f>
        <v>0</v>
      </c>
      <c r="BH49" s="33">
        <f>PRODUCT(AJ49*100*1/AJ53)</f>
        <v>0</v>
      </c>
      <c r="BI49" s="53">
        <f>PRODUCT(AK49*100*1/AK53)</f>
        <v>0</v>
      </c>
      <c r="BJ49" s="33">
        <f>PRODUCT(AL49*100*1/AL53)</f>
        <v>0</v>
      </c>
      <c r="BK49" s="33">
        <f>PRODUCT(AM49*100*1/AM53)</f>
        <v>0</v>
      </c>
      <c r="BL49" s="33">
        <f>PRODUCT(AN49*100*1/AN53)</f>
        <v>0</v>
      </c>
      <c r="BM49" s="33">
        <f>PRODUCT(AO49*100*1/AO53)</f>
        <v>0</v>
      </c>
      <c r="BN49" s="30">
        <f>PRODUCT(AP49*100*1/AP53)</f>
        <v>0</v>
      </c>
      <c r="BO49" s="33">
        <f>PRODUCT(AQ49*100*1/AQ53)</f>
        <v>0</v>
      </c>
      <c r="BP49" s="33">
        <f t="shared" ref="BP49" si="59">PRODUCT(AR49*100*1/AR53)</f>
        <v>0</v>
      </c>
      <c r="BR49" s="41">
        <v>64</v>
      </c>
      <c r="BS49" s="33">
        <f t="shared" ref="BS49:CN49" si="60">AU37+AU38+AU39+AU40+AU41+AU42+AU43+AU44+AU45+AU46+AU47+AU48+AU49</f>
        <v>99.999999999999986</v>
      </c>
      <c r="BT49" s="33">
        <f t="shared" si="60"/>
        <v>99.999999999999986</v>
      </c>
      <c r="BU49" s="33">
        <f t="shared" si="60"/>
        <v>61.596958174904941</v>
      </c>
      <c r="BV49" s="33">
        <f t="shared" si="60"/>
        <v>97.718631178707213</v>
      </c>
      <c r="BW49" s="33">
        <f t="shared" si="60"/>
        <v>100</v>
      </c>
      <c r="BX49" s="33">
        <f t="shared" si="60"/>
        <v>99.999999999999986</v>
      </c>
      <c r="BY49" s="33">
        <f t="shared" si="60"/>
        <v>100.00000000000001</v>
      </c>
      <c r="BZ49" s="33">
        <f t="shared" si="60"/>
        <v>100</v>
      </c>
      <c r="CA49" s="33">
        <f t="shared" si="60"/>
        <v>100.00000000000001</v>
      </c>
      <c r="CB49" s="33">
        <f t="shared" si="60"/>
        <v>100</v>
      </c>
      <c r="CC49" s="33">
        <f t="shared" si="60"/>
        <v>100</v>
      </c>
      <c r="CD49" s="33">
        <f t="shared" si="60"/>
        <v>100</v>
      </c>
      <c r="CE49" s="33">
        <f t="shared" si="60"/>
        <v>99.999999999999986</v>
      </c>
      <c r="CF49" s="33">
        <f t="shared" si="60"/>
        <v>99.999999999999986</v>
      </c>
      <c r="CG49" s="53">
        <f t="shared" si="60"/>
        <v>99.619771863117876</v>
      </c>
      <c r="CH49" s="33">
        <f t="shared" si="60"/>
        <v>100</v>
      </c>
      <c r="CI49" s="33">
        <f t="shared" si="60"/>
        <v>99.999999999999986</v>
      </c>
      <c r="CJ49" s="33">
        <f t="shared" si="60"/>
        <v>100.00000000000001</v>
      </c>
      <c r="CK49" s="33">
        <f t="shared" si="60"/>
        <v>100</v>
      </c>
      <c r="CL49" s="30">
        <f t="shared" si="60"/>
        <v>100</v>
      </c>
      <c r="CM49" s="33">
        <f t="shared" si="60"/>
        <v>100</v>
      </c>
      <c r="CN49" s="33">
        <f t="shared" si="60"/>
        <v>100.00000000000001</v>
      </c>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row>
    <row r="50" spans="2:118" x14ac:dyDescent="0.25">
      <c r="B50" s="41" t="s">
        <v>15</v>
      </c>
      <c r="C50" s="2">
        <v>0</v>
      </c>
      <c r="D50" s="2">
        <v>0</v>
      </c>
      <c r="E50" s="2">
        <v>2</v>
      </c>
      <c r="F50" s="2">
        <v>0</v>
      </c>
      <c r="G50" s="2">
        <v>28</v>
      </c>
      <c r="H50" s="2">
        <v>124</v>
      </c>
      <c r="I50" s="2">
        <v>58</v>
      </c>
      <c r="J50" s="2">
        <v>31</v>
      </c>
      <c r="K50" s="3">
        <v>9</v>
      </c>
      <c r="L50" s="3">
        <v>3</v>
      </c>
      <c r="M50" s="3">
        <v>4</v>
      </c>
      <c r="N50" s="3">
        <v>4</v>
      </c>
      <c r="O50" s="3">
        <v>0</v>
      </c>
      <c r="P50" s="3">
        <v>0</v>
      </c>
      <c r="Q50" s="3">
        <v>0</v>
      </c>
      <c r="R50" s="3">
        <v>0</v>
      </c>
      <c r="S50" s="41">
        <v>263</v>
      </c>
      <c r="V50" s="41">
        <v>128</v>
      </c>
      <c r="W50" s="3">
        <f>P37</f>
        <v>0</v>
      </c>
      <c r="X50" s="3">
        <f>P38</f>
        <v>0</v>
      </c>
      <c r="Y50" s="3">
        <f>P39</f>
        <v>101</v>
      </c>
      <c r="Z50" s="3">
        <f>P40</f>
        <v>6</v>
      </c>
      <c r="AA50" s="3">
        <f>P41</f>
        <v>0</v>
      </c>
      <c r="AB50" s="3">
        <f>P42</f>
        <v>0</v>
      </c>
      <c r="AC50" s="3">
        <f>P43</f>
        <v>0</v>
      </c>
      <c r="AD50" s="3">
        <f>P44</f>
        <v>0</v>
      </c>
      <c r="AE50" s="3">
        <f>P45</f>
        <v>0</v>
      </c>
      <c r="AF50" s="3">
        <f>P46</f>
        <v>0</v>
      </c>
      <c r="AG50" s="3">
        <f>P47</f>
        <v>0</v>
      </c>
      <c r="AH50" s="3">
        <f>P48</f>
        <v>0</v>
      </c>
      <c r="AI50" s="3">
        <f>P49</f>
        <v>0</v>
      </c>
      <c r="AJ50" s="3">
        <f>P50</f>
        <v>0</v>
      </c>
      <c r="AK50" s="52">
        <f>P51</f>
        <v>0</v>
      </c>
      <c r="AL50" s="3">
        <f>P52</f>
        <v>0</v>
      </c>
      <c r="AM50" s="3">
        <f>P53</f>
        <v>0</v>
      </c>
      <c r="AN50" s="3">
        <f>P54</f>
        <v>0</v>
      </c>
      <c r="AO50" s="3">
        <f>P55</f>
        <v>0</v>
      </c>
      <c r="AP50" s="41">
        <f>P56</f>
        <v>0</v>
      </c>
      <c r="AQ50" s="3">
        <f>P57</f>
        <v>0</v>
      </c>
      <c r="AR50" s="3">
        <f>P60</f>
        <v>0</v>
      </c>
      <c r="AT50" s="41">
        <v>128</v>
      </c>
      <c r="AU50" s="33">
        <f>PRODUCT(W50*100*1/W53)</f>
        <v>0</v>
      </c>
      <c r="AV50" s="33">
        <f>PRODUCT(X50*100*1/X53)</f>
        <v>0</v>
      </c>
      <c r="AW50" s="33">
        <f>PRODUCT(Y50*100*1/Y53)</f>
        <v>38.403041825095059</v>
      </c>
      <c r="AX50" s="33">
        <f>PRODUCT(Z50*100*1/Z53)</f>
        <v>2.2813688212927756</v>
      </c>
      <c r="AY50" s="33">
        <f>PRODUCT(AA50*100*1/AA53)</f>
        <v>0</v>
      </c>
      <c r="AZ50" s="33">
        <f>PRODUCT(AB50*100*1/AB53)</f>
        <v>0</v>
      </c>
      <c r="BA50" s="33">
        <f>PRODUCT(AC50*100*1/AC53)</f>
        <v>0</v>
      </c>
      <c r="BB50" s="33">
        <f>PRODUCT(AD50*100*1/AD53)</f>
        <v>0</v>
      </c>
      <c r="BC50" s="33">
        <f>PRODUCT(AE50*100*1/AE53)</f>
        <v>0</v>
      </c>
      <c r="BD50" s="33">
        <f>PRODUCT(AF50*100*1/AF53)</f>
        <v>0</v>
      </c>
      <c r="BE50" s="33">
        <f>PRODUCT(AG50*100*1/AG53)</f>
        <v>0</v>
      </c>
      <c r="BF50" s="33">
        <f>PRODUCT(AH50*100*1/AH53)</f>
        <v>0</v>
      </c>
      <c r="BG50" s="33">
        <f>PRODUCT(AI50*100*1/AI53)</f>
        <v>0</v>
      </c>
      <c r="BH50" s="33">
        <f>PRODUCT(AJ50*100*1/AJ53)</f>
        <v>0</v>
      </c>
      <c r="BI50" s="53">
        <f>PRODUCT(AK50*100*1/AK53)</f>
        <v>0</v>
      </c>
      <c r="BJ50" s="33">
        <f>PRODUCT(AL50*100*1/AL53)</f>
        <v>0</v>
      </c>
      <c r="BK50" s="33">
        <f>PRODUCT(AM50*100*1/AM53)</f>
        <v>0</v>
      </c>
      <c r="BL50" s="33">
        <f>PRODUCT(AN50*100*1/AN53)</f>
        <v>0</v>
      </c>
      <c r="BM50" s="33">
        <f>PRODUCT(AO50*100*1/AO53)</f>
        <v>0</v>
      </c>
      <c r="BN50" s="30">
        <f>PRODUCT(AP50*100*1/AP53)</f>
        <v>0</v>
      </c>
      <c r="BO50" s="33">
        <f>PRODUCT(AQ50*100*1/AQ53)</f>
        <v>0</v>
      </c>
      <c r="BP50" s="33">
        <f t="shared" ref="BP50" si="61">PRODUCT(AR50*100*1/AR53)</f>
        <v>0</v>
      </c>
      <c r="BR50" s="41">
        <v>128</v>
      </c>
      <c r="BS50" s="33">
        <f t="shared" ref="BS50:CN50" si="62">AU37+AU38+AU39+AU40+AU41+AU42+AU43+AU44+AU45+AU46+AU47+AU48+AU49+AU50</f>
        <v>99.999999999999986</v>
      </c>
      <c r="BT50" s="33">
        <f t="shared" si="62"/>
        <v>99.999999999999986</v>
      </c>
      <c r="BU50" s="33">
        <f t="shared" si="62"/>
        <v>100</v>
      </c>
      <c r="BV50" s="33">
        <f t="shared" si="62"/>
        <v>99.999999999999986</v>
      </c>
      <c r="BW50" s="33">
        <f t="shared" si="62"/>
        <v>100</v>
      </c>
      <c r="BX50" s="33">
        <f t="shared" si="62"/>
        <v>99.999999999999986</v>
      </c>
      <c r="BY50" s="33">
        <f t="shared" si="62"/>
        <v>100.00000000000001</v>
      </c>
      <c r="BZ50" s="33">
        <f t="shared" si="62"/>
        <v>100</v>
      </c>
      <c r="CA50" s="33">
        <f t="shared" si="62"/>
        <v>100.00000000000001</v>
      </c>
      <c r="CB50" s="33">
        <f t="shared" si="62"/>
        <v>100</v>
      </c>
      <c r="CC50" s="33">
        <f t="shared" si="62"/>
        <v>100</v>
      </c>
      <c r="CD50" s="33">
        <f t="shared" si="62"/>
        <v>100</v>
      </c>
      <c r="CE50" s="33">
        <f t="shared" si="62"/>
        <v>99.999999999999986</v>
      </c>
      <c r="CF50" s="33">
        <f t="shared" si="62"/>
        <v>99.999999999999986</v>
      </c>
      <c r="CG50" s="53">
        <f t="shared" si="62"/>
        <v>99.619771863117876</v>
      </c>
      <c r="CH50" s="33">
        <f t="shared" si="62"/>
        <v>100</v>
      </c>
      <c r="CI50" s="33">
        <f t="shared" si="62"/>
        <v>99.999999999999986</v>
      </c>
      <c r="CJ50" s="33">
        <f t="shared" si="62"/>
        <v>100.00000000000001</v>
      </c>
      <c r="CK50" s="33">
        <f t="shared" si="62"/>
        <v>100</v>
      </c>
      <c r="CL50" s="30">
        <f t="shared" si="62"/>
        <v>100</v>
      </c>
      <c r="CM50" s="33">
        <f t="shared" si="62"/>
        <v>100</v>
      </c>
      <c r="CN50" s="33">
        <f t="shared" si="62"/>
        <v>100.00000000000001</v>
      </c>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row>
    <row r="51" spans="2:118" x14ac:dyDescent="0.25">
      <c r="B51" s="41" t="s">
        <v>16</v>
      </c>
      <c r="C51" s="42">
        <v>0</v>
      </c>
      <c r="D51" s="42">
        <v>0</v>
      </c>
      <c r="E51" s="42">
        <v>0</v>
      </c>
      <c r="F51" s="42">
        <v>0</v>
      </c>
      <c r="G51" s="42">
        <v>0</v>
      </c>
      <c r="H51" s="42">
        <v>161</v>
      </c>
      <c r="I51" s="42">
        <v>0</v>
      </c>
      <c r="J51" s="42">
        <v>49</v>
      </c>
      <c r="K51" s="42">
        <v>29</v>
      </c>
      <c r="L51" s="42">
        <v>12</v>
      </c>
      <c r="M51" s="42">
        <v>5</v>
      </c>
      <c r="N51" s="42">
        <v>6</v>
      </c>
      <c r="O51" s="45">
        <v>0</v>
      </c>
      <c r="P51" s="45">
        <v>0</v>
      </c>
      <c r="Q51" s="45">
        <v>1</v>
      </c>
      <c r="R51" s="45">
        <v>0</v>
      </c>
      <c r="S51" s="41">
        <v>263</v>
      </c>
      <c r="V51" s="41">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52">
        <f>Q51</f>
        <v>1</v>
      </c>
      <c r="AL51" s="3">
        <f>Q52</f>
        <v>0</v>
      </c>
      <c r="AM51" s="3">
        <f>Q53</f>
        <v>0</v>
      </c>
      <c r="AN51" s="3">
        <f>Q54</f>
        <v>0</v>
      </c>
      <c r="AO51" s="3">
        <f>Q55</f>
        <v>0</v>
      </c>
      <c r="AP51" s="41">
        <f>Q56</f>
        <v>0</v>
      </c>
      <c r="AQ51" s="3">
        <f>Q57</f>
        <v>0</v>
      </c>
      <c r="AR51" s="3">
        <f>Q60</f>
        <v>0</v>
      </c>
      <c r="AT51" s="41">
        <v>256</v>
      </c>
      <c r="AU51" s="33">
        <f>PRODUCT(W51*100*1/W53)</f>
        <v>0</v>
      </c>
      <c r="AV51" s="33">
        <f>PRODUCT(X51*100*1/X53)</f>
        <v>0</v>
      </c>
      <c r="AW51" s="33">
        <f>PRODUCT(Y51*100*1/Y53)</f>
        <v>0</v>
      </c>
      <c r="AX51" s="33">
        <f>PRODUCT(Z51*100*1/Z53)</f>
        <v>0</v>
      </c>
      <c r="AY51" s="33">
        <f>PRODUCT(AA51*100*1/AA53)</f>
        <v>0</v>
      </c>
      <c r="AZ51" s="33">
        <f>PRODUCT(AB51*100*1/AB53)</f>
        <v>0</v>
      </c>
      <c r="BA51" s="33">
        <f>PRODUCT(AC51*100*1/AC53)</f>
        <v>0</v>
      </c>
      <c r="BB51" s="33">
        <f>PRODUCT(AD51*100*1/AD53)</f>
        <v>0</v>
      </c>
      <c r="BC51" s="33">
        <f>PRODUCT(AE51*100*1/AE53)</f>
        <v>0</v>
      </c>
      <c r="BD51" s="33">
        <f>PRODUCT(AF51*100*1/AF53)</f>
        <v>0</v>
      </c>
      <c r="BE51" s="33">
        <f>PRODUCT(AG51*100*1/AG53)</f>
        <v>0</v>
      </c>
      <c r="BF51" s="33">
        <f>PRODUCT(AH51*100*1/AH53)</f>
        <v>0</v>
      </c>
      <c r="BG51" s="33">
        <f>PRODUCT(AI51*100*1/AI53)</f>
        <v>0</v>
      </c>
      <c r="BH51" s="33">
        <f>PRODUCT(AJ51*100*1/AJ53)</f>
        <v>0</v>
      </c>
      <c r="BI51" s="53">
        <f>PRODUCT(AK51*100*1/AK53)</f>
        <v>0.38022813688212925</v>
      </c>
      <c r="BJ51" s="33">
        <f>PRODUCT(AL51*100*1/AL53)</f>
        <v>0</v>
      </c>
      <c r="BK51" s="33">
        <f>PRODUCT(AM51*100*1/AM53)</f>
        <v>0</v>
      </c>
      <c r="BL51" s="33">
        <f>PRODUCT(AN51*100*1/AN53)</f>
        <v>0</v>
      </c>
      <c r="BM51" s="33">
        <f>PRODUCT(AO51*100*1/AO53)</f>
        <v>0</v>
      </c>
      <c r="BN51" s="30">
        <f>PRODUCT(AP51*100*1/AP53)</f>
        <v>0</v>
      </c>
      <c r="BO51" s="33">
        <f>PRODUCT(AQ51*100*1/AQ53)</f>
        <v>0</v>
      </c>
      <c r="BP51" s="33">
        <f t="shared" ref="BP51" si="63">PRODUCT(AR51*100*1/AR53)</f>
        <v>0</v>
      </c>
      <c r="BR51" s="41">
        <v>256</v>
      </c>
      <c r="BS51" s="33">
        <f t="shared" ref="BS51:CN51" si="64">AU37+AU38+AU39+AU40+AU41+AU42+AU43+AU44+AU45+AU46+AU47+AU48+AU49+AU50+AU51</f>
        <v>99.999999999999986</v>
      </c>
      <c r="BT51" s="33">
        <f t="shared" si="64"/>
        <v>99.999999999999986</v>
      </c>
      <c r="BU51" s="33">
        <f t="shared" si="64"/>
        <v>100</v>
      </c>
      <c r="BV51" s="33">
        <f t="shared" si="64"/>
        <v>99.999999999999986</v>
      </c>
      <c r="BW51" s="33">
        <f t="shared" si="64"/>
        <v>100</v>
      </c>
      <c r="BX51" s="33">
        <f t="shared" si="64"/>
        <v>99.999999999999986</v>
      </c>
      <c r="BY51" s="33">
        <f t="shared" si="64"/>
        <v>100.00000000000001</v>
      </c>
      <c r="BZ51" s="33">
        <f t="shared" si="64"/>
        <v>100</v>
      </c>
      <c r="CA51" s="33">
        <f t="shared" si="64"/>
        <v>100.00000000000001</v>
      </c>
      <c r="CB51" s="33">
        <f t="shared" si="64"/>
        <v>100</v>
      </c>
      <c r="CC51" s="33">
        <f t="shared" si="64"/>
        <v>100</v>
      </c>
      <c r="CD51" s="33">
        <f t="shared" si="64"/>
        <v>100</v>
      </c>
      <c r="CE51" s="33">
        <f t="shared" si="64"/>
        <v>99.999999999999986</v>
      </c>
      <c r="CF51" s="33">
        <f t="shared" si="64"/>
        <v>99.999999999999986</v>
      </c>
      <c r="CG51" s="53">
        <f t="shared" si="64"/>
        <v>100</v>
      </c>
      <c r="CH51" s="33">
        <f t="shared" si="64"/>
        <v>100</v>
      </c>
      <c r="CI51" s="33">
        <f t="shared" si="64"/>
        <v>99.999999999999986</v>
      </c>
      <c r="CJ51" s="33">
        <f t="shared" si="64"/>
        <v>100.00000000000001</v>
      </c>
      <c r="CK51" s="33">
        <f t="shared" si="64"/>
        <v>100</v>
      </c>
      <c r="CL51" s="30">
        <f t="shared" si="64"/>
        <v>100</v>
      </c>
      <c r="CM51" s="33">
        <f t="shared" si="64"/>
        <v>100</v>
      </c>
      <c r="CN51" s="33">
        <f t="shared" si="64"/>
        <v>100.00000000000001</v>
      </c>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row>
    <row r="52" spans="2:118" x14ac:dyDescent="0.25">
      <c r="B52" s="41" t="s">
        <v>17</v>
      </c>
      <c r="C52" s="2">
        <v>0</v>
      </c>
      <c r="D52" s="2">
        <v>0</v>
      </c>
      <c r="E52" s="2">
        <v>164</v>
      </c>
      <c r="F52" s="2">
        <v>0</v>
      </c>
      <c r="G52" s="2">
        <v>10</v>
      </c>
      <c r="H52" s="2">
        <v>3</v>
      </c>
      <c r="I52" s="2">
        <v>3</v>
      </c>
      <c r="J52" s="2">
        <v>3</v>
      </c>
      <c r="K52" s="4">
        <v>1</v>
      </c>
      <c r="L52" s="3">
        <v>0</v>
      </c>
      <c r="M52" s="3">
        <v>0</v>
      </c>
      <c r="N52" s="3">
        <v>79</v>
      </c>
      <c r="O52" s="3">
        <v>0</v>
      </c>
      <c r="P52" s="3">
        <v>0</v>
      </c>
      <c r="Q52" s="3">
        <v>0</v>
      </c>
      <c r="R52" s="3">
        <v>0</v>
      </c>
      <c r="S52" s="41">
        <v>263</v>
      </c>
      <c r="V52" s="41">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52">
        <f>R51</f>
        <v>0</v>
      </c>
      <c r="AL52" s="3">
        <f>R52</f>
        <v>0</v>
      </c>
      <c r="AM52" s="3">
        <f>R53</f>
        <v>0</v>
      </c>
      <c r="AN52" s="3">
        <f>R54</f>
        <v>0</v>
      </c>
      <c r="AO52" s="3">
        <f>R55</f>
        <v>0</v>
      </c>
      <c r="AP52" s="41">
        <f>R56</f>
        <v>0</v>
      </c>
      <c r="AQ52" s="3">
        <f>R57</f>
        <v>0</v>
      </c>
      <c r="AR52" s="3">
        <f>R60</f>
        <v>0</v>
      </c>
      <c r="AT52" s="41">
        <v>512</v>
      </c>
      <c r="AU52" s="33">
        <f>PRODUCT(W52*100*1/W53)</f>
        <v>0</v>
      </c>
      <c r="AV52" s="33">
        <f>PRODUCT(X52*100*1/X53)</f>
        <v>0</v>
      </c>
      <c r="AW52" s="33">
        <f>PRODUCT(Y52*100*1/Y53)</f>
        <v>0</v>
      </c>
      <c r="AX52" s="33">
        <f>PRODUCT(Z52*100*1/Z53)</f>
        <v>0</v>
      </c>
      <c r="AY52" s="33">
        <f>PRODUCT(AA52*100*1/AA53)</f>
        <v>0</v>
      </c>
      <c r="AZ52" s="33">
        <f>PRODUCT(AB52*100*1/AB53)</f>
        <v>0</v>
      </c>
      <c r="BA52" s="33">
        <f>PRODUCT(AC52*100*1/AC53)</f>
        <v>0</v>
      </c>
      <c r="BB52" s="33">
        <f>PRODUCT(AD52*100*1/AD53)</f>
        <v>0</v>
      </c>
      <c r="BC52" s="33">
        <f>PRODUCT(AE52*100*1/AE53)</f>
        <v>0</v>
      </c>
      <c r="BD52" s="33">
        <f>PRODUCT(AF52*100*1/AF53)</f>
        <v>0</v>
      </c>
      <c r="BE52" s="33">
        <f>PRODUCT(AG52*100*1/AG53)</f>
        <v>0</v>
      </c>
      <c r="BF52" s="33">
        <f>PRODUCT(AH52*100*1/AH53)</f>
        <v>0</v>
      </c>
      <c r="BG52" s="33">
        <f>PRODUCT(AI52*100*1/AI53)</f>
        <v>0</v>
      </c>
      <c r="BH52" s="33">
        <f>PRODUCT(AJ52*100*1/AJ53)</f>
        <v>0</v>
      </c>
      <c r="BI52" s="53">
        <f>PRODUCT(AK52*100*1/AK53)</f>
        <v>0</v>
      </c>
      <c r="BJ52" s="33">
        <f>PRODUCT(AL52*100*1/AL53)</f>
        <v>0</v>
      </c>
      <c r="BK52" s="33">
        <f>PRODUCT(AM52*100*1/AM53)</f>
        <v>0</v>
      </c>
      <c r="BL52" s="33">
        <f>PRODUCT(AN52*100*1/AN53)</f>
        <v>0</v>
      </c>
      <c r="BM52" s="33">
        <f>PRODUCT(AO52*100*1/AO53)</f>
        <v>0</v>
      </c>
      <c r="BN52" s="30">
        <f>PRODUCT(AP52*100*1/AP53)</f>
        <v>0</v>
      </c>
      <c r="BO52" s="33">
        <f>PRODUCT(AQ52*100*1/AQ53)</f>
        <v>0</v>
      </c>
      <c r="BP52" s="33">
        <f t="shared" ref="BP52" si="65">PRODUCT(AR52*100*1/AR53)</f>
        <v>0</v>
      </c>
      <c r="BR52" s="41">
        <v>512</v>
      </c>
      <c r="BS52" s="33">
        <f t="shared" ref="BS52:CN52" si="66">AU37+AU38+AU39+AU40+AU41+AU42+AU43+AU44+AU45+AU46+AU47+AU48+AU49+AU50+AU51+AU52</f>
        <v>99.999999999999986</v>
      </c>
      <c r="BT52" s="33">
        <f t="shared" si="66"/>
        <v>99.999999999999986</v>
      </c>
      <c r="BU52" s="33">
        <f t="shared" si="66"/>
        <v>100</v>
      </c>
      <c r="BV52" s="33">
        <f t="shared" si="66"/>
        <v>99.999999999999986</v>
      </c>
      <c r="BW52" s="33">
        <f t="shared" si="66"/>
        <v>100</v>
      </c>
      <c r="BX52" s="33">
        <f t="shared" si="66"/>
        <v>99.999999999999986</v>
      </c>
      <c r="BY52" s="33">
        <f t="shared" si="66"/>
        <v>100.00000000000001</v>
      </c>
      <c r="BZ52" s="33">
        <f t="shared" si="66"/>
        <v>100</v>
      </c>
      <c r="CA52" s="33">
        <f t="shared" si="66"/>
        <v>100.00000000000001</v>
      </c>
      <c r="CB52" s="33">
        <f t="shared" si="66"/>
        <v>100</v>
      </c>
      <c r="CC52" s="33">
        <f t="shared" si="66"/>
        <v>100</v>
      </c>
      <c r="CD52" s="33">
        <f t="shared" si="66"/>
        <v>100</v>
      </c>
      <c r="CE52" s="33">
        <f t="shared" si="66"/>
        <v>99.999999999999986</v>
      </c>
      <c r="CF52" s="33">
        <f t="shared" si="66"/>
        <v>99.999999999999986</v>
      </c>
      <c r="CG52" s="53">
        <f t="shared" si="66"/>
        <v>100</v>
      </c>
      <c r="CH52" s="33">
        <f t="shared" si="66"/>
        <v>100</v>
      </c>
      <c r="CI52" s="33">
        <f t="shared" si="66"/>
        <v>99.999999999999986</v>
      </c>
      <c r="CJ52" s="33">
        <f t="shared" si="66"/>
        <v>100.00000000000001</v>
      </c>
      <c r="CK52" s="33">
        <f t="shared" si="66"/>
        <v>100</v>
      </c>
      <c r="CL52" s="30">
        <f t="shared" si="66"/>
        <v>100</v>
      </c>
      <c r="CM52" s="33">
        <f t="shared" si="66"/>
        <v>100</v>
      </c>
      <c r="CN52" s="33">
        <f t="shared" si="66"/>
        <v>100.00000000000001</v>
      </c>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row>
    <row r="53" spans="2:118" x14ac:dyDescent="0.25">
      <c r="B53" s="41" t="s">
        <v>18</v>
      </c>
      <c r="C53" s="2">
        <v>0</v>
      </c>
      <c r="D53" s="2">
        <v>170</v>
      </c>
      <c r="E53" s="2">
        <v>20</v>
      </c>
      <c r="F53" s="2">
        <v>4</v>
      </c>
      <c r="G53" s="2">
        <v>19</v>
      </c>
      <c r="H53" s="4">
        <v>6</v>
      </c>
      <c r="I53" s="3">
        <v>3</v>
      </c>
      <c r="J53" s="3">
        <v>3</v>
      </c>
      <c r="K53" s="3">
        <v>5</v>
      </c>
      <c r="L53" s="3">
        <v>33</v>
      </c>
      <c r="M53" s="3">
        <v>0</v>
      </c>
      <c r="N53" s="3">
        <v>0</v>
      </c>
      <c r="O53" s="3">
        <v>0</v>
      </c>
      <c r="P53" s="3">
        <v>0</v>
      </c>
      <c r="Q53" s="3">
        <v>0</v>
      </c>
      <c r="R53" s="3">
        <v>0</v>
      </c>
      <c r="S53" s="41">
        <v>263</v>
      </c>
      <c r="V53" s="41" t="s">
        <v>1</v>
      </c>
      <c r="W53" s="41">
        <f>S37</f>
        <v>234</v>
      </c>
      <c r="X53" s="41">
        <f>S38</f>
        <v>263</v>
      </c>
      <c r="Y53" s="41">
        <f>S39</f>
        <v>263</v>
      </c>
      <c r="Z53" s="41">
        <f>S40</f>
        <v>263</v>
      </c>
      <c r="AA53" s="41">
        <f>S41</f>
        <v>263</v>
      </c>
      <c r="AB53" s="41">
        <f>S42</f>
        <v>263</v>
      </c>
      <c r="AC53" s="41">
        <f>S43</f>
        <v>263</v>
      </c>
      <c r="AD53" s="41">
        <f>S44</f>
        <v>263</v>
      </c>
      <c r="AE53" s="41">
        <f>S45</f>
        <v>263</v>
      </c>
      <c r="AF53" s="41">
        <f>S46</f>
        <v>263</v>
      </c>
      <c r="AG53" s="41">
        <f>S47</f>
        <v>263</v>
      </c>
      <c r="AH53" s="41">
        <f>S48</f>
        <v>263</v>
      </c>
      <c r="AI53" s="41">
        <f>S49</f>
        <v>263</v>
      </c>
      <c r="AJ53" s="41">
        <f>S50</f>
        <v>263</v>
      </c>
      <c r="AK53" s="48">
        <f>S51</f>
        <v>263</v>
      </c>
      <c r="AL53" s="41">
        <f>S52</f>
        <v>263</v>
      </c>
      <c r="AM53" s="41">
        <f>S53</f>
        <v>263</v>
      </c>
      <c r="AN53" s="41">
        <f>S54</f>
        <v>263</v>
      </c>
      <c r="AO53" s="41">
        <f>S55</f>
        <v>263</v>
      </c>
      <c r="AP53" s="41">
        <f>S56</f>
        <v>263</v>
      </c>
      <c r="AQ53" s="41">
        <f>S57</f>
        <v>263</v>
      </c>
      <c r="AR53" s="41">
        <f>S60</f>
        <v>263</v>
      </c>
      <c r="AT53" s="41" t="s">
        <v>46</v>
      </c>
      <c r="AU53" s="30">
        <f t="shared" ref="AU53:BP53" si="67">SUM(AU37:AU52)</f>
        <v>99.999999999999986</v>
      </c>
      <c r="AV53" s="30">
        <f t="shared" si="67"/>
        <v>99.999999999999986</v>
      </c>
      <c r="AW53" s="30">
        <f t="shared" si="67"/>
        <v>100</v>
      </c>
      <c r="AX53" s="30">
        <f t="shared" si="67"/>
        <v>99.999999999999986</v>
      </c>
      <c r="AY53" s="30">
        <f t="shared" si="67"/>
        <v>100</v>
      </c>
      <c r="AZ53" s="30">
        <f t="shared" si="67"/>
        <v>99.999999999999986</v>
      </c>
      <c r="BA53" s="30">
        <f t="shared" si="67"/>
        <v>100.00000000000001</v>
      </c>
      <c r="BB53" s="30">
        <f t="shared" si="67"/>
        <v>100</v>
      </c>
      <c r="BC53" s="30">
        <f t="shared" si="67"/>
        <v>100.00000000000001</v>
      </c>
      <c r="BD53" s="30">
        <f t="shared" si="67"/>
        <v>100</v>
      </c>
      <c r="BE53" s="30">
        <f t="shared" si="67"/>
        <v>100</v>
      </c>
      <c r="BF53" s="30">
        <f t="shared" si="67"/>
        <v>100</v>
      </c>
      <c r="BG53" s="30">
        <f t="shared" si="67"/>
        <v>99.999999999999986</v>
      </c>
      <c r="BH53" s="30">
        <f t="shared" si="67"/>
        <v>99.999999999999986</v>
      </c>
      <c r="BI53" s="49">
        <f t="shared" si="67"/>
        <v>100</v>
      </c>
      <c r="BJ53" s="30">
        <f t="shared" si="67"/>
        <v>100</v>
      </c>
      <c r="BK53" s="30">
        <f t="shared" si="67"/>
        <v>99.999999999999986</v>
      </c>
      <c r="BL53" s="30">
        <f t="shared" si="67"/>
        <v>100.00000000000001</v>
      </c>
      <c r="BM53" s="30">
        <f t="shared" si="67"/>
        <v>100</v>
      </c>
      <c r="BN53" s="30">
        <f t="shared" si="67"/>
        <v>100</v>
      </c>
      <c r="BO53" s="30">
        <f t="shared" si="67"/>
        <v>100</v>
      </c>
      <c r="BP53" s="30">
        <f t="shared" si="67"/>
        <v>100.00000000000001</v>
      </c>
      <c r="BS53" s="30"/>
      <c r="BT53" s="30"/>
      <c r="BU53" s="30"/>
      <c r="BV53" s="30"/>
      <c r="BW53" s="30"/>
      <c r="BX53" s="30"/>
      <c r="BY53" s="30"/>
      <c r="BZ53" s="30"/>
      <c r="CA53" s="30"/>
      <c r="CB53" s="30"/>
      <c r="CC53" s="30"/>
      <c r="CD53" s="30"/>
      <c r="CE53" s="30"/>
      <c r="CF53" s="30"/>
      <c r="CG53" s="49"/>
      <c r="CH53" s="30"/>
      <c r="CI53" s="30"/>
      <c r="CJ53" s="30"/>
      <c r="CK53" s="30"/>
      <c r="CL53" s="30"/>
      <c r="CM53" s="3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row>
    <row r="54" spans="2:118" x14ac:dyDescent="0.25">
      <c r="B54" s="41" t="s">
        <v>19</v>
      </c>
      <c r="C54" s="2">
        <v>0</v>
      </c>
      <c r="D54" s="2">
        <v>185</v>
      </c>
      <c r="E54" s="2">
        <v>0</v>
      </c>
      <c r="F54" s="2">
        <v>7</v>
      </c>
      <c r="G54" s="2">
        <v>15</v>
      </c>
      <c r="H54" s="2">
        <v>10</v>
      </c>
      <c r="I54" s="4">
        <v>5</v>
      </c>
      <c r="J54" s="3">
        <v>2</v>
      </c>
      <c r="K54" s="3">
        <v>10</v>
      </c>
      <c r="L54" s="3">
        <v>12</v>
      </c>
      <c r="M54" s="3">
        <v>17</v>
      </c>
      <c r="N54" s="3">
        <v>0</v>
      </c>
      <c r="O54" s="3">
        <v>0</v>
      </c>
      <c r="P54" s="3">
        <v>0</v>
      </c>
      <c r="Q54" s="3">
        <v>0</v>
      </c>
      <c r="R54" s="3">
        <v>0</v>
      </c>
      <c r="S54" s="41">
        <v>263</v>
      </c>
      <c r="AK54" s="48"/>
      <c r="AU54" s="30"/>
      <c r="AV54" s="30"/>
      <c r="AW54" s="30"/>
      <c r="AX54" s="30"/>
      <c r="AY54" s="30"/>
      <c r="AZ54" s="30"/>
      <c r="BA54" s="30"/>
      <c r="BB54" s="30"/>
      <c r="BC54" s="30"/>
      <c r="BD54" s="30"/>
      <c r="BE54" s="30"/>
      <c r="BF54" s="30"/>
      <c r="BG54" s="30"/>
      <c r="BH54" s="30"/>
      <c r="BI54" s="49"/>
      <c r="BJ54" s="30"/>
      <c r="BK54" s="30"/>
      <c r="BL54" s="30"/>
      <c r="BM54" s="30"/>
      <c r="BN54" s="30"/>
      <c r="BO54" s="30"/>
      <c r="BS54" s="30"/>
      <c r="BT54" s="30"/>
      <c r="BU54" s="30"/>
      <c r="BV54" s="30"/>
      <c r="BW54" s="30"/>
      <c r="BX54" s="30"/>
      <c r="BY54" s="30"/>
      <c r="BZ54" s="30"/>
      <c r="CA54" s="30"/>
      <c r="CB54" s="30"/>
      <c r="CC54" s="30"/>
      <c r="CD54" s="30"/>
      <c r="CE54" s="30"/>
      <c r="CF54" s="30"/>
      <c r="CG54" s="49"/>
      <c r="CH54" s="30"/>
      <c r="CI54" s="30"/>
      <c r="CJ54" s="30"/>
      <c r="CK54" s="30"/>
      <c r="CL54" s="30"/>
      <c r="CM54" s="3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row>
    <row r="55" spans="2:118" x14ac:dyDescent="0.25">
      <c r="B55" s="41" t="s">
        <v>20</v>
      </c>
      <c r="C55" s="2">
        <v>0</v>
      </c>
      <c r="D55" s="2">
        <v>3</v>
      </c>
      <c r="E55" s="2">
        <v>102</v>
      </c>
      <c r="F55" s="2">
        <v>82</v>
      </c>
      <c r="G55" s="2">
        <v>7</v>
      </c>
      <c r="H55" s="3">
        <v>12</v>
      </c>
      <c r="I55" s="3">
        <v>10</v>
      </c>
      <c r="J55" s="3">
        <v>6</v>
      </c>
      <c r="K55" s="3">
        <v>3</v>
      </c>
      <c r="L55" s="3">
        <v>38</v>
      </c>
      <c r="M55" s="3">
        <v>0</v>
      </c>
      <c r="N55" s="3">
        <v>0</v>
      </c>
      <c r="O55" s="3">
        <v>0</v>
      </c>
      <c r="P55" s="3">
        <v>0</v>
      </c>
      <c r="Q55" s="3">
        <v>0</v>
      </c>
      <c r="R55" s="3">
        <v>0</v>
      </c>
      <c r="S55" s="41">
        <v>263</v>
      </c>
      <c r="AK55" s="48"/>
      <c r="AU55" s="30"/>
      <c r="AV55" s="30"/>
      <c r="AW55" s="30"/>
      <c r="AX55" s="30"/>
      <c r="AY55" s="30"/>
      <c r="AZ55" s="30"/>
      <c r="BA55" s="30"/>
      <c r="BB55" s="30"/>
      <c r="BC55" s="30"/>
      <c r="BD55" s="30"/>
      <c r="BE55" s="30"/>
      <c r="BF55" s="30"/>
      <c r="BG55" s="30"/>
      <c r="BH55" s="30"/>
      <c r="BI55" s="49"/>
      <c r="BJ55" s="30"/>
      <c r="BK55" s="30"/>
      <c r="BL55" s="30"/>
      <c r="BM55" s="30"/>
      <c r="BN55" s="30"/>
      <c r="BO55" s="30"/>
      <c r="BS55" s="30"/>
      <c r="BT55" s="30"/>
      <c r="BU55" s="30"/>
      <c r="BV55" s="30"/>
      <c r="BW55" s="30"/>
      <c r="BX55" s="30"/>
      <c r="BY55" s="30"/>
      <c r="BZ55" s="30"/>
      <c r="CA55" s="30"/>
      <c r="CB55" s="30"/>
      <c r="CC55" s="30"/>
      <c r="CD55" s="30"/>
      <c r="CE55" s="30"/>
      <c r="CF55" s="30"/>
      <c r="CG55" s="49"/>
      <c r="CH55" s="30"/>
      <c r="CI55" s="30"/>
      <c r="CJ55" s="30"/>
      <c r="CK55" s="30"/>
      <c r="CL55" s="30"/>
      <c r="CM55" s="3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row>
    <row r="56" spans="2:118" x14ac:dyDescent="0.25">
      <c r="B56" s="41" t="s">
        <v>21</v>
      </c>
      <c r="C56" s="41">
        <v>0</v>
      </c>
      <c r="D56" s="41">
        <v>0</v>
      </c>
      <c r="E56" s="41">
        <v>0</v>
      </c>
      <c r="F56" s="41">
        <v>0</v>
      </c>
      <c r="G56" s="41">
        <v>9</v>
      </c>
      <c r="H56" s="41">
        <v>59</v>
      </c>
      <c r="I56" s="41">
        <v>80</v>
      </c>
      <c r="J56" s="41">
        <v>20</v>
      </c>
      <c r="K56" s="41">
        <v>26</v>
      </c>
      <c r="L56" s="41">
        <v>27</v>
      </c>
      <c r="M56" s="41">
        <v>42</v>
      </c>
      <c r="N56" s="41">
        <v>0</v>
      </c>
      <c r="O56" s="41">
        <v>0</v>
      </c>
      <c r="P56" s="41">
        <v>0</v>
      </c>
      <c r="Q56" s="41">
        <v>0</v>
      </c>
      <c r="R56" s="41">
        <v>0</v>
      </c>
      <c r="S56" s="41">
        <v>263</v>
      </c>
      <c r="AK56" s="48"/>
      <c r="AU56" s="30"/>
      <c r="AV56" s="30"/>
      <c r="AW56" s="30"/>
      <c r="AX56" s="30"/>
      <c r="AY56" s="30"/>
      <c r="AZ56" s="30"/>
      <c r="BA56" s="30"/>
      <c r="BB56" s="30"/>
      <c r="BC56" s="30"/>
      <c r="BD56" s="30"/>
      <c r="BE56" s="30"/>
      <c r="BF56" s="30"/>
      <c r="BG56" s="30"/>
      <c r="BH56" s="30"/>
      <c r="BI56" s="49"/>
      <c r="BJ56" s="30"/>
      <c r="BK56" s="30"/>
      <c r="BL56" s="30"/>
      <c r="BM56" s="30"/>
      <c r="BN56" s="30"/>
      <c r="BO56" s="30"/>
      <c r="BS56" s="30"/>
      <c r="BT56" s="30"/>
      <c r="BU56" s="30"/>
      <c r="BV56" s="30"/>
      <c r="BW56" s="30"/>
      <c r="BX56" s="30"/>
      <c r="BY56" s="30"/>
      <c r="BZ56" s="30"/>
      <c r="CA56" s="30"/>
      <c r="CB56" s="30"/>
      <c r="CC56" s="30"/>
      <c r="CD56" s="30"/>
      <c r="CE56" s="30"/>
      <c r="CF56" s="30"/>
      <c r="CG56" s="49"/>
      <c r="CH56" s="30"/>
      <c r="CI56" s="30"/>
      <c r="CJ56" s="30"/>
      <c r="CK56" s="30"/>
      <c r="CL56" s="30"/>
      <c r="CM56" s="3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row>
    <row r="57" spans="2:118" x14ac:dyDescent="0.25">
      <c r="B57" s="41" t="s">
        <v>22</v>
      </c>
      <c r="C57" s="2">
        <v>0</v>
      </c>
      <c r="D57" s="2">
        <v>145</v>
      </c>
      <c r="E57" s="2">
        <v>0</v>
      </c>
      <c r="F57" s="2">
        <v>104</v>
      </c>
      <c r="G57" s="2">
        <v>14</v>
      </c>
      <c r="H57" s="2">
        <v>0</v>
      </c>
      <c r="I57" s="3">
        <v>0</v>
      </c>
      <c r="J57" s="3">
        <v>0</v>
      </c>
      <c r="K57" s="3">
        <v>0</v>
      </c>
      <c r="L57" s="3">
        <v>0</v>
      </c>
      <c r="M57" s="3">
        <v>0</v>
      </c>
      <c r="N57" s="3">
        <v>0</v>
      </c>
      <c r="O57" s="3">
        <v>0</v>
      </c>
      <c r="P57" s="3">
        <v>0</v>
      </c>
      <c r="Q57" s="3">
        <v>0</v>
      </c>
      <c r="R57" s="3">
        <v>0</v>
      </c>
      <c r="S57" s="41">
        <v>263</v>
      </c>
      <c r="AK57" s="48"/>
      <c r="AU57" s="30"/>
      <c r="AV57" s="30"/>
      <c r="AW57" s="30"/>
      <c r="AX57" s="30"/>
      <c r="AY57" s="30"/>
      <c r="AZ57" s="30"/>
      <c r="BA57" s="30"/>
      <c r="BB57" s="30"/>
      <c r="BC57" s="30"/>
      <c r="BD57" s="30"/>
      <c r="BE57" s="30"/>
      <c r="BF57" s="30"/>
      <c r="BG57" s="30"/>
      <c r="BH57" s="30"/>
      <c r="BI57" s="49"/>
      <c r="BJ57" s="30"/>
      <c r="BK57" s="30"/>
      <c r="BL57" s="30"/>
      <c r="BM57" s="30"/>
      <c r="BN57" s="30"/>
      <c r="BO57" s="30"/>
      <c r="BS57" s="30"/>
      <c r="BT57" s="30"/>
      <c r="BU57" s="30"/>
      <c r="BV57" s="30"/>
      <c r="BW57" s="30"/>
      <c r="BX57" s="30"/>
      <c r="BY57" s="30"/>
      <c r="BZ57" s="30"/>
      <c r="CA57" s="30"/>
      <c r="CB57" s="30"/>
      <c r="CC57" s="30"/>
      <c r="CD57" s="30"/>
      <c r="CE57" s="30"/>
      <c r="CF57" s="30"/>
      <c r="CG57" s="49"/>
      <c r="CH57" s="30"/>
      <c r="CI57" s="30"/>
      <c r="CJ57" s="30"/>
      <c r="CK57" s="30"/>
      <c r="CL57" s="30"/>
      <c r="CM57" s="3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row>
    <row r="58" spans="2:118" x14ac:dyDescent="0.25">
      <c r="B58" s="41" t="s">
        <v>89</v>
      </c>
      <c r="C58" s="41">
        <v>0</v>
      </c>
      <c r="D58" s="41">
        <v>0</v>
      </c>
      <c r="E58" s="41">
        <v>0</v>
      </c>
      <c r="F58" s="41">
        <v>0</v>
      </c>
      <c r="G58" s="41">
        <v>0</v>
      </c>
      <c r="H58" s="41">
        <v>11</v>
      </c>
      <c r="I58" s="41">
        <v>0</v>
      </c>
      <c r="J58" s="41">
        <v>123</v>
      </c>
      <c r="K58" s="41">
        <v>124</v>
      </c>
      <c r="L58" s="41">
        <v>4</v>
      </c>
      <c r="M58" s="41">
        <v>1</v>
      </c>
      <c r="N58" s="41">
        <v>0</v>
      </c>
      <c r="O58" s="41">
        <v>0</v>
      </c>
      <c r="P58" s="41">
        <v>0</v>
      </c>
      <c r="Q58" s="41">
        <v>0</v>
      </c>
      <c r="R58" s="41">
        <v>0</v>
      </c>
      <c r="S58" s="41">
        <v>263</v>
      </c>
      <c r="AK58" s="48"/>
      <c r="AU58" s="30"/>
      <c r="AV58" s="30"/>
      <c r="AW58" s="30"/>
      <c r="AX58" s="30"/>
      <c r="AY58" s="30"/>
      <c r="AZ58" s="30"/>
      <c r="BA58" s="30"/>
      <c r="BB58" s="30"/>
      <c r="BC58" s="30"/>
      <c r="BD58" s="30"/>
      <c r="BE58" s="30"/>
      <c r="BF58" s="30"/>
      <c r="BG58" s="30"/>
      <c r="BH58" s="30"/>
      <c r="BI58" s="49"/>
      <c r="BJ58" s="30"/>
      <c r="BK58" s="30"/>
      <c r="BL58" s="30"/>
      <c r="BM58" s="30"/>
      <c r="BN58" s="30"/>
      <c r="BO58" s="30"/>
      <c r="BS58" s="30"/>
      <c r="BT58" s="30"/>
      <c r="BU58" s="30"/>
      <c r="BV58" s="30"/>
      <c r="BW58" s="30"/>
      <c r="BX58" s="30"/>
      <c r="BY58" s="30"/>
      <c r="BZ58" s="30"/>
      <c r="CA58" s="30"/>
      <c r="CB58" s="30"/>
      <c r="CC58" s="30"/>
      <c r="CD58" s="30"/>
      <c r="CE58" s="30"/>
      <c r="CF58" s="30"/>
      <c r="CG58" s="49"/>
      <c r="CH58" s="30"/>
      <c r="CI58" s="30"/>
      <c r="CJ58" s="30"/>
      <c r="CK58" s="30"/>
      <c r="CL58" s="30"/>
      <c r="CM58" s="3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row>
    <row r="59" spans="2:118" x14ac:dyDescent="0.25">
      <c r="B59" s="41" t="s">
        <v>107</v>
      </c>
      <c r="C59" s="41">
        <v>0</v>
      </c>
      <c r="D59" s="41">
        <v>0</v>
      </c>
      <c r="E59" s="41">
        <v>84</v>
      </c>
      <c r="F59" s="41">
        <v>0</v>
      </c>
      <c r="G59" s="41">
        <v>36</v>
      </c>
      <c r="H59" s="41">
        <v>30</v>
      </c>
      <c r="I59" s="41">
        <v>17</v>
      </c>
      <c r="J59" s="41">
        <v>20</v>
      </c>
      <c r="K59" s="41">
        <v>15</v>
      </c>
      <c r="L59" s="41">
        <v>8</v>
      </c>
      <c r="M59" s="41">
        <v>7</v>
      </c>
      <c r="N59" s="41">
        <v>43</v>
      </c>
      <c r="O59" s="41">
        <v>0</v>
      </c>
      <c r="P59" s="41">
        <v>0</v>
      </c>
      <c r="Q59" s="41">
        <v>0</v>
      </c>
      <c r="R59" s="41">
        <v>0</v>
      </c>
      <c r="S59" s="41">
        <v>260</v>
      </c>
      <c r="AK59" s="48"/>
      <c r="AU59" s="30"/>
      <c r="AV59" s="30"/>
      <c r="AW59" s="30"/>
      <c r="AX59" s="30"/>
      <c r="AY59" s="30"/>
      <c r="AZ59" s="30"/>
      <c r="BA59" s="30"/>
      <c r="BB59" s="30"/>
      <c r="BC59" s="30"/>
      <c r="BD59" s="30"/>
      <c r="BE59" s="30"/>
      <c r="BF59" s="30"/>
      <c r="BG59" s="30"/>
      <c r="BH59" s="30"/>
      <c r="BI59" s="49"/>
      <c r="BJ59" s="30"/>
      <c r="BK59" s="30"/>
      <c r="BL59" s="30"/>
      <c r="BM59" s="30"/>
      <c r="BN59" s="30"/>
      <c r="BO59" s="30"/>
      <c r="BS59" s="30"/>
      <c r="BT59" s="30"/>
      <c r="BU59" s="30"/>
      <c r="BV59" s="30"/>
      <c r="BW59" s="30"/>
      <c r="BX59" s="30"/>
      <c r="BY59" s="30"/>
      <c r="BZ59" s="30"/>
      <c r="CA59" s="30"/>
      <c r="CB59" s="30"/>
      <c r="CC59" s="30"/>
      <c r="CD59" s="30"/>
      <c r="CE59" s="30"/>
      <c r="CF59" s="30"/>
      <c r="CG59" s="49"/>
      <c r="CH59" s="30"/>
      <c r="CI59" s="30"/>
      <c r="CJ59" s="30"/>
      <c r="CK59" s="30"/>
      <c r="CL59" s="30"/>
      <c r="CM59" s="3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row>
    <row r="60" spans="2:118" x14ac:dyDescent="0.25">
      <c r="B60" s="41" t="s">
        <v>94</v>
      </c>
      <c r="C60" s="2">
        <v>0</v>
      </c>
      <c r="D60" s="2">
        <v>0</v>
      </c>
      <c r="E60" s="2">
        <v>0</v>
      </c>
      <c r="F60" s="2">
        <v>238</v>
      </c>
      <c r="G60" s="2">
        <v>0</v>
      </c>
      <c r="H60" s="2">
        <v>21</v>
      </c>
      <c r="I60" s="2">
        <v>2</v>
      </c>
      <c r="J60" s="2">
        <v>0</v>
      </c>
      <c r="K60" s="2">
        <v>2</v>
      </c>
      <c r="L60" s="2">
        <v>0</v>
      </c>
      <c r="M60" s="3">
        <v>0</v>
      </c>
      <c r="N60" s="3">
        <v>0</v>
      </c>
      <c r="O60" s="3">
        <v>0</v>
      </c>
      <c r="P60" s="3">
        <v>0</v>
      </c>
      <c r="Q60" s="3">
        <v>0</v>
      </c>
      <c r="R60" s="3">
        <v>0</v>
      </c>
      <c r="S60" s="41">
        <v>263</v>
      </c>
      <c r="AK60" s="48"/>
      <c r="BI60" s="48"/>
      <c r="CG60" s="48"/>
    </row>
    <row r="65" spans="1:118" x14ac:dyDescent="0.25">
      <c r="V65" s="41" t="str">
        <f>A66</f>
        <v xml:space="preserve">Klebsiella oxytoca  </v>
      </c>
      <c r="AK65" s="48"/>
      <c r="AT65" s="41" t="str">
        <f>A66</f>
        <v xml:space="preserve">Klebsiella oxytoca  </v>
      </c>
      <c r="BI65" s="48"/>
      <c r="BR65" s="41" t="str">
        <f>A66</f>
        <v xml:space="preserve">Klebsiella oxytoca  </v>
      </c>
      <c r="CG65" s="48"/>
    </row>
    <row r="66" spans="1:118" ht="18.75" x14ac:dyDescent="0.25">
      <c r="A66" s="41" t="s">
        <v>110</v>
      </c>
      <c r="B66" s="41" t="s">
        <v>0</v>
      </c>
      <c r="C66" s="41">
        <v>1.5625E-2</v>
      </c>
      <c r="D66" s="41">
        <v>3.125E-2</v>
      </c>
      <c r="E66" s="41">
        <v>6.25E-2</v>
      </c>
      <c r="F66" s="41">
        <v>0.125</v>
      </c>
      <c r="G66" s="41">
        <v>0.25</v>
      </c>
      <c r="H66" s="41">
        <v>0.5</v>
      </c>
      <c r="I66" s="41">
        <v>1</v>
      </c>
      <c r="J66" s="41">
        <v>2</v>
      </c>
      <c r="K66" s="41">
        <v>4</v>
      </c>
      <c r="L66" s="41">
        <v>8</v>
      </c>
      <c r="M66" s="41">
        <v>16</v>
      </c>
      <c r="N66" s="41">
        <v>32</v>
      </c>
      <c r="O66" s="41">
        <v>64</v>
      </c>
      <c r="P66" s="41">
        <v>128</v>
      </c>
      <c r="Q66" s="41">
        <v>256</v>
      </c>
      <c r="R66" s="41">
        <v>512</v>
      </c>
      <c r="S66" s="41" t="s">
        <v>1</v>
      </c>
      <c r="V66" s="41" t="s">
        <v>0</v>
      </c>
      <c r="W66" s="41" t="str">
        <f>B67</f>
        <v>Ampicillin</v>
      </c>
      <c r="X66" s="41" t="str">
        <f>B68</f>
        <v>Ampicillin/ Sulbactam</v>
      </c>
      <c r="Y66" s="41" t="str">
        <f>B69</f>
        <v>Piperacillin</v>
      </c>
      <c r="Z66" s="41" t="str">
        <f>B70</f>
        <v>Piperacillin/ Tazobactam</v>
      </c>
      <c r="AA66" s="41" t="str">
        <f>B71</f>
        <v>Aztreonam</v>
      </c>
      <c r="AB66" s="41" t="str">
        <f>B72</f>
        <v>Cefotaxim</v>
      </c>
      <c r="AC66" s="41" t="str">
        <f>B73</f>
        <v>Ceftazidim</v>
      </c>
      <c r="AD66" s="41" t="str">
        <f>B74</f>
        <v>Cefuroxim</v>
      </c>
      <c r="AE66" s="41" t="str">
        <f>B75</f>
        <v>Imipenem</v>
      </c>
      <c r="AF66" s="41" t="str">
        <f>B76</f>
        <v>Meropenem</v>
      </c>
      <c r="AG66" s="41" t="str">
        <f>B77</f>
        <v>Colistin</v>
      </c>
      <c r="AH66" s="41" t="str">
        <f>B78</f>
        <v>Amikacin</v>
      </c>
      <c r="AI66" s="41" t="str">
        <f>B79</f>
        <v>Gentamicin</v>
      </c>
      <c r="AJ66" s="41" t="str">
        <f>B80</f>
        <v>Tobramycin</v>
      </c>
      <c r="AK66" s="48" t="str">
        <f>B81</f>
        <v>Fosfomycin</v>
      </c>
      <c r="AL66" s="41" t="str">
        <f>B82</f>
        <v>Cotrimoxazol</v>
      </c>
      <c r="AM66" s="41" t="str">
        <f>B83</f>
        <v>Ciprofloxacin</v>
      </c>
      <c r="AN66" s="41" t="str">
        <f>B84</f>
        <v>Levofloxacin</v>
      </c>
      <c r="AO66" s="41" t="str">
        <f>B85</f>
        <v>Moxifloxacin</v>
      </c>
      <c r="AP66" s="41" t="str">
        <f>B86</f>
        <v>Doxycyclin</v>
      </c>
      <c r="AQ66" s="41" t="str">
        <f>B87</f>
        <v>Tigecyclin</v>
      </c>
      <c r="AR66" s="41" t="str">
        <f>B90</f>
        <v>Ceftazidim/Avibactam</v>
      </c>
      <c r="AT66" s="41" t="s">
        <v>0</v>
      </c>
      <c r="AU66" s="30" t="str">
        <f>W66</f>
        <v>Ampicillin</v>
      </c>
      <c r="AV66" s="30" t="str">
        <f>X66</f>
        <v>Ampicillin/ Sulbactam</v>
      </c>
      <c r="AW66" s="30" t="str">
        <f>Y66</f>
        <v>Piperacillin</v>
      </c>
      <c r="AX66" s="30" t="str">
        <f>Z66</f>
        <v>Piperacillin/ Tazobactam</v>
      </c>
      <c r="AY66" s="30" t="str">
        <f>AA66</f>
        <v>Aztreonam</v>
      </c>
      <c r="AZ66" s="30" t="str">
        <f>AB66</f>
        <v>Cefotaxim</v>
      </c>
      <c r="BA66" s="30" t="str">
        <f>AC66</f>
        <v>Ceftazidim</v>
      </c>
      <c r="BB66" s="30" t="str">
        <f>AD66</f>
        <v>Cefuroxim</v>
      </c>
      <c r="BC66" s="30" t="str">
        <f>AE66</f>
        <v>Imipenem</v>
      </c>
      <c r="BD66" s="30" t="str">
        <f>AF66</f>
        <v>Meropenem</v>
      </c>
      <c r="BE66" s="30" t="str">
        <f>AG66</f>
        <v>Colistin</v>
      </c>
      <c r="BF66" s="30" t="str">
        <f>AH66</f>
        <v>Amikacin</v>
      </c>
      <c r="BG66" s="30" t="str">
        <f>AI66</f>
        <v>Gentamicin</v>
      </c>
      <c r="BH66" s="30" t="str">
        <f>AJ66</f>
        <v>Tobramycin</v>
      </c>
      <c r="BI66" s="49" t="str">
        <f>AK66</f>
        <v>Fosfomycin</v>
      </c>
      <c r="BJ66" s="30" t="str">
        <f>AL66</f>
        <v>Cotrimoxazol</v>
      </c>
      <c r="BK66" s="30" t="str">
        <f>AM66</f>
        <v>Ciprofloxacin</v>
      </c>
      <c r="BL66" s="30" t="str">
        <f>AN66</f>
        <v>Levofloxacin</v>
      </c>
      <c r="BM66" s="30" t="str">
        <f>AO66</f>
        <v>Moxifloxacin</v>
      </c>
      <c r="BN66" s="30" t="str">
        <f>AP66</f>
        <v>Doxycyclin</v>
      </c>
      <c r="BO66" s="30" t="str">
        <f>AQ66</f>
        <v>Tigecyclin</v>
      </c>
      <c r="BP66" s="41" t="str">
        <f t="shared" ref="BP66" si="68">AR66</f>
        <v>Ceftazidim/Avibactam</v>
      </c>
      <c r="BR66" s="41" t="s">
        <v>0</v>
      </c>
      <c r="BS66" s="41" t="str">
        <f>W66</f>
        <v>Ampicillin</v>
      </c>
      <c r="BT66" s="41" t="str">
        <f>X66</f>
        <v>Ampicillin/ Sulbactam</v>
      </c>
      <c r="BU66" s="41" t="str">
        <f>Y66</f>
        <v>Piperacillin</v>
      </c>
      <c r="BV66" s="41" t="str">
        <f>Z66</f>
        <v>Piperacillin/ Tazobactam</v>
      </c>
      <c r="BW66" s="41" t="str">
        <f>AA66</f>
        <v>Aztreonam</v>
      </c>
      <c r="BX66" s="41" t="str">
        <f>AB66</f>
        <v>Cefotaxim</v>
      </c>
      <c r="BY66" s="41" t="str">
        <f>AC66</f>
        <v>Ceftazidim</v>
      </c>
      <c r="BZ66" s="41" t="str">
        <f>AD66</f>
        <v>Cefuroxim</v>
      </c>
      <c r="CA66" s="41" t="str">
        <f>AE66</f>
        <v>Imipenem</v>
      </c>
      <c r="CB66" s="41" t="str">
        <f>AF66</f>
        <v>Meropenem</v>
      </c>
      <c r="CC66" s="41" t="str">
        <f>AG66</f>
        <v>Colistin</v>
      </c>
      <c r="CD66" s="41" t="str">
        <f>AH66</f>
        <v>Amikacin</v>
      </c>
      <c r="CE66" s="41" t="str">
        <f>AI66</f>
        <v>Gentamicin</v>
      </c>
      <c r="CF66" s="41" t="str">
        <f>AJ66</f>
        <v>Tobramycin</v>
      </c>
      <c r="CG66" s="48" t="str">
        <f>AK66</f>
        <v>Fosfomycin</v>
      </c>
      <c r="CH66" s="41" t="str">
        <f>AL66</f>
        <v>Cotrimoxazol</v>
      </c>
      <c r="CI66" s="41" t="str">
        <f>AM66</f>
        <v>Ciprofloxacin</v>
      </c>
      <c r="CJ66" s="41" t="str">
        <f>AN66</f>
        <v>Levofloxacin</v>
      </c>
      <c r="CK66" s="41" t="str">
        <f>AO66</f>
        <v>Moxifloxacin</v>
      </c>
      <c r="CL66" s="41" t="str">
        <f>AP66</f>
        <v>Doxycyclin</v>
      </c>
      <c r="CM66" s="41" t="str">
        <f>AQ66</f>
        <v>Tigecyclin</v>
      </c>
      <c r="CN66" s="41" t="str">
        <f t="shared" ref="CN66" si="69">AR66</f>
        <v>Ceftazidim/Avibactam</v>
      </c>
      <c r="CQ66" s="11"/>
      <c r="CR66" s="12" t="s">
        <v>47</v>
      </c>
      <c r="CS66" s="12" t="s">
        <v>52</v>
      </c>
      <c r="CT66" s="12" t="s">
        <v>53</v>
      </c>
      <c r="CU66" s="12" t="s">
        <v>54</v>
      </c>
      <c r="CV66" s="12" t="s">
        <v>55</v>
      </c>
      <c r="CW66" s="12" t="s">
        <v>56</v>
      </c>
      <c r="CX66" s="12" t="s">
        <v>57</v>
      </c>
      <c r="CY66" s="12" t="s">
        <v>70</v>
      </c>
      <c r="CZ66" s="12" t="s">
        <v>58</v>
      </c>
      <c r="DA66" s="12" t="s">
        <v>59</v>
      </c>
      <c r="DB66" s="12" t="s">
        <v>60</v>
      </c>
      <c r="DC66" s="12" t="s">
        <v>61</v>
      </c>
      <c r="DD66" s="12" t="s">
        <v>62</v>
      </c>
      <c r="DE66" s="12" t="s">
        <v>63</v>
      </c>
      <c r="DF66" s="12" t="s">
        <v>64</v>
      </c>
      <c r="DG66" s="12" t="s">
        <v>65</v>
      </c>
      <c r="DH66" s="12" t="s">
        <v>66</v>
      </c>
      <c r="DI66" s="12" t="s">
        <v>67</v>
      </c>
      <c r="DJ66" s="12" t="s">
        <v>68</v>
      </c>
      <c r="DK66" s="12" t="s">
        <v>69</v>
      </c>
      <c r="DL66" s="12" t="s">
        <v>71</v>
      </c>
      <c r="DM66" s="12" t="s">
        <v>116</v>
      </c>
      <c r="DN66" s="10"/>
    </row>
    <row r="67" spans="1:118" ht="18.75" x14ac:dyDescent="0.25">
      <c r="B67" s="41" t="s">
        <v>2</v>
      </c>
      <c r="C67" s="2">
        <v>0</v>
      </c>
      <c r="D67" s="2">
        <v>0</v>
      </c>
      <c r="E67" s="2">
        <v>0</v>
      </c>
      <c r="F67" s="2">
        <v>0</v>
      </c>
      <c r="G67" s="2">
        <v>0</v>
      </c>
      <c r="H67" s="2">
        <v>0</v>
      </c>
      <c r="I67" s="2">
        <v>0</v>
      </c>
      <c r="J67" s="2">
        <v>0</v>
      </c>
      <c r="K67" s="2">
        <v>0</v>
      </c>
      <c r="L67" s="2">
        <v>0</v>
      </c>
      <c r="M67" s="3">
        <v>2</v>
      </c>
      <c r="N67" s="3">
        <v>14</v>
      </c>
      <c r="O67" s="3">
        <v>5</v>
      </c>
      <c r="P67" s="3">
        <v>0</v>
      </c>
      <c r="Q67" s="3">
        <v>0</v>
      </c>
      <c r="R67" s="3">
        <v>0</v>
      </c>
      <c r="S67" s="41">
        <v>21</v>
      </c>
      <c r="V67" s="41">
        <v>1.5625E-2</v>
      </c>
      <c r="W67" s="2">
        <f>C67</f>
        <v>0</v>
      </c>
      <c r="X67" s="2">
        <f>C68</f>
        <v>0</v>
      </c>
      <c r="Y67" s="2">
        <f>C69</f>
        <v>0</v>
      </c>
      <c r="Z67" s="2">
        <f>C70</f>
        <v>0</v>
      </c>
      <c r="AA67" s="2">
        <f>C71</f>
        <v>0</v>
      </c>
      <c r="AB67" s="2">
        <f>C72</f>
        <v>0</v>
      </c>
      <c r="AC67" s="2">
        <f>C73</f>
        <v>0</v>
      </c>
      <c r="AD67" s="4">
        <f>C74</f>
        <v>0</v>
      </c>
      <c r="AE67" s="2">
        <f>C75</f>
        <v>0</v>
      </c>
      <c r="AF67" s="2">
        <f>C76</f>
        <v>0</v>
      </c>
      <c r="AG67" s="2">
        <f>C77</f>
        <v>0</v>
      </c>
      <c r="AH67" s="2">
        <f>C78</f>
        <v>0</v>
      </c>
      <c r="AI67" s="2">
        <f>C79</f>
        <v>0</v>
      </c>
      <c r="AJ67" s="2">
        <f>C80</f>
        <v>0</v>
      </c>
      <c r="AK67" s="50">
        <f>C81</f>
        <v>0</v>
      </c>
      <c r="AL67" s="2">
        <f>C82</f>
        <v>0</v>
      </c>
      <c r="AM67" s="2">
        <f>C83</f>
        <v>0</v>
      </c>
      <c r="AN67" s="2">
        <f>C84</f>
        <v>0</v>
      </c>
      <c r="AO67" s="2">
        <f>C85</f>
        <v>0</v>
      </c>
      <c r="AP67" s="41">
        <f>C86</f>
        <v>0</v>
      </c>
      <c r="AQ67" s="42">
        <f>C87</f>
        <v>0</v>
      </c>
      <c r="AR67" s="2">
        <f>C90</f>
        <v>0</v>
      </c>
      <c r="AT67" s="41">
        <v>1.4999999999999999E-2</v>
      </c>
      <c r="AU67" s="31">
        <f>PRODUCT(W67*100*1/W83)</f>
        <v>0</v>
      </c>
      <c r="AV67" s="31">
        <f>PRODUCT(X67*100*1/X83)</f>
        <v>0</v>
      </c>
      <c r="AW67" s="31">
        <f>PRODUCT(Y67*100*1/Y83)</f>
        <v>0</v>
      </c>
      <c r="AX67" s="31">
        <f>PRODUCT(Z67*100*1/Z83)</f>
        <v>0</v>
      </c>
      <c r="AY67" s="31">
        <f>PRODUCT(AA67*100*1/AA83)</f>
        <v>0</v>
      </c>
      <c r="AZ67" s="31">
        <f>PRODUCT(AB67*100*1/AB83)</f>
        <v>0</v>
      </c>
      <c r="BA67" s="31">
        <f>PRODUCT(AC67*100*1/AC83)</f>
        <v>0</v>
      </c>
      <c r="BB67" s="32">
        <f>PRODUCT(AD67*100*1/AD83)</f>
        <v>0</v>
      </c>
      <c r="BC67" s="31">
        <f>PRODUCT(AE67*100*1/AE83)</f>
        <v>0</v>
      </c>
      <c r="BD67" s="31">
        <f>PRODUCT(AF67*100*1/AF83)</f>
        <v>0</v>
      </c>
      <c r="BE67" s="31">
        <f>PRODUCT(AG67*100*1/AG83)</f>
        <v>0</v>
      </c>
      <c r="BF67" s="31">
        <f>PRODUCT(AH67*100*1/AH83)</f>
        <v>0</v>
      </c>
      <c r="BG67" s="31">
        <f>PRODUCT(AI67*100*1/AI83)</f>
        <v>0</v>
      </c>
      <c r="BH67" s="31">
        <f>PRODUCT(AJ67*100*1/AJ83)</f>
        <v>0</v>
      </c>
      <c r="BI67" s="51">
        <f>PRODUCT(AK67*100*1/AK83)</f>
        <v>0</v>
      </c>
      <c r="BJ67" s="31">
        <f>PRODUCT(AL67*100*1/AL83)</f>
        <v>0</v>
      </c>
      <c r="BK67" s="31">
        <f>PRODUCT(AM67*100*1/AM83)</f>
        <v>0</v>
      </c>
      <c r="BL67" s="31">
        <f>PRODUCT(AN67*100*1/AN83)</f>
        <v>0</v>
      </c>
      <c r="BM67" s="31">
        <f>PRODUCT(AO67*100*1/AO83)</f>
        <v>0</v>
      </c>
      <c r="BN67" s="30">
        <f>PRODUCT(AP67*100*1/AP83)</f>
        <v>0</v>
      </c>
      <c r="BO67" s="44">
        <f>PRODUCT(AQ67*100*1/AQ83)</f>
        <v>0</v>
      </c>
      <c r="BP67" s="31">
        <f t="shared" ref="BP67" si="70">PRODUCT(AR67*100*1/AR83)</f>
        <v>0</v>
      </c>
      <c r="BR67" s="41">
        <v>1.4999999999999999E-2</v>
      </c>
      <c r="BS67" s="31">
        <f t="shared" ref="BS67:CN67" si="71">AU67</f>
        <v>0</v>
      </c>
      <c r="BT67" s="31">
        <f t="shared" si="71"/>
        <v>0</v>
      </c>
      <c r="BU67" s="31">
        <f t="shared" si="71"/>
        <v>0</v>
      </c>
      <c r="BV67" s="31">
        <f t="shared" si="71"/>
        <v>0</v>
      </c>
      <c r="BW67" s="31">
        <f t="shared" si="71"/>
        <v>0</v>
      </c>
      <c r="BX67" s="31">
        <f t="shared" si="71"/>
        <v>0</v>
      </c>
      <c r="BY67" s="31">
        <f t="shared" si="71"/>
        <v>0</v>
      </c>
      <c r="BZ67" s="32">
        <f t="shared" si="71"/>
        <v>0</v>
      </c>
      <c r="CA67" s="31">
        <f t="shared" si="71"/>
        <v>0</v>
      </c>
      <c r="CB67" s="31">
        <f t="shared" si="71"/>
        <v>0</v>
      </c>
      <c r="CC67" s="31">
        <f t="shared" si="71"/>
        <v>0</v>
      </c>
      <c r="CD67" s="31">
        <f t="shared" si="71"/>
        <v>0</v>
      </c>
      <c r="CE67" s="31">
        <f t="shared" si="71"/>
        <v>0</v>
      </c>
      <c r="CF67" s="31">
        <f t="shared" si="71"/>
        <v>0</v>
      </c>
      <c r="CG67" s="51">
        <f t="shared" si="71"/>
        <v>0</v>
      </c>
      <c r="CH67" s="31">
        <f t="shared" si="71"/>
        <v>0</v>
      </c>
      <c r="CI67" s="31">
        <f t="shared" si="71"/>
        <v>0</v>
      </c>
      <c r="CJ67" s="31">
        <f t="shared" si="71"/>
        <v>0</v>
      </c>
      <c r="CK67" s="31">
        <f t="shared" si="71"/>
        <v>0</v>
      </c>
      <c r="CL67" s="30">
        <f t="shared" si="71"/>
        <v>0</v>
      </c>
      <c r="CM67" s="44">
        <f t="shared" si="71"/>
        <v>0</v>
      </c>
      <c r="CN67" s="31">
        <f t="shared" si="71"/>
        <v>0</v>
      </c>
      <c r="CQ67" s="12" t="s">
        <v>48</v>
      </c>
      <c r="CR67" s="16">
        <f>S67</f>
        <v>21</v>
      </c>
      <c r="CS67" s="16">
        <f>S68</f>
        <v>25</v>
      </c>
      <c r="CT67" s="16">
        <f>S69</f>
        <v>25</v>
      </c>
      <c r="CU67" s="16">
        <f>S70</f>
        <v>25</v>
      </c>
      <c r="CV67" s="16">
        <f>S71</f>
        <v>25</v>
      </c>
      <c r="CW67" s="16">
        <f>S72</f>
        <v>25</v>
      </c>
      <c r="CX67" s="16">
        <f>S73</f>
        <v>25</v>
      </c>
      <c r="CY67" s="16">
        <f>S74</f>
        <v>25</v>
      </c>
      <c r="CZ67" s="16">
        <f>S75</f>
        <v>25</v>
      </c>
      <c r="DA67" s="16">
        <f>S76</f>
        <v>25</v>
      </c>
      <c r="DB67" s="16">
        <f>S77</f>
        <v>25</v>
      </c>
      <c r="DC67" s="16">
        <f>S78</f>
        <v>25</v>
      </c>
      <c r="DD67" s="16">
        <f>S79</f>
        <v>25</v>
      </c>
      <c r="DE67" s="16">
        <f>S80</f>
        <v>25</v>
      </c>
      <c r="DF67" s="16">
        <f>S81</f>
        <v>24</v>
      </c>
      <c r="DG67" s="16">
        <f>S82</f>
        <v>25</v>
      </c>
      <c r="DH67" s="16">
        <f>S83</f>
        <v>25</v>
      </c>
      <c r="DI67" s="16">
        <f>S84</f>
        <v>25</v>
      </c>
      <c r="DJ67" s="16">
        <f>S85</f>
        <v>25</v>
      </c>
      <c r="DK67" s="16">
        <f>S86</f>
        <v>25</v>
      </c>
      <c r="DL67" s="16">
        <f>S87</f>
        <v>25</v>
      </c>
      <c r="DM67" s="16">
        <f>S90</f>
        <v>25</v>
      </c>
      <c r="DN67" s="10"/>
    </row>
    <row r="68" spans="1:118" ht="18.75" x14ac:dyDescent="0.25">
      <c r="B68" s="41" t="s">
        <v>3</v>
      </c>
      <c r="C68" s="2">
        <v>0</v>
      </c>
      <c r="D68" s="2">
        <v>0</v>
      </c>
      <c r="E68" s="2">
        <v>0</v>
      </c>
      <c r="F68" s="2">
        <v>0</v>
      </c>
      <c r="G68" s="2">
        <v>0</v>
      </c>
      <c r="H68" s="2">
        <v>3</v>
      </c>
      <c r="I68" s="2">
        <v>1</v>
      </c>
      <c r="J68" s="2">
        <v>2</v>
      </c>
      <c r="K68" s="2">
        <v>11</v>
      </c>
      <c r="L68" s="2">
        <v>4</v>
      </c>
      <c r="M68" s="3">
        <v>1</v>
      </c>
      <c r="N68" s="3">
        <v>0</v>
      </c>
      <c r="O68" s="3">
        <v>3</v>
      </c>
      <c r="P68" s="3">
        <v>0</v>
      </c>
      <c r="Q68" s="3">
        <v>0</v>
      </c>
      <c r="R68" s="3">
        <v>0</v>
      </c>
      <c r="S68" s="41">
        <v>25</v>
      </c>
      <c r="V68" s="41">
        <v>3.125E-2</v>
      </c>
      <c r="W68" s="2">
        <f>D67</f>
        <v>0</v>
      </c>
      <c r="X68" s="2">
        <f>D68</f>
        <v>0</v>
      </c>
      <c r="Y68" s="2">
        <f>D69</f>
        <v>0</v>
      </c>
      <c r="Z68" s="2">
        <f>D70</f>
        <v>0</v>
      </c>
      <c r="AA68" s="2">
        <f>D71</f>
        <v>0</v>
      </c>
      <c r="AB68" s="2">
        <f>D72</f>
        <v>21</v>
      </c>
      <c r="AC68" s="2">
        <f>D73</f>
        <v>0</v>
      </c>
      <c r="AD68" s="4">
        <f>D74</f>
        <v>0</v>
      </c>
      <c r="AE68" s="2">
        <f>D75</f>
        <v>0</v>
      </c>
      <c r="AF68" s="2">
        <f>D76</f>
        <v>0</v>
      </c>
      <c r="AG68" s="2">
        <f>D77</f>
        <v>0</v>
      </c>
      <c r="AH68" s="2">
        <f>D78</f>
        <v>0</v>
      </c>
      <c r="AI68" s="2">
        <f>D79</f>
        <v>0</v>
      </c>
      <c r="AJ68" s="2">
        <f>D80</f>
        <v>0</v>
      </c>
      <c r="AK68" s="50">
        <f>D81</f>
        <v>0</v>
      </c>
      <c r="AL68" s="2">
        <f>D82</f>
        <v>0</v>
      </c>
      <c r="AM68" s="2">
        <f>D83</f>
        <v>22</v>
      </c>
      <c r="AN68" s="2">
        <f>D84</f>
        <v>25</v>
      </c>
      <c r="AO68" s="2">
        <f>D85</f>
        <v>0</v>
      </c>
      <c r="AP68" s="41">
        <f>D86</f>
        <v>0</v>
      </c>
      <c r="AQ68" s="42">
        <f>D87</f>
        <v>3</v>
      </c>
      <c r="AR68" s="2">
        <f>D90</f>
        <v>0</v>
      </c>
      <c r="AT68" s="41">
        <v>3.1E-2</v>
      </c>
      <c r="AU68" s="31">
        <f>PRODUCT(W68*100*1/W83)</f>
        <v>0</v>
      </c>
      <c r="AV68" s="31">
        <f>PRODUCT(X68*100*1/X83)</f>
        <v>0</v>
      </c>
      <c r="AW68" s="31">
        <f>PRODUCT(Y68*100*1/Y83)</f>
        <v>0</v>
      </c>
      <c r="AX68" s="31">
        <f>PRODUCT(Z68*100*1/Z83)</f>
        <v>0</v>
      </c>
      <c r="AY68" s="31">
        <f>PRODUCT(AA68*100*1/AA83)</f>
        <v>0</v>
      </c>
      <c r="AZ68" s="31">
        <f>PRODUCT(AB68*100*1/AB83)</f>
        <v>84</v>
      </c>
      <c r="BA68" s="31">
        <f>PRODUCT(AC68*100*1/AC83)</f>
        <v>0</v>
      </c>
      <c r="BB68" s="32">
        <f>PRODUCT(AD68*100*1/AD83)</f>
        <v>0</v>
      </c>
      <c r="BC68" s="31">
        <f>PRODUCT(AE68*100*1/AE83)</f>
        <v>0</v>
      </c>
      <c r="BD68" s="31">
        <f>PRODUCT(AF68*100*1/AF83)</f>
        <v>0</v>
      </c>
      <c r="BE68" s="31">
        <f>PRODUCT(AG68*100*1/AG83)</f>
        <v>0</v>
      </c>
      <c r="BF68" s="31">
        <f>PRODUCT(AH68*100*1/AH83)</f>
        <v>0</v>
      </c>
      <c r="BG68" s="31">
        <f>PRODUCT(AI68*100*1/AI83)</f>
        <v>0</v>
      </c>
      <c r="BH68" s="31">
        <f>PRODUCT(AJ68*100*1/AJ83)</f>
        <v>0</v>
      </c>
      <c r="BI68" s="51">
        <f>PRODUCT(AK68*100*1/AK83)</f>
        <v>0</v>
      </c>
      <c r="BJ68" s="31">
        <f>PRODUCT(AL68*100*1/AL83)</f>
        <v>0</v>
      </c>
      <c r="BK68" s="31">
        <f>PRODUCT(AM68*100*1/AM83)</f>
        <v>88</v>
      </c>
      <c r="BL68" s="31">
        <f>PRODUCT(AN68*100*1/AN83)</f>
        <v>100</v>
      </c>
      <c r="BM68" s="31">
        <f>PRODUCT(AO68*100*1/AO83)</f>
        <v>0</v>
      </c>
      <c r="BN68" s="30">
        <f>PRODUCT(AP68*100*1/AP83)</f>
        <v>0</v>
      </c>
      <c r="BO68" s="44">
        <f>PRODUCT(AQ68*100*1/AQ83)</f>
        <v>12</v>
      </c>
      <c r="BP68" s="31">
        <f t="shared" ref="BP68" si="72">PRODUCT(AR68*100*1/AR83)</f>
        <v>0</v>
      </c>
      <c r="BR68" s="41">
        <v>3.1E-2</v>
      </c>
      <c r="BS68" s="31">
        <f t="shared" ref="BS68:CN68" si="73">AU67+AU68</f>
        <v>0</v>
      </c>
      <c r="BT68" s="31">
        <f t="shared" si="73"/>
        <v>0</v>
      </c>
      <c r="BU68" s="31">
        <f t="shared" si="73"/>
        <v>0</v>
      </c>
      <c r="BV68" s="31">
        <f t="shared" si="73"/>
        <v>0</v>
      </c>
      <c r="BW68" s="31">
        <f t="shared" si="73"/>
        <v>0</v>
      </c>
      <c r="BX68" s="31">
        <f t="shared" si="73"/>
        <v>84</v>
      </c>
      <c r="BY68" s="31">
        <f t="shared" si="73"/>
        <v>0</v>
      </c>
      <c r="BZ68" s="32">
        <f t="shared" si="73"/>
        <v>0</v>
      </c>
      <c r="CA68" s="31">
        <f t="shared" si="73"/>
        <v>0</v>
      </c>
      <c r="CB68" s="31">
        <f t="shared" si="73"/>
        <v>0</v>
      </c>
      <c r="CC68" s="31">
        <f t="shared" si="73"/>
        <v>0</v>
      </c>
      <c r="CD68" s="31">
        <f t="shared" si="73"/>
        <v>0</v>
      </c>
      <c r="CE68" s="31">
        <f t="shared" si="73"/>
        <v>0</v>
      </c>
      <c r="CF68" s="31">
        <f t="shared" si="73"/>
        <v>0</v>
      </c>
      <c r="CG68" s="51">
        <f t="shared" si="73"/>
        <v>0</v>
      </c>
      <c r="CH68" s="31">
        <f t="shared" si="73"/>
        <v>0</v>
      </c>
      <c r="CI68" s="31">
        <f t="shared" si="73"/>
        <v>88</v>
      </c>
      <c r="CJ68" s="31">
        <f t="shared" si="73"/>
        <v>100</v>
      </c>
      <c r="CK68" s="31">
        <f t="shared" si="73"/>
        <v>0</v>
      </c>
      <c r="CL68" s="30">
        <f t="shared" si="73"/>
        <v>0</v>
      </c>
      <c r="CM68" s="44">
        <f t="shared" si="73"/>
        <v>12</v>
      </c>
      <c r="CN68" s="31">
        <f t="shared" si="73"/>
        <v>0</v>
      </c>
      <c r="CQ68" s="12" t="s">
        <v>49</v>
      </c>
      <c r="CR68" s="13">
        <f>BS76</f>
        <v>0</v>
      </c>
      <c r="CS68" s="13">
        <f>BT76</f>
        <v>84</v>
      </c>
      <c r="CT68" s="13">
        <f>BU76</f>
        <v>76</v>
      </c>
      <c r="CU68" s="13">
        <f>BV76</f>
        <v>92</v>
      </c>
      <c r="CV68" s="13">
        <f>BW73</f>
        <v>92</v>
      </c>
      <c r="CW68" s="13">
        <f>BX73</f>
        <v>96</v>
      </c>
      <c r="CX68" s="13">
        <f>BY73</f>
        <v>100</v>
      </c>
      <c r="CY68" s="13">
        <f>BZ76</f>
        <v>92</v>
      </c>
      <c r="CZ68" s="13">
        <f>CA74</f>
        <v>100</v>
      </c>
      <c r="DA68" s="13">
        <f>CB74</f>
        <v>100</v>
      </c>
      <c r="DB68" s="13">
        <f>CC74</f>
        <v>100</v>
      </c>
      <c r="DC68" s="13">
        <f>CD76</f>
        <v>100</v>
      </c>
      <c r="DD68" s="13">
        <f>CE74</f>
        <v>100</v>
      </c>
      <c r="DE68" s="13">
        <f>CF74</f>
        <v>100</v>
      </c>
      <c r="DF68" s="13"/>
      <c r="DG68" s="13">
        <f>CH74</f>
        <v>100</v>
      </c>
      <c r="DH68" s="13">
        <f>CI71</f>
        <v>100</v>
      </c>
      <c r="DI68" s="13">
        <f>CJ72</f>
        <v>100</v>
      </c>
      <c r="DJ68" s="13">
        <f>CK71</f>
        <v>100</v>
      </c>
      <c r="DK68" s="13"/>
      <c r="DL68" s="13"/>
      <c r="DM68" s="13">
        <f>CN76</f>
        <v>100</v>
      </c>
      <c r="DN68" s="10"/>
    </row>
    <row r="69" spans="1:118" ht="18.75" x14ac:dyDescent="0.25">
      <c r="B69" s="41" t="s">
        <v>4</v>
      </c>
      <c r="C69" s="2">
        <v>0</v>
      </c>
      <c r="D69" s="2">
        <v>0</v>
      </c>
      <c r="E69" s="2">
        <v>0</v>
      </c>
      <c r="F69" s="2">
        <v>0</v>
      </c>
      <c r="G69" s="2">
        <v>0</v>
      </c>
      <c r="H69" s="2">
        <v>0</v>
      </c>
      <c r="I69" s="2">
        <v>0</v>
      </c>
      <c r="J69" s="2">
        <v>1</v>
      </c>
      <c r="K69" s="2">
        <v>6</v>
      </c>
      <c r="L69" s="2">
        <v>12</v>
      </c>
      <c r="M69" s="3">
        <v>3</v>
      </c>
      <c r="N69" s="3">
        <v>1</v>
      </c>
      <c r="O69" s="3">
        <v>0</v>
      </c>
      <c r="P69" s="3">
        <v>2</v>
      </c>
      <c r="Q69" s="3">
        <v>0</v>
      </c>
      <c r="R69" s="3">
        <v>0</v>
      </c>
      <c r="S69" s="41">
        <v>25</v>
      </c>
      <c r="V69" s="41">
        <v>6.25E-2</v>
      </c>
      <c r="W69" s="2">
        <f>E67</f>
        <v>0</v>
      </c>
      <c r="X69" s="2">
        <f>E68</f>
        <v>0</v>
      </c>
      <c r="Y69" s="2">
        <f>E69</f>
        <v>0</v>
      </c>
      <c r="Z69" s="2">
        <f>E70</f>
        <v>0</v>
      </c>
      <c r="AA69" s="2">
        <f>E71</f>
        <v>0</v>
      </c>
      <c r="AB69" s="2">
        <f>E72</f>
        <v>0</v>
      </c>
      <c r="AC69" s="2">
        <f>E73</f>
        <v>0</v>
      </c>
      <c r="AD69" s="4">
        <f>E74</f>
        <v>0</v>
      </c>
      <c r="AE69" s="2">
        <f>E75</f>
        <v>15</v>
      </c>
      <c r="AF69" s="2">
        <f>E76</f>
        <v>25</v>
      </c>
      <c r="AG69" s="2">
        <f>E77</f>
        <v>0</v>
      </c>
      <c r="AH69" s="2">
        <f>E78</f>
        <v>0</v>
      </c>
      <c r="AI69" s="2">
        <f>E79</f>
        <v>2</v>
      </c>
      <c r="AJ69" s="2">
        <f>E80</f>
        <v>1</v>
      </c>
      <c r="AK69" s="50">
        <f>E81</f>
        <v>0</v>
      </c>
      <c r="AL69" s="2">
        <f>E82</f>
        <v>25</v>
      </c>
      <c r="AM69" s="2">
        <f>E83</f>
        <v>3</v>
      </c>
      <c r="AN69" s="2">
        <f>E84</f>
        <v>0</v>
      </c>
      <c r="AO69" s="2">
        <f>E85</f>
        <v>3</v>
      </c>
      <c r="AP69" s="41">
        <f>E86</f>
        <v>0</v>
      </c>
      <c r="AQ69" s="42">
        <f>E87</f>
        <v>0</v>
      </c>
      <c r="AR69" s="2">
        <f>E90</f>
        <v>0</v>
      </c>
      <c r="AT69" s="41">
        <v>6.2E-2</v>
      </c>
      <c r="AU69" s="31">
        <f>PRODUCT(W69*100*1/W83)</f>
        <v>0</v>
      </c>
      <c r="AV69" s="31">
        <f>PRODUCT(X69*100*1/X83)</f>
        <v>0</v>
      </c>
      <c r="AW69" s="31">
        <f>PRODUCT(Y69*100*1/Y83)</f>
        <v>0</v>
      </c>
      <c r="AX69" s="31">
        <f>PRODUCT(Z69*100*1/Z83)</f>
        <v>0</v>
      </c>
      <c r="AY69" s="31">
        <f>PRODUCT(AA69*100*1/AA83)</f>
        <v>0</v>
      </c>
      <c r="AZ69" s="31">
        <f>PRODUCT(AB69*100*1/AB83)</f>
        <v>0</v>
      </c>
      <c r="BA69" s="31">
        <f>PRODUCT(AC69*100*1/AC83)</f>
        <v>0</v>
      </c>
      <c r="BB69" s="32">
        <f>PRODUCT(AD69*100*1/AD83)</f>
        <v>0</v>
      </c>
      <c r="BC69" s="31">
        <f>PRODUCT(AE69*100*1/AE83)</f>
        <v>60</v>
      </c>
      <c r="BD69" s="31">
        <f>PRODUCT(AF69*100*1/AF83)</f>
        <v>100</v>
      </c>
      <c r="BE69" s="31">
        <f>PRODUCT(AG69*100*1/AG83)</f>
        <v>0</v>
      </c>
      <c r="BF69" s="31">
        <f>PRODUCT(AH69*100*1/AH83)</f>
        <v>0</v>
      </c>
      <c r="BG69" s="31">
        <f>PRODUCT(AI69*100*1/AI83)</f>
        <v>8</v>
      </c>
      <c r="BH69" s="31">
        <f>PRODUCT(AJ69*100*1/AJ83)</f>
        <v>4</v>
      </c>
      <c r="BI69" s="51">
        <f>PRODUCT(AK69*100*1/AK83)</f>
        <v>0</v>
      </c>
      <c r="BJ69" s="31">
        <f>PRODUCT(AL69*100*1/AL83)</f>
        <v>100</v>
      </c>
      <c r="BK69" s="31">
        <f>PRODUCT(AM69*100*1/AM83)</f>
        <v>12</v>
      </c>
      <c r="BL69" s="31">
        <f>PRODUCT(AN69*100*1/AN83)</f>
        <v>0</v>
      </c>
      <c r="BM69" s="31">
        <f>PRODUCT(AO69*100*1/AO83)</f>
        <v>12</v>
      </c>
      <c r="BN69" s="30">
        <f>PRODUCT(AP69*100*1/AP83)</f>
        <v>0</v>
      </c>
      <c r="BO69" s="44">
        <f>PRODUCT(AQ69*100*1/AQ83)</f>
        <v>0</v>
      </c>
      <c r="BP69" s="31">
        <f t="shared" ref="BP69" si="74">PRODUCT(AR69*100*1/AR83)</f>
        <v>0</v>
      </c>
      <c r="BR69" s="41">
        <v>6.2E-2</v>
      </c>
      <c r="BS69" s="31">
        <f t="shared" ref="BS69:CN69" si="75">AU67+AU68+AU69</f>
        <v>0</v>
      </c>
      <c r="BT69" s="31">
        <f t="shared" si="75"/>
        <v>0</v>
      </c>
      <c r="BU69" s="31">
        <f t="shared" si="75"/>
        <v>0</v>
      </c>
      <c r="BV69" s="31">
        <f t="shared" si="75"/>
        <v>0</v>
      </c>
      <c r="BW69" s="31">
        <f t="shared" si="75"/>
        <v>0</v>
      </c>
      <c r="BX69" s="31">
        <f t="shared" si="75"/>
        <v>84</v>
      </c>
      <c r="BY69" s="31">
        <f t="shared" si="75"/>
        <v>0</v>
      </c>
      <c r="BZ69" s="32">
        <f t="shared" si="75"/>
        <v>0</v>
      </c>
      <c r="CA69" s="31">
        <f t="shared" si="75"/>
        <v>60</v>
      </c>
      <c r="CB69" s="31">
        <f t="shared" si="75"/>
        <v>100</v>
      </c>
      <c r="CC69" s="31">
        <f t="shared" si="75"/>
        <v>0</v>
      </c>
      <c r="CD69" s="31">
        <f t="shared" si="75"/>
        <v>0</v>
      </c>
      <c r="CE69" s="31">
        <f t="shared" si="75"/>
        <v>8</v>
      </c>
      <c r="CF69" s="31">
        <f t="shared" si="75"/>
        <v>4</v>
      </c>
      <c r="CG69" s="51">
        <f t="shared" si="75"/>
        <v>0</v>
      </c>
      <c r="CH69" s="31">
        <f t="shared" si="75"/>
        <v>100</v>
      </c>
      <c r="CI69" s="31">
        <f t="shared" si="75"/>
        <v>100</v>
      </c>
      <c r="CJ69" s="31">
        <f t="shared" si="75"/>
        <v>100</v>
      </c>
      <c r="CK69" s="31">
        <f t="shared" si="75"/>
        <v>12</v>
      </c>
      <c r="CL69" s="30">
        <f t="shared" si="75"/>
        <v>0</v>
      </c>
      <c r="CM69" s="44">
        <f t="shared" si="75"/>
        <v>12</v>
      </c>
      <c r="CN69" s="31">
        <f t="shared" si="75"/>
        <v>0</v>
      </c>
      <c r="CQ69" s="12" t="s">
        <v>50</v>
      </c>
      <c r="CR69" s="13"/>
      <c r="CS69" s="13"/>
      <c r="CT69" s="13"/>
      <c r="CU69" s="13"/>
      <c r="CV69" s="13">
        <f>BW75-BW73</f>
        <v>0</v>
      </c>
      <c r="CW69" s="13">
        <f>SUM(BX74,-BX73)</f>
        <v>0</v>
      </c>
      <c r="CX69" s="14">
        <f>SUM(BY74-BY73)</f>
        <v>0</v>
      </c>
      <c r="CY69" s="13"/>
      <c r="CZ69" s="13">
        <f>CA75-CA74</f>
        <v>0</v>
      </c>
      <c r="DA69" s="13">
        <f>CB76-CB74</f>
        <v>0</v>
      </c>
      <c r="DB69" s="13"/>
      <c r="DC69" s="13"/>
      <c r="DD69" s="13"/>
      <c r="DE69" s="13"/>
      <c r="DF69" s="13"/>
      <c r="DG69" s="13">
        <f>CH75-CH74</f>
        <v>0</v>
      </c>
      <c r="DH69" s="13">
        <f>CI72-CI71</f>
        <v>0</v>
      </c>
      <c r="DI69" s="13">
        <f>CJ73-CJ72</f>
        <v>0</v>
      </c>
      <c r="DJ69" s="13"/>
      <c r="DK69" s="13"/>
      <c r="DL69" s="13"/>
      <c r="DM69" s="13"/>
      <c r="DN69" s="10"/>
    </row>
    <row r="70" spans="1:118" ht="18.75" x14ac:dyDescent="0.25">
      <c r="B70" s="41" t="s">
        <v>5</v>
      </c>
      <c r="C70" s="2">
        <v>0</v>
      </c>
      <c r="D70" s="2">
        <v>0</v>
      </c>
      <c r="E70" s="2">
        <v>0</v>
      </c>
      <c r="F70" s="2">
        <v>0</v>
      </c>
      <c r="G70" s="2">
        <v>5</v>
      </c>
      <c r="H70" s="2">
        <v>0</v>
      </c>
      <c r="I70" s="2">
        <v>10</v>
      </c>
      <c r="J70" s="2">
        <v>7</v>
      </c>
      <c r="K70" s="2">
        <v>1</v>
      </c>
      <c r="L70" s="2">
        <v>0</v>
      </c>
      <c r="M70" s="3">
        <v>0</v>
      </c>
      <c r="N70" s="3">
        <v>0</v>
      </c>
      <c r="O70" s="3">
        <v>0</v>
      </c>
      <c r="P70" s="3">
        <v>2</v>
      </c>
      <c r="Q70" s="3">
        <v>0</v>
      </c>
      <c r="R70" s="3">
        <v>0</v>
      </c>
      <c r="S70" s="41">
        <v>25</v>
      </c>
      <c r="V70" s="41">
        <v>0.125</v>
      </c>
      <c r="W70" s="2">
        <f>F67</f>
        <v>0</v>
      </c>
      <c r="X70" s="2">
        <f>F68</f>
        <v>0</v>
      </c>
      <c r="Y70" s="2">
        <f>F69</f>
        <v>0</v>
      </c>
      <c r="Z70" s="2">
        <f>F70</f>
        <v>0</v>
      </c>
      <c r="AA70" s="2">
        <f>F71</f>
        <v>22</v>
      </c>
      <c r="AB70" s="2">
        <f>F72</f>
        <v>2</v>
      </c>
      <c r="AC70" s="2">
        <f>F73</f>
        <v>24</v>
      </c>
      <c r="AD70" s="4">
        <f>F74</f>
        <v>0</v>
      </c>
      <c r="AE70" s="2">
        <f>F75</f>
        <v>0</v>
      </c>
      <c r="AF70" s="2">
        <f>F76</f>
        <v>0</v>
      </c>
      <c r="AG70" s="2">
        <f>F77</f>
        <v>0</v>
      </c>
      <c r="AH70" s="2">
        <f>F78</f>
        <v>0</v>
      </c>
      <c r="AI70" s="2">
        <f>F79</f>
        <v>0</v>
      </c>
      <c r="AJ70" s="2">
        <f>F80</f>
        <v>0</v>
      </c>
      <c r="AK70" s="50">
        <f>F81</f>
        <v>0</v>
      </c>
      <c r="AL70" s="2">
        <f>F82</f>
        <v>0</v>
      </c>
      <c r="AM70" s="2">
        <f>F83</f>
        <v>0</v>
      </c>
      <c r="AN70" s="2">
        <f>F84</f>
        <v>0</v>
      </c>
      <c r="AO70" s="2">
        <f>F85</f>
        <v>19</v>
      </c>
      <c r="AP70" s="41">
        <f>F86</f>
        <v>0</v>
      </c>
      <c r="AQ70" s="42">
        <f>F87</f>
        <v>20</v>
      </c>
      <c r="AR70" s="2">
        <f>F90</f>
        <v>24</v>
      </c>
      <c r="AT70" s="41">
        <v>0.125</v>
      </c>
      <c r="AU70" s="31">
        <f>PRODUCT(W70*100*1/W83)</f>
        <v>0</v>
      </c>
      <c r="AV70" s="31">
        <f>PRODUCT(X70*100*1/X83)</f>
        <v>0</v>
      </c>
      <c r="AW70" s="31">
        <f>PRODUCT(Y70*100*1/Y83)</f>
        <v>0</v>
      </c>
      <c r="AX70" s="31">
        <f>PRODUCT(Z70*100*1/Z83)</f>
        <v>0</v>
      </c>
      <c r="AY70" s="31">
        <f>PRODUCT(AA70*100*1/AA83)</f>
        <v>88</v>
      </c>
      <c r="AZ70" s="31">
        <f>PRODUCT(AB70*100*1/AB83)</f>
        <v>8</v>
      </c>
      <c r="BA70" s="31">
        <f>PRODUCT(AC70*100*1/AC83)</f>
        <v>96</v>
      </c>
      <c r="BB70" s="32">
        <f>PRODUCT(AD70*100*1/AD83)</f>
        <v>0</v>
      </c>
      <c r="BC70" s="31">
        <f>PRODUCT(AE70*100*1/AE83)</f>
        <v>0</v>
      </c>
      <c r="BD70" s="31">
        <f>PRODUCT(AF70*100*1/AF83)</f>
        <v>0</v>
      </c>
      <c r="BE70" s="31">
        <f>PRODUCT(AG70*100*1/AG83)</f>
        <v>0</v>
      </c>
      <c r="BF70" s="31">
        <f>PRODUCT(AH70*100*1/AH83)</f>
        <v>0</v>
      </c>
      <c r="BG70" s="31">
        <f>PRODUCT(AI70*100*1/AI83)</f>
        <v>0</v>
      </c>
      <c r="BH70" s="31">
        <f>PRODUCT(AJ70*100*1/AJ83)</f>
        <v>0</v>
      </c>
      <c r="BI70" s="51">
        <f>PRODUCT(AK70*100*1/AK83)</f>
        <v>0</v>
      </c>
      <c r="BJ70" s="31">
        <f>PRODUCT(AL70*100*1/AL83)</f>
        <v>0</v>
      </c>
      <c r="BK70" s="31">
        <f>PRODUCT(AM70*100*1/AM83)</f>
        <v>0</v>
      </c>
      <c r="BL70" s="31">
        <f>PRODUCT(AN70*100*1/AN83)</f>
        <v>0</v>
      </c>
      <c r="BM70" s="31">
        <f>PRODUCT(AO70*100*1/AO83)</f>
        <v>76</v>
      </c>
      <c r="BN70" s="30">
        <f>PRODUCT(AP70*100*1/AP83)</f>
        <v>0</v>
      </c>
      <c r="BO70" s="44">
        <f>PRODUCT(AQ70*100*1/AQ83)</f>
        <v>80</v>
      </c>
      <c r="BP70" s="31">
        <f>PRODUCT(AR70*100*1/AR83)</f>
        <v>96</v>
      </c>
      <c r="BR70" s="41">
        <v>0.125</v>
      </c>
      <c r="BS70" s="31">
        <f t="shared" ref="BS70:CM70" si="76">AU67+AU68+AU69+AU70</f>
        <v>0</v>
      </c>
      <c r="BT70" s="31">
        <f t="shared" si="76"/>
        <v>0</v>
      </c>
      <c r="BU70" s="31">
        <f t="shared" si="76"/>
        <v>0</v>
      </c>
      <c r="BV70" s="31">
        <f t="shared" si="76"/>
        <v>0</v>
      </c>
      <c r="BW70" s="31">
        <f t="shared" si="76"/>
        <v>88</v>
      </c>
      <c r="BX70" s="31">
        <f t="shared" si="76"/>
        <v>92</v>
      </c>
      <c r="BY70" s="31">
        <f t="shared" si="76"/>
        <v>96</v>
      </c>
      <c r="BZ70" s="32">
        <f t="shared" si="76"/>
        <v>0</v>
      </c>
      <c r="CA70" s="31">
        <f t="shared" si="76"/>
        <v>60</v>
      </c>
      <c r="CB70" s="31">
        <f t="shared" si="76"/>
        <v>100</v>
      </c>
      <c r="CC70" s="31">
        <f t="shared" si="76"/>
        <v>0</v>
      </c>
      <c r="CD70" s="31">
        <f t="shared" si="76"/>
        <v>0</v>
      </c>
      <c r="CE70" s="31">
        <f t="shared" si="76"/>
        <v>8</v>
      </c>
      <c r="CF70" s="31">
        <f t="shared" si="76"/>
        <v>4</v>
      </c>
      <c r="CG70" s="51">
        <f t="shared" si="76"/>
        <v>0</v>
      </c>
      <c r="CH70" s="31">
        <f t="shared" si="76"/>
        <v>100</v>
      </c>
      <c r="CI70" s="31">
        <f t="shared" si="76"/>
        <v>100</v>
      </c>
      <c r="CJ70" s="31">
        <f t="shared" si="76"/>
        <v>100</v>
      </c>
      <c r="CK70" s="31">
        <f t="shared" si="76"/>
        <v>88</v>
      </c>
      <c r="CL70" s="30">
        <f t="shared" si="76"/>
        <v>0</v>
      </c>
      <c r="CM70" s="44">
        <f t="shared" si="76"/>
        <v>92</v>
      </c>
      <c r="CN70" s="31">
        <f>BP67+BP68+BP69+BP70</f>
        <v>96</v>
      </c>
      <c r="CQ70" s="12" t="s">
        <v>51</v>
      </c>
      <c r="CR70" s="13">
        <f>BS82-CR68</f>
        <v>100</v>
      </c>
      <c r="CS70" s="13">
        <f>BT82-CS68</f>
        <v>16</v>
      </c>
      <c r="CT70" s="13">
        <f>BU82-BU76</f>
        <v>24</v>
      </c>
      <c r="CU70" s="13">
        <f>BV82-BV76</f>
        <v>8</v>
      </c>
      <c r="CV70" s="13">
        <f>BW82-CV69-CV68</f>
        <v>8</v>
      </c>
      <c r="CW70" s="13">
        <f>BX82-BX74</f>
        <v>4</v>
      </c>
      <c r="CX70" s="13">
        <f>BY82-BY74</f>
        <v>0</v>
      </c>
      <c r="CY70" s="13">
        <f>BZ82-BZ76</f>
        <v>8</v>
      </c>
      <c r="CZ70" s="13">
        <f>CA82-CA75</f>
        <v>0</v>
      </c>
      <c r="DA70" s="13">
        <f>CB82-CB76</f>
        <v>0</v>
      </c>
      <c r="DB70" s="13">
        <f>CC82-CC74</f>
        <v>0</v>
      </c>
      <c r="DC70" s="13">
        <f>CD82-CD76</f>
        <v>0</v>
      </c>
      <c r="DD70" s="13">
        <f>CE82-CE74</f>
        <v>0</v>
      </c>
      <c r="DE70" s="13">
        <f>CF82-CF74</f>
        <v>0</v>
      </c>
      <c r="DF70" s="13"/>
      <c r="DG70" s="13">
        <f>CH82-CH75</f>
        <v>0</v>
      </c>
      <c r="DH70" s="13">
        <f>CI82-CI72</f>
        <v>0</v>
      </c>
      <c r="DI70" s="13">
        <f>CJ82-CJ73</f>
        <v>0</v>
      </c>
      <c r="DJ70" s="13">
        <f>CK82-CK71</f>
        <v>0</v>
      </c>
      <c r="DK70" s="13"/>
      <c r="DL70" s="13"/>
      <c r="DM70" s="13">
        <f>CN82-CN76</f>
        <v>0</v>
      </c>
      <c r="DN70" s="10"/>
    </row>
    <row r="71" spans="1:118" x14ac:dyDescent="0.25">
      <c r="B71" s="41" t="s">
        <v>6</v>
      </c>
      <c r="C71" s="2">
        <v>0</v>
      </c>
      <c r="D71" s="2">
        <v>0</v>
      </c>
      <c r="E71" s="2">
        <v>0</v>
      </c>
      <c r="F71" s="2">
        <v>22</v>
      </c>
      <c r="G71" s="2">
        <v>0</v>
      </c>
      <c r="H71" s="2">
        <v>1</v>
      </c>
      <c r="I71" s="2">
        <v>0</v>
      </c>
      <c r="J71" s="4">
        <v>0</v>
      </c>
      <c r="K71" s="4">
        <v>0</v>
      </c>
      <c r="L71" s="3">
        <v>1</v>
      </c>
      <c r="M71" s="3">
        <v>0</v>
      </c>
      <c r="N71" s="3">
        <v>1</v>
      </c>
      <c r="O71" s="3">
        <v>0</v>
      </c>
      <c r="P71" s="3">
        <v>0</v>
      </c>
      <c r="Q71" s="3">
        <v>0</v>
      </c>
      <c r="R71" s="3">
        <v>0</v>
      </c>
      <c r="S71" s="41">
        <v>25</v>
      </c>
      <c r="V71" s="41">
        <v>0.25</v>
      </c>
      <c r="W71" s="2">
        <f>G67</f>
        <v>0</v>
      </c>
      <c r="X71" s="2">
        <f>G68</f>
        <v>0</v>
      </c>
      <c r="Y71" s="2">
        <f>G69</f>
        <v>0</v>
      </c>
      <c r="Z71" s="2">
        <f>G70</f>
        <v>5</v>
      </c>
      <c r="AA71" s="2">
        <f>G71</f>
        <v>0</v>
      </c>
      <c r="AB71" s="2">
        <f>G72</f>
        <v>1</v>
      </c>
      <c r="AC71" s="2">
        <f>G73</f>
        <v>0</v>
      </c>
      <c r="AD71" s="4">
        <f>G74</f>
        <v>0</v>
      </c>
      <c r="AE71" s="2">
        <f>G75</f>
        <v>10</v>
      </c>
      <c r="AF71" s="2">
        <f>G76</f>
        <v>0</v>
      </c>
      <c r="AG71" s="2">
        <f>G77</f>
        <v>19</v>
      </c>
      <c r="AH71" s="2">
        <f>G78</f>
        <v>6</v>
      </c>
      <c r="AI71" s="2">
        <f>G79</f>
        <v>18</v>
      </c>
      <c r="AJ71" s="2">
        <f>G80</f>
        <v>18</v>
      </c>
      <c r="AK71" s="50">
        <f>G81</f>
        <v>0</v>
      </c>
      <c r="AL71" s="2">
        <f>G82</f>
        <v>0</v>
      </c>
      <c r="AM71" s="2">
        <f>G83</f>
        <v>0</v>
      </c>
      <c r="AN71" s="2">
        <f>G84</f>
        <v>0</v>
      </c>
      <c r="AO71" s="2">
        <f>G85</f>
        <v>3</v>
      </c>
      <c r="AP71" s="41">
        <f>G86</f>
        <v>0</v>
      </c>
      <c r="AQ71" s="42">
        <f>G87</f>
        <v>2</v>
      </c>
      <c r="AR71" s="2">
        <f>G90</f>
        <v>0</v>
      </c>
      <c r="AT71" s="41">
        <v>0.25</v>
      </c>
      <c r="AU71" s="31">
        <f>PRODUCT(W71*100*1/W83)</f>
        <v>0</v>
      </c>
      <c r="AV71" s="31">
        <f>PRODUCT(X71*100*1/X83)</f>
        <v>0</v>
      </c>
      <c r="AW71" s="31">
        <f>PRODUCT(Y71*100*1/Y83)</f>
        <v>0</v>
      </c>
      <c r="AX71" s="31">
        <f>PRODUCT(Z71*100*1/Z83)</f>
        <v>20</v>
      </c>
      <c r="AY71" s="31">
        <f>PRODUCT(AA71*100*1/AA83)</f>
        <v>0</v>
      </c>
      <c r="AZ71" s="31">
        <f>PRODUCT(AB71*100*1/AB83)</f>
        <v>4</v>
      </c>
      <c r="BA71" s="31">
        <f>PRODUCT(AC71*100*1/AC83)</f>
        <v>0</v>
      </c>
      <c r="BB71" s="32">
        <f>PRODUCT(AD71*100*1/AD83)</f>
        <v>0</v>
      </c>
      <c r="BC71" s="31">
        <f>PRODUCT(AE71*100*1/AE83)</f>
        <v>40</v>
      </c>
      <c r="BD71" s="31">
        <f>PRODUCT(AF71*100*1/AF83)</f>
        <v>0</v>
      </c>
      <c r="BE71" s="31">
        <f>PRODUCT(AG71*100*1/AG83)</f>
        <v>76</v>
      </c>
      <c r="BF71" s="31">
        <f>PRODUCT(AH71*100*1/AH83)</f>
        <v>24</v>
      </c>
      <c r="BG71" s="31">
        <f>PRODUCT(AI71*100*1/AI83)</f>
        <v>72</v>
      </c>
      <c r="BH71" s="31">
        <f>PRODUCT(AJ71*100*1/AJ83)</f>
        <v>72</v>
      </c>
      <c r="BI71" s="51">
        <f>PRODUCT(AK71*100*1/AK83)</f>
        <v>0</v>
      </c>
      <c r="BJ71" s="31">
        <f>PRODUCT(AL71*100*1/AL83)</f>
        <v>0</v>
      </c>
      <c r="BK71" s="31">
        <f>PRODUCT(AM71*100*1/AM83)</f>
        <v>0</v>
      </c>
      <c r="BL71" s="31">
        <f>PRODUCT(AN71*100*1/AN83)</f>
        <v>0</v>
      </c>
      <c r="BM71" s="31">
        <f>PRODUCT(AO71*100*1/AO83)</f>
        <v>12</v>
      </c>
      <c r="BN71" s="30">
        <f>PRODUCT(AP71*100*1/AP83)</f>
        <v>0</v>
      </c>
      <c r="BO71" s="44">
        <f>PRODUCT(AQ71*100*1/AQ83)</f>
        <v>8</v>
      </c>
      <c r="BP71" s="31">
        <f t="shared" ref="BP71" si="77">PRODUCT(AR71*100*1/AR83)</f>
        <v>0</v>
      </c>
      <c r="BR71" s="41">
        <v>0.25</v>
      </c>
      <c r="BS71" s="31">
        <f t="shared" ref="BS71:CN71" si="78">AU67+AU68+AU69+AU70+AU71</f>
        <v>0</v>
      </c>
      <c r="BT71" s="31">
        <f t="shared" si="78"/>
        <v>0</v>
      </c>
      <c r="BU71" s="31">
        <f t="shared" si="78"/>
        <v>0</v>
      </c>
      <c r="BV71" s="31">
        <f t="shared" si="78"/>
        <v>20</v>
      </c>
      <c r="BW71" s="31">
        <f t="shared" si="78"/>
        <v>88</v>
      </c>
      <c r="BX71" s="31">
        <f t="shared" si="78"/>
        <v>96</v>
      </c>
      <c r="BY71" s="31">
        <f t="shared" si="78"/>
        <v>96</v>
      </c>
      <c r="BZ71" s="32">
        <f t="shared" si="78"/>
        <v>0</v>
      </c>
      <c r="CA71" s="31">
        <f t="shared" si="78"/>
        <v>100</v>
      </c>
      <c r="CB71" s="31">
        <f t="shared" si="78"/>
        <v>100</v>
      </c>
      <c r="CC71" s="31">
        <f t="shared" si="78"/>
        <v>76</v>
      </c>
      <c r="CD71" s="31">
        <f t="shared" si="78"/>
        <v>24</v>
      </c>
      <c r="CE71" s="31">
        <f t="shared" si="78"/>
        <v>80</v>
      </c>
      <c r="CF71" s="31">
        <f t="shared" si="78"/>
        <v>76</v>
      </c>
      <c r="CG71" s="51">
        <f t="shared" si="78"/>
        <v>0</v>
      </c>
      <c r="CH71" s="31">
        <f t="shared" si="78"/>
        <v>100</v>
      </c>
      <c r="CI71" s="31">
        <f t="shared" si="78"/>
        <v>100</v>
      </c>
      <c r="CJ71" s="31">
        <f t="shared" si="78"/>
        <v>100</v>
      </c>
      <c r="CK71" s="31">
        <f t="shared" si="78"/>
        <v>100</v>
      </c>
      <c r="CL71" s="30">
        <f t="shared" si="78"/>
        <v>0</v>
      </c>
      <c r="CM71" s="44">
        <f t="shared" si="78"/>
        <v>100</v>
      </c>
      <c r="CN71" s="31">
        <f t="shared" si="78"/>
        <v>96</v>
      </c>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row>
    <row r="72" spans="1:118" x14ac:dyDescent="0.25">
      <c r="B72" s="41" t="s">
        <v>7</v>
      </c>
      <c r="C72" s="2">
        <v>0</v>
      </c>
      <c r="D72" s="2">
        <v>21</v>
      </c>
      <c r="E72" s="2">
        <v>0</v>
      </c>
      <c r="F72" s="2">
        <v>2</v>
      </c>
      <c r="G72" s="2">
        <v>1</v>
      </c>
      <c r="H72" s="2">
        <v>0</v>
      </c>
      <c r="I72" s="2">
        <v>0</v>
      </c>
      <c r="J72" s="4">
        <v>0</v>
      </c>
      <c r="K72" s="3">
        <v>1</v>
      </c>
      <c r="L72" s="3">
        <v>0</v>
      </c>
      <c r="M72" s="3">
        <v>0</v>
      </c>
      <c r="N72" s="3">
        <v>0</v>
      </c>
      <c r="O72" s="3">
        <v>0</v>
      </c>
      <c r="P72" s="3">
        <v>0</v>
      </c>
      <c r="Q72" s="3">
        <v>0</v>
      </c>
      <c r="R72" s="3">
        <v>0</v>
      </c>
      <c r="S72" s="41">
        <v>25</v>
      </c>
      <c r="V72" s="41">
        <v>0.5</v>
      </c>
      <c r="W72" s="2">
        <f>H67</f>
        <v>0</v>
      </c>
      <c r="X72" s="2">
        <f>H68</f>
        <v>3</v>
      </c>
      <c r="Y72" s="2">
        <f>H69</f>
        <v>0</v>
      </c>
      <c r="Z72" s="2">
        <f>H70</f>
        <v>0</v>
      </c>
      <c r="AA72" s="2">
        <f>H71</f>
        <v>1</v>
      </c>
      <c r="AB72" s="2">
        <f>H72</f>
        <v>0</v>
      </c>
      <c r="AC72" s="2">
        <f>H73</f>
        <v>1</v>
      </c>
      <c r="AD72" s="4">
        <f>H74</f>
        <v>0</v>
      </c>
      <c r="AE72" s="2">
        <f>H75</f>
        <v>0</v>
      </c>
      <c r="AF72" s="2">
        <f>H76</f>
        <v>0</v>
      </c>
      <c r="AG72" s="2">
        <f>H77</f>
        <v>3</v>
      </c>
      <c r="AH72" s="2">
        <f>H78</f>
        <v>0</v>
      </c>
      <c r="AI72" s="2">
        <f>H79</f>
        <v>4</v>
      </c>
      <c r="AJ72" s="2">
        <f>H80</f>
        <v>6</v>
      </c>
      <c r="AK72" s="50">
        <f>H81</f>
        <v>2</v>
      </c>
      <c r="AL72" s="2">
        <f>H82</f>
        <v>0</v>
      </c>
      <c r="AM72" s="4">
        <f>H83</f>
        <v>0</v>
      </c>
      <c r="AN72" s="2">
        <f>H84</f>
        <v>0</v>
      </c>
      <c r="AO72" s="3">
        <f>H85</f>
        <v>0</v>
      </c>
      <c r="AP72" s="41">
        <f>H86</f>
        <v>15</v>
      </c>
      <c r="AQ72" s="42">
        <f>H87</f>
        <v>0</v>
      </c>
      <c r="AR72" s="2">
        <f>H90</f>
        <v>1</v>
      </c>
      <c r="AT72" s="41">
        <v>0.5</v>
      </c>
      <c r="AU72" s="31">
        <f>PRODUCT(W72*100*1/W83)</f>
        <v>0</v>
      </c>
      <c r="AV72" s="31">
        <f>PRODUCT(X72*100*1/X83)</f>
        <v>12</v>
      </c>
      <c r="AW72" s="31">
        <f>PRODUCT(Y72*100*1/Y83)</f>
        <v>0</v>
      </c>
      <c r="AX72" s="31">
        <f>PRODUCT(Z72*100*1/Z83)</f>
        <v>0</v>
      </c>
      <c r="AY72" s="31">
        <f>PRODUCT(AA72*100*1/AA83)</f>
        <v>4</v>
      </c>
      <c r="AZ72" s="31">
        <f>PRODUCT(AB72*100*1/AB83)</f>
        <v>0</v>
      </c>
      <c r="BA72" s="31">
        <f>PRODUCT(AC72*100*1/AC83)</f>
        <v>4</v>
      </c>
      <c r="BB72" s="32">
        <f>PRODUCT(AD72*100*1/AD83)</f>
        <v>0</v>
      </c>
      <c r="BC72" s="31">
        <f>PRODUCT(AE72*100*1/AE83)</f>
        <v>0</v>
      </c>
      <c r="BD72" s="31">
        <f>PRODUCT(AF72*100*1/AF83)</f>
        <v>0</v>
      </c>
      <c r="BE72" s="31">
        <f>PRODUCT(AG72*100*1/AG83)</f>
        <v>12</v>
      </c>
      <c r="BF72" s="31">
        <f>PRODUCT(AH72*100*1/AH83)</f>
        <v>0</v>
      </c>
      <c r="BG72" s="31">
        <f>PRODUCT(AI72*100*1/AI83)</f>
        <v>16</v>
      </c>
      <c r="BH72" s="31">
        <f>PRODUCT(AJ72*100*1/AJ83)</f>
        <v>24</v>
      </c>
      <c r="BI72" s="51">
        <f>PRODUCT(AK72*100*1/AK83)</f>
        <v>8.3333333333333339</v>
      </c>
      <c r="BJ72" s="31">
        <f>PRODUCT(AL72*100*1/AL83)</f>
        <v>0</v>
      </c>
      <c r="BK72" s="32">
        <f>PRODUCT(AM72*100*1/AM83)</f>
        <v>0</v>
      </c>
      <c r="BL72" s="31">
        <f>PRODUCT(AN72*100*1/AN83)</f>
        <v>0</v>
      </c>
      <c r="BM72" s="33">
        <f>PRODUCT(AO72*100*1/AO83)</f>
        <v>0</v>
      </c>
      <c r="BN72" s="30">
        <f>PRODUCT(AP72*100*1/AP83)</f>
        <v>60</v>
      </c>
      <c r="BO72" s="44">
        <f>PRODUCT(AQ72*100*1/AQ83)</f>
        <v>0</v>
      </c>
      <c r="BP72" s="31">
        <f t="shared" ref="BP72" si="79">PRODUCT(AR72*100*1/AR83)</f>
        <v>4</v>
      </c>
      <c r="BR72" s="41">
        <v>0.5</v>
      </c>
      <c r="BS72" s="31">
        <f t="shared" ref="BS72:CN72" si="80">AU67+AU68+AU69+AU70+AU71+AU72</f>
        <v>0</v>
      </c>
      <c r="BT72" s="31">
        <f t="shared" si="80"/>
        <v>12</v>
      </c>
      <c r="BU72" s="31">
        <f t="shared" si="80"/>
        <v>0</v>
      </c>
      <c r="BV72" s="31">
        <f t="shared" si="80"/>
        <v>20</v>
      </c>
      <c r="BW72" s="31">
        <f t="shared" si="80"/>
        <v>92</v>
      </c>
      <c r="BX72" s="31">
        <f t="shared" si="80"/>
        <v>96</v>
      </c>
      <c r="BY72" s="31">
        <f t="shared" si="80"/>
        <v>100</v>
      </c>
      <c r="BZ72" s="32">
        <f t="shared" si="80"/>
        <v>0</v>
      </c>
      <c r="CA72" s="31">
        <f t="shared" si="80"/>
        <v>100</v>
      </c>
      <c r="CB72" s="31">
        <f t="shared" si="80"/>
        <v>100</v>
      </c>
      <c r="CC72" s="31">
        <f t="shared" si="80"/>
        <v>88</v>
      </c>
      <c r="CD72" s="31">
        <f t="shared" si="80"/>
        <v>24</v>
      </c>
      <c r="CE72" s="31">
        <f t="shared" si="80"/>
        <v>96</v>
      </c>
      <c r="CF72" s="31">
        <f t="shared" si="80"/>
        <v>100</v>
      </c>
      <c r="CG72" s="51">
        <f t="shared" si="80"/>
        <v>8.3333333333333339</v>
      </c>
      <c r="CH72" s="31">
        <f t="shared" si="80"/>
        <v>100</v>
      </c>
      <c r="CI72" s="32">
        <f t="shared" si="80"/>
        <v>100</v>
      </c>
      <c r="CJ72" s="31">
        <f t="shared" si="80"/>
        <v>100</v>
      </c>
      <c r="CK72" s="33">
        <f t="shared" si="80"/>
        <v>100</v>
      </c>
      <c r="CL72" s="30">
        <f t="shared" si="80"/>
        <v>60</v>
      </c>
      <c r="CM72" s="44">
        <f t="shared" si="80"/>
        <v>100</v>
      </c>
      <c r="CN72" s="31">
        <f t="shared" si="80"/>
        <v>100</v>
      </c>
      <c r="CQ72" s="10"/>
      <c r="CR72" s="10" t="str">
        <f>A66</f>
        <v xml:space="preserve">Klebsiella oxytoca  </v>
      </c>
      <c r="CS72" s="10"/>
      <c r="CT72" s="10"/>
      <c r="CU72" s="10"/>
      <c r="CV72" s="10"/>
      <c r="CW72" s="10"/>
      <c r="CX72" s="10"/>
      <c r="CY72" s="10"/>
      <c r="CZ72" s="10"/>
      <c r="DA72" s="10"/>
      <c r="DB72" s="10"/>
      <c r="DC72" s="10"/>
      <c r="DD72" s="10"/>
      <c r="DE72" s="10"/>
      <c r="DF72" s="10"/>
      <c r="DG72" s="10"/>
      <c r="DH72" s="10"/>
      <c r="DI72" s="10"/>
      <c r="DJ72" s="10"/>
      <c r="DK72" s="10"/>
      <c r="DL72" s="10"/>
      <c r="DM72" s="10"/>
      <c r="DN72" s="10"/>
    </row>
    <row r="73" spans="1:118" x14ac:dyDescent="0.25">
      <c r="B73" s="41" t="s">
        <v>8</v>
      </c>
      <c r="C73" s="2">
        <v>0</v>
      </c>
      <c r="D73" s="2">
        <v>0</v>
      </c>
      <c r="E73" s="2">
        <v>0</v>
      </c>
      <c r="F73" s="2">
        <v>24</v>
      </c>
      <c r="G73" s="2">
        <v>0</v>
      </c>
      <c r="H73" s="2">
        <v>1</v>
      </c>
      <c r="I73" s="2">
        <v>0</v>
      </c>
      <c r="J73" s="4">
        <v>0</v>
      </c>
      <c r="K73" s="4">
        <v>0</v>
      </c>
      <c r="L73" s="3">
        <v>0</v>
      </c>
      <c r="M73" s="3">
        <v>0</v>
      </c>
      <c r="N73" s="3">
        <v>0</v>
      </c>
      <c r="O73" s="3">
        <v>0</v>
      </c>
      <c r="P73" s="3">
        <v>0</v>
      </c>
      <c r="Q73" s="3">
        <v>0</v>
      </c>
      <c r="R73" s="3">
        <v>0</v>
      </c>
      <c r="S73" s="41">
        <v>25</v>
      </c>
      <c r="V73" s="41">
        <v>1</v>
      </c>
      <c r="W73" s="2">
        <f>I67</f>
        <v>0</v>
      </c>
      <c r="X73" s="2">
        <f>I68</f>
        <v>1</v>
      </c>
      <c r="Y73" s="2">
        <f>I69</f>
        <v>0</v>
      </c>
      <c r="Z73" s="2">
        <f>I70</f>
        <v>10</v>
      </c>
      <c r="AA73" s="2">
        <f>I71</f>
        <v>0</v>
      </c>
      <c r="AB73" s="2">
        <f>I72</f>
        <v>0</v>
      </c>
      <c r="AC73" s="2">
        <f>I73</f>
        <v>0</v>
      </c>
      <c r="AD73" s="4">
        <f>I74</f>
        <v>10</v>
      </c>
      <c r="AE73" s="2">
        <f>I75</f>
        <v>0</v>
      </c>
      <c r="AF73" s="2">
        <f>I76</f>
        <v>0</v>
      </c>
      <c r="AG73" s="2">
        <f>I77</f>
        <v>2</v>
      </c>
      <c r="AH73" s="2">
        <f>I78</f>
        <v>12</v>
      </c>
      <c r="AI73" s="2">
        <f>I79</f>
        <v>1</v>
      </c>
      <c r="AJ73" s="2">
        <f>I80</f>
        <v>0</v>
      </c>
      <c r="AK73" s="50">
        <f>I81</f>
        <v>0</v>
      </c>
      <c r="AL73" s="2">
        <f>I82</f>
        <v>0</v>
      </c>
      <c r="AM73" s="3">
        <f>I83</f>
        <v>0</v>
      </c>
      <c r="AN73" s="4">
        <f>I84</f>
        <v>0</v>
      </c>
      <c r="AO73" s="3">
        <f>I85</f>
        <v>0</v>
      </c>
      <c r="AP73" s="41">
        <f>I86</f>
        <v>9</v>
      </c>
      <c r="AQ73" s="42">
        <f>I87</f>
        <v>0</v>
      </c>
      <c r="AR73" s="2">
        <f>I90</f>
        <v>0</v>
      </c>
      <c r="AT73" s="41">
        <v>1</v>
      </c>
      <c r="AU73" s="31">
        <f>PRODUCT(W73*100*1/W83)</f>
        <v>0</v>
      </c>
      <c r="AV73" s="31">
        <f>PRODUCT(X73*100*1/X83)</f>
        <v>4</v>
      </c>
      <c r="AW73" s="31">
        <f>PRODUCT(Y73*100*1/Y83)</f>
        <v>0</v>
      </c>
      <c r="AX73" s="31">
        <f>PRODUCT(Z73*100*1/Z83)</f>
        <v>40</v>
      </c>
      <c r="AY73" s="31">
        <f>PRODUCT(AA73*100*1/AA83)</f>
        <v>0</v>
      </c>
      <c r="AZ73" s="31">
        <f>PRODUCT(AB73*100*1/AB83)</f>
        <v>0</v>
      </c>
      <c r="BA73" s="31">
        <f>PRODUCT(AC73*100*1/AC83)</f>
        <v>0</v>
      </c>
      <c r="BB73" s="32">
        <f>PRODUCT(AD73*100*1/AD83)</f>
        <v>40</v>
      </c>
      <c r="BC73" s="31">
        <f>PRODUCT(AE73*100*1/AE83)</f>
        <v>0</v>
      </c>
      <c r="BD73" s="31">
        <f>PRODUCT(AF73*100*1/AF83)</f>
        <v>0</v>
      </c>
      <c r="BE73" s="31">
        <f>PRODUCT(AG73*100*1/AG83)</f>
        <v>8</v>
      </c>
      <c r="BF73" s="31">
        <f>PRODUCT(AH73*100*1/AH83)</f>
        <v>48</v>
      </c>
      <c r="BG73" s="31">
        <f>PRODUCT(AI73*100*1/AI83)</f>
        <v>4</v>
      </c>
      <c r="BH73" s="31">
        <f>PRODUCT(AJ73*100*1/AJ83)</f>
        <v>0</v>
      </c>
      <c r="BI73" s="51">
        <f>PRODUCT(AK73*100*1/AK83)</f>
        <v>0</v>
      </c>
      <c r="BJ73" s="31">
        <f>PRODUCT(AL73*100*1/AL83)</f>
        <v>0</v>
      </c>
      <c r="BK73" s="33">
        <f>PRODUCT(AM73*100*1/AM83)</f>
        <v>0</v>
      </c>
      <c r="BL73" s="32">
        <f>PRODUCT(AN73*100*1/AN83)</f>
        <v>0</v>
      </c>
      <c r="BM73" s="33">
        <f>PRODUCT(AO73*100*1/AO83)</f>
        <v>0</v>
      </c>
      <c r="BN73" s="30">
        <f>PRODUCT(AP73*100*1/AP83)</f>
        <v>36</v>
      </c>
      <c r="BO73" s="44">
        <f>PRODUCT(AQ73*100*1/AQ83)</f>
        <v>0</v>
      </c>
      <c r="BP73" s="31">
        <f t="shared" ref="BP73" si="81">PRODUCT(AR73*100*1/AR83)</f>
        <v>0</v>
      </c>
      <c r="BR73" s="41">
        <v>1</v>
      </c>
      <c r="BS73" s="31">
        <f t="shared" ref="BS73:CN73" si="82">AU67+AU68+AU69+AU70+AU71+AU72+AU73</f>
        <v>0</v>
      </c>
      <c r="BT73" s="31">
        <f t="shared" si="82"/>
        <v>16</v>
      </c>
      <c r="BU73" s="31">
        <f t="shared" si="82"/>
        <v>0</v>
      </c>
      <c r="BV73" s="31">
        <f t="shared" si="82"/>
        <v>60</v>
      </c>
      <c r="BW73" s="31">
        <f t="shared" si="82"/>
        <v>92</v>
      </c>
      <c r="BX73" s="31">
        <f t="shared" si="82"/>
        <v>96</v>
      </c>
      <c r="BY73" s="31">
        <f t="shared" si="82"/>
        <v>100</v>
      </c>
      <c r="BZ73" s="32">
        <f t="shared" si="82"/>
        <v>40</v>
      </c>
      <c r="CA73" s="31">
        <f t="shared" si="82"/>
        <v>100</v>
      </c>
      <c r="CB73" s="31">
        <f t="shared" si="82"/>
        <v>100</v>
      </c>
      <c r="CC73" s="31">
        <f t="shared" si="82"/>
        <v>96</v>
      </c>
      <c r="CD73" s="31">
        <f t="shared" si="82"/>
        <v>72</v>
      </c>
      <c r="CE73" s="31">
        <f t="shared" si="82"/>
        <v>100</v>
      </c>
      <c r="CF73" s="31">
        <f t="shared" si="82"/>
        <v>100</v>
      </c>
      <c r="CG73" s="51">
        <f t="shared" si="82"/>
        <v>8.3333333333333339</v>
      </c>
      <c r="CH73" s="31">
        <f t="shared" si="82"/>
        <v>100</v>
      </c>
      <c r="CI73" s="33">
        <f t="shared" si="82"/>
        <v>100</v>
      </c>
      <c r="CJ73" s="32">
        <f t="shared" si="82"/>
        <v>100</v>
      </c>
      <c r="CK73" s="33">
        <f t="shared" si="82"/>
        <v>100</v>
      </c>
      <c r="CL73" s="30">
        <f t="shared" si="82"/>
        <v>96</v>
      </c>
      <c r="CM73" s="44">
        <f t="shared" si="82"/>
        <v>100</v>
      </c>
      <c r="CN73" s="31">
        <f t="shared" si="82"/>
        <v>100</v>
      </c>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row>
    <row r="74" spans="1:118" x14ac:dyDescent="0.25">
      <c r="B74" s="41" t="s">
        <v>9</v>
      </c>
      <c r="C74" s="4">
        <v>0</v>
      </c>
      <c r="D74" s="4">
        <v>0</v>
      </c>
      <c r="E74" s="4">
        <v>0</v>
      </c>
      <c r="F74" s="4">
        <v>0</v>
      </c>
      <c r="G74" s="4">
        <v>0</v>
      </c>
      <c r="H74" s="4">
        <v>0</v>
      </c>
      <c r="I74" s="4">
        <v>10</v>
      </c>
      <c r="J74" s="4">
        <v>6</v>
      </c>
      <c r="K74" s="4">
        <v>6</v>
      </c>
      <c r="L74" s="4">
        <v>1</v>
      </c>
      <c r="M74" s="3">
        <v>0</v>
      </c>
      <c r="N74" s="3">
        <v>0</v>
      </c>
      <c r="O74" s="3">
        <v>2</v>
      </c>
      <c r="P74" s="3">
        <v>0</v>
      </c>
      <c r="Q74" s="3">
        <v>0</v>
      </c>
      <c r="R74" s="3">
        <v>0</v>
      </c>
      <c r="S74" s="41">
        <v>25</v>
      </c>
      <c r="V74" s="41">
        <v>2</v>
      </c>
      <c r="W74" s="2">
        <f>J67</f>
        <v>0</v>
      </c>
      <c r="X74" s="2">
        <f>J68</f>
        <v>2</v>
      </c>
      <c r="Y74" s="2">
        <f>J69</f>
        <v>1</v>
      </c>
      <c r="Z74" s="2">
        <f>J70</f>
        <v>7</v>
      </c>
      <c r="AA74" s="4">
        <f>J71</f>
        <v>0</v>
      </c>
      <c r="AB74" s="4">
        <f>J72</f>
        <v>0</v>
      </c>
      <c r="AC74" s="4">
        <f>J73</f>
        <v>0</v>
      </c>
      <c r="AD74" s="4">
        <f>J74</f>
        <v>6</v>
      </c>
      <c r="AE74" s="2">
        <f>J75</f>
        <v>0</v>
      </c>
      <c r="AF74" s="2">
        <f>J76</f>
        <v>0</v>
      </c>
      <c r="AG74" s="2">
        <f>J77</f>
        <v>1</v>
      </c>
      <c r="AH74" s="2">
        <f>J78</f>
        <v>5</v>
      </c>
      <c r="AI74" s="2">
        <f>J79</f>
        <v>0</v>
      </c>
      <c r="AJ74" s="2">
        <f>J80</f>
        <v>0</v>
      </c>
      <c r="AK74" s="50">
        <f>J81</f>
        <v>1</v>
      </c>
      <c r="AL74" s="2">
        <f>J82</f>
        <v>0</v>
      </c>
      <c r="AM74" s="3">
        <f>J83</f>
        <v>0</v>
      </c>
      <c r="AN74" s="3">
        <f>J84</f>
        <v>0</v>
      </c>
      <c r="AO74" s="3">
        <f>J85</f>
        <v>0</v>
      </c>
      <c r="AP74" s="41">
        <f>J86</f>
        <v>0</v>
      </c>
      <c r="AQ74" s="47">
        <f>J87</f>
        <v>0</v>
      </c>
      <c r="AR74" s="2">
        <f>J90</f>
        <v>0</v>
      </c>
      <c r="AT74" s="41">
        <v>2</v>
      </c>
      <c r="AU74" s="31">
        <f>PRODUCT(W74*100*1/W83)</f>
        <v>0</v>
      </c>
      <c r="AV74" s="31">
        <f>PRODUCT(X74*100*1/X83)</f>
        <v>8</v>
      </c>
      <c r="AW74" s="31">
        <f>PRODUCT(Y74*100*1/Y83)</f>
        <v>4</v>
      </c>
      <c r="AX74" s="31">
        <f>PRODUCT(Z74*100*1/Z83)</f>
        <v>28</v>
      </c>
      <c r="AY74" s="32">
        <f>PRODUCT(AA74*100*1/AA83)</f>
        <v>0</v>
      </c>
      <c r="AZ74" s="32">
        <f>PRODUCT(AB74*100*1/AB83)</f>
        <v>0</v>
      </c>
      <c r="BA74" s="32">
        <f>PRODUCT(AC74*100*1/AC83)</f>
        <v>0</v>
      </c>
      <c r="BB74" s="32">
        <f>PRODUCT(AD74*100*1/AD83)</f>
        <v>24</v>
      </c>
      <c r="BC74" s="31">
        <f>PRODUCT(AE74*100*1/AE83)</f>
        <v>0</v>
      </c>
      <c r="BD74" s="31">
        <f>PRODUCT(AF74*100*1/AF83)</f>
        <v>0</v>
      </c>
      <c r="BE74" s="31">
        <f>PRODUCT(AG74*100*1/AG83)</f>
        <v>4</v>
      </c>
      <c r="BF74" s="31">
        <f>PRODUCT(AH74*100*1/AH83)</f>
        <v>20</v>
      </c>
      <c r="BG74" s="31">
        <f>PRODUCT(AI74*100*1/AI83)</f>
        <v>0</v>
      </c>
      <c r="BH74" s="31">
        <f>PRODUCT(AJ74*100*1/AJ83)</f>
        <v>0</v>
      </c>
      <c r="BI74" s="51">
        <f>PRODUCT(AK74*100*1/AK83)</f>
        <v>4.166666666666667</v>
      </c>
      <c r="BJ74" s="31">
        <f>PRODUCT(AL74*100*1/AL83)</f>
        <v>0</v>
      </c>
      <c r="BK74" s="33">
        <f>PRODUCT(AM74*100*1/AM83)</f>
        <v>0</v>
      </c>
      <c r="BL74" s="33">
        <f>PRODUCT(AN74*100*1/AN83)</f>
        <v>0</v>
      </c>
      <c r="BM74" s="33">
        <f>PRODUCT(AO74*100*1/AO83)</f>
        <v>0</v>
      </c>
      <c r="BN74" s="30">
        <f>PRODUCT(AP74*100*1/AP83)</f>
        <v>0</v>
      </c>
      <c r="BO74" s="43">
        <f>PRODUCT(AQ74*100*1/AQ83)</f>
        <v>0</v>
      </c>
      <c r="BP74" s="31">
        <f t="shared" ref="BP74" si="83">PRODUCT(AR74*100*1/AR83)</f>
        <v>0</v>
      </c>
      <c r="BR74" s="41">
        <v>2</v>
      </c>
      <c r="BS74" s="31">
        <f t="shared" ref="BS74:CN74" si="84">AU67+AU68+AU69+AU70+AU71+AU72+AU73+AU74</f>
        <v>0</v>
      </c>
      <c r="BT74" s="31">
        <f t="shared" si="84"/>
        <v>24</v>
      </c>
      <c r="BU74" s="31">
        <f t="shared" si="84"/>
        <v>4</v>
      </c>
      <c r="BV74" s="31">
        <f t="shared" si="84"/>
        <v>88</v>
      </c>
      <c r="BW74" s="32">
        <f t="shared" si="84"/>
        <v>92</v>
      </c>
      <c r="BX74" s="32">
        <f t="shared" si="84"/>
        <v>96</v>
      </c>
      <c r="BY74" s="32">
        <f t="shared" si="84"/>
        <v>100</v>
      </c>
      <c r="BZ74" s="32">
        <f t="shared" si="84"/>
        <v>64</v>
      </c>
      <c r="CA74" s="31">
        <f t="shared" si="84"/>
        <v>100</v>
      </c>
      <c r="CB74" s="31">
        <f t="shared" si="84"/>
        <v>100</v>
      </c>
      <c r="CC74" s="31">
        <f t="shared" si="84"/>
        <v>100</v>
      </c>
      <c r="CD74" s="31">
        <f t="shared" si="84"/>
        <v>92</v>
      </c>
      <c r="CE74" s="31">
        <f t="shared" si="84"/>
        <v>100</v>
      </c>
      <c r="CF74" s="31">
        <f t="shared" si="84"/>
        <v>100</v>
      </c>
      <c r="CG74" s="51">
        <f t="shared" si="84"/>
        <v>12.5</v>
      </c>
      <c r="CH74" s="31">
        <f t="shared" si="84"/>
        <v>100</v>
      </c>
      <c r="CI74" s="33">
        <f t="shared" si="84"/>
        <v>100</v>
      </c>
      <c r="CJ74" s="33">
        <f t="shared" si="84"/>
        <v>100</v>
      </c>
      <c r="CK74" s="33">
        <f t="shared" si="84"/>
        <v>100</v>
      </c>
      <c r="CL74" s="30">
        <f t="shared" si="84"/>
        <v>96</v>
      </c>
      <c r="CM74" s="43">
        <f t="shared" si="84"/>
        <v>100</v>
      </c>
      <c r="CN74" s="31">
        <f t="shared" si="84"/>
        <v>100</v>
      </c>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row>
    <row r="75" spans="1:118" x14ac:dyDescent="0.25">
      <c r="B75" s="41" t="s">
        <v>10</v>
      </c>
      <c r="C75" s="2">
        <v>0</v>
      </c>
      <c r="D75" s="2">
        <v>0</v>
      </c>
      <c r="E75" s="2">
        <v>15</v>
      </c>
      <c r="F75" s="2">
        <v>0</v>
      </c>
      <c r="G75" s="2">
        <v>10</v>
      </c>
      <c r="H75" s="2">
        <v>0</v>
      </c>
      <c r="I75" s="2">
        <v>0</v>
      </c>
      <c r="J75" s="2">
        <v>0</v>
      </c>
      <c r="K75" s="4">
        <v>0</v>
      </c>
      <c r="L75" s="3">
        <v>0</v>
      </c>
      <c r="M75" s="3">
        <v>0</v>
      </c>
      <c r="N75" s="3">
        <v>0</v>
      </c>
      <c r="O75" s="3">
        <v>0</v>
      </c>
      <c r="P75" s="3">
        <v>0</v>
      </c>
      <c r="Q75" s="3">
        <v>0</v>
      </c>
      <c r="R75" s="3">
        <v>0</v>
      </c>
      <c r="S75" s="41">
        <v>25</v>
      </c>
      <c r="V75" s="41">
        <v>4</v>
      </c>
      <c r="W75" s="2">
        <f>K67</f>
        <v>0</v>
      </c>
      <c r="X75" s="2">
        <f>K68</f>
        <v>11</v>
      </c>
      <c r="Y75" s="2">
        <f>K69</f>
        <v>6</v>
      </c>
      <c r="Z75" s="2">
        <f>K70</f>
        <v>1</v>
      </c>
      <c r="AA75" s="4">
        <f>K71</f>
        <v>0</v>
      </c>
      <c r="AB75" s="3">
        <f>K72</f>
        <v>1</v>
      </c>
      <c r="AC75" s="4">
        <f>K73</f>
        <v>0</v>
      </c>
      <c r="AD75" s="4">
        <f>K74</f>
        <v>6</v>
      </c>
      <c r="AE75" s="4">
        <f>K75</f>
        <v>0</v>
      </c>
      <c r="AF75" s="4">
        <f>K76</f>
        <v>0</v>
      </c>
      <c r="AG75" s="3">
        <f>K77</f>
        <v>0</v>
      </c>
      <c r="AH75" s="2">
        <f>K78</f>
        <v>2</v>
      </c>
      <c r="AI75" s="3">
        <f>K79</f>
        <v>0</v>
      </c>
      <c r="AJ75" s="3">
        <f>K80</f>
        <v>0</v>
      </c>
      <c r="AK75" s="50">
        <f>K81</f>
        <v>5</v>
      </c>
      <c r="AL75" s="4">
        <f>K82</f>
        <v>0</v>
      </c>
      <c r="AM75" s="3">
        <f>K83</f>
        <v>0</v>
      </c>
      <c r="AN75" s="3">
        <f>K84</f>
        <v>0</v>
      </c>
      <c r="AO75" s="3">
        <f>K85</f>
        <v>0</v>
      </c>
      <c r="AP75" s="41">
        <f>K86</f>
        <v>0</v>
      </c>
      <c r="AQ75" s="45">
        <f>K87</f>
        <v>0</v>
      </c>
      <c r="AR75" s="2">
        <f>K90</f>
        <v>0</v>
      </c>
      <c r="AT75" s="41">
        <v>4</v>
      </c>
      <c r="AU75" s="31">
        <f>PRODUCT(W75*100*1/W83)</f>
        <v>0</v>
      </c>
      <c r="AV75" s="31">
        <f>PRODUCT(X75*100*1/X83)</f>
        <v>44</v>
      </c>
      <c r="AW75" s="31">
        <f>PRODUCT(Y75*100*1/Y83)</f>
        <v>24</v>
      </c>
      <c r="AX75" s="31">
        <f>PRODUCT(Z75*100*1/Z83)</f>
        <v>4</v>
      </c>
      <c r="AY75" s="32">
        <f>PRODUCT(AA75*100*1/AA83)</f>
        <v>0</v>
      </c>
      <c r="AZ75" s="33">
        <f>PRODUCT(AB75*100*1/AB83)</f>
        <v>4</v>
      </c>
      <c r="BA75" s="32">
        <f>PRODUCT(AC75*100*1/AC83)</f>
        <v>0</v>
      </c>
      <c r="BB75" s="32">
        <f>PRODUCT(AD75*100*1/AD83)</f>
        <v>24</v>
      </c>
      <c r="BC75" s="32">
        <f>PRODUCT(AE75*100*1/AE83)</f>
        <v>0</v>
      </c>
      <c r="BD75" s="32">
        <f>PRODUCT(AF75*100*1/AF83)</f>
        <v>0</v>
      </c>
      <c r="BE75" s="33">
        <f>PRODUCT(AG75*100*1/AG83)</f>
        <v>0</v>
      </c>
      <c r="BF75" s="31">
        <f>PRODUCT(AH75*100*1/AH83)</f>
        <v>8</v>
      </c>
      <c r="BG75" s="33">
        <f>PRODUCT(AI75*100*1/AI83)</f>
        <v>0</v>
      </c>
      <c r="BH75" s="33">
        <f>PRODUCT(AJ75*100*1/AJ83)</f>
        <v>0</v>
      </c>
      <c r="BI75" s="51">
        <f>PRODUCT(AK75*100*1/AK83)</f>
        <v>20.833333333333332</v>
      </c>
      <c r="BJ75" s="32">
        <f>PRODUCT(AL75*100*1/AL83)</f>
        <v>0</v>
      </c>
      <c r="BK75" s="33">
        <f>PRODUCT(AM75*100*1/AM83)</f>
        <v>0</v>
      </c>
      <c r="BL75" s="33">
        <f>PRODUCT(AN75*100*1/AN83)</f>
        <v>0</v>
      </c>
      <c r="BM75" s="33">
        <f>PRODUCT(AO75*100*1/AO83)</f>
        <v>0</v>
      </c>
      <c r="BN75" s="30">
        <f>PRODUCT(AP75*100*1/AP83)</f>
        <v>0</v>
      </c>
      <c r="BO75" s="46">
        <f>PRODUCT(AQ75*100*1/AQ83)</f>
        <v>0</v>
      </c>
      <c r="BP75" s="31">
        <f t="shared" ref="BP75" si="85">PRODUCT(AR75*100*1/AR83)</f>
        <v>0</v>
      </c>
      <c r="BR75" s="41">
        <v>4</v>
      </c>
      <c r="BS75" s="31">
        <f t="shared" ref="BS75:CN75" si="86">AU67+AU68+AU69+AU70+AU71+AU72+AU73+AU74+AU75</f>
        <v>0</v>
      </c>
      <c r="BT75" s="31">
        <f t="shared" si="86"/>
        <v>68</v>
      </c>
      <c r="BU75" s="31">
        <f t="shared" si="86"/>
        <v>28</v>
      </c>
      <c r="BV75" s="31">
        <f t="shared" si="86"/>
        <v>92</v>
      </c>
      <c r="BW75" s="32">
        <f t="shared" si="86"/>
        <v>92</v>
      </c>
      <c r="BX75" s="33">
        <f t="shared" si="86"/>
        <v>100</v>
      </c>
      <c r="BY75" s="32">
        <f t="shared" si="86"/>
        <v>100</v>
      </c>
      <c r="BZ75" s="32">
        <f t="shared" si="86"/>
        <v>88</v>
      </c>
      <c r="CA75" s="32">
        <f t="shared" si="86"/>
        <v>100</v>
      </c>
      <c r="CB75" s="32">
        <f t="shared" si="86"/>
        <v>100</v>
      </c>
      <c r="CC75" s="33">
        <f t="shared" si="86"/>
        <v>100</v>
      </c>
      <c r="CD75" s="31">
        <f t="shared" si="86"/>
        <v>100</v>
      </c>
      <c r="CE75" s="31">
        <f t="shared" si="86"/>
        <v>100</v>
      </c>
      <c r="CF75" s="31">
        <f t="shared" si="86"/>
        <v>100</v>
      </c>
      <c r="CG75" s="51">
        <f t="shared" si="86"/>
        <v>33.333333333333329</v>
      </c>
      <c r="CH75" s="32">
        <f t="shared" si="86"/>
        <v>100</v>
      </c>
      <c r="CI75" s="33">
        <f t="shared" si="86"/>
        <v>100</v>
      </c>
      <c r="CJ75" s="33">
        <f t="shared" si="86"/>
        <v>100</v>
      </c>
      <c r="CK75" s="33">
        <f t="shared" si="86"/>
        <v>100</v>
      </c>
      <c r="CL75" s="30">
        <f t="shared" si="86"/>
        <v>96</v>
      </c>
      <c r="CM75" s="46">
        <f t="shared" si="86"/>
        <v>100</v>
      </c>
      <c r="CN75" s="31">
        <f t="shared" si="86"/>
        <v>100</v>
      </c>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row>
    <row r="76" spans="1:118" x14ac:dyDescent="0.25">
      <c r="B76" s="41" t="s">
        <v>11</v>
      </c>
      <c r="C76" s="2">
        <v>0</v>
      </c>
      <c r="D76" s="2">
        <v>0</v>
      </c>
      <c r="E76" s="2">
        <v>25</v>
      </c>
      <c r="F76" s="2">
        <v>0</v>
      </c>
      <c r="G76" s="2">
        <v>0</v>
      </c>
      <c r="H76" s="2">
        <v>0</v>
      </c>
      <c r="I76" s="2">
        <v>0</v>
      </c>
      <c r="J76" s="2">
        <v>0</v>
      </c>
      <c r="K76" s="4">
        <v>0</v>
      </c>
      <c r="L76" s="4">
        <v>0</v>
      </c>
      <c r="M76" s="3">
        <v>0</v>
      </c>
      <c r="N76" s="3">
        <v>0</v>
      </c>
      <c r="O76" s="3">
        <v>0</v>
      </c>
      <c r="P76" s="3">
        <v>0</v>
      </c>
      <c r="Q76" s="3">
        <v>0</v>
      </c>
      <c r="R76" s="3">
        <v>0</v>
      </c>
      <c r="S76" s="41">
        <v>25</v>
      </c>
      <c r="V76" s="41">
        <v>8</v>
      </c>
      <c r="W76" s="2">
        <f>L67</f>
        <v>0</v>
      </c>
      <c r="X76" s="2">
        <f>L68</f>
        <v>4</v>
      </c>
      <c r="Y76" s="2">
        <f>L69</f>
        <v>12</v>
      </c>
      <c r="Z76" s="2">
        <f>L70</f>
        <v>0</v>
      </c>
      <c r="AA76" s="3">
        <f>L71</f>
        <v>1</v>
      </c>
      <c r="AB76" s="3">
        <f>L72</f>
        <v>0</v>
      </c>
      <c r="AC76" s="3">
        <f>L73</f>
        <v>0</v>
      </c>
      <c r="AD76" s="4">
        <f>L74</f>
        <v>1</v>
      </c>
      <c r="AE76" s="3">
        <f>L75</f>
        <v>0</v>
      </c>
      <c r="AF76" s="4">
        <f>L76</f>
        <v>0</v>
      </c>
      <c r="AG76" s="3">
        <f>L77</f>
        <v>0</v>
      </c>
      <c r="AH76" s="2">
        <f>L78</f>
        <v>0</v>
      </c>
      <c r="AI76" s="3">
        <f>L79</f>
        <v>0</v>
      </c>
      <c r="AJ76" s="3">
        <f>L80</f>
        <v>0</v>
      </c>
      <c r="AK76" s="50">
        <f>L81</f>
        <v>4</v>
      </c>
      <c r="AL76" s="3">
        <f>L82</f>
        <v>0</v>
      </c>
      <c r="AM76" s="3">
        <f>L83</f>
        <v>0</v>
      </c>
      <c r="AN76" s="3">
        <f>L84</f>
        <v>0</v>
      </c>
      <c r="AO76" s="3">
        <f>L85</f>
        <v>0</v>
      </c>
      <c r="AP76" s="41">
        <f>L86</f>
        <v>1</v>
      </c>
      <c r="AQ76" s="45">
        <f>L87</f>
        <v>0</v>
      </c>
      <c r="AR76" s="2">
        <f>L90</f>
        <v>0</v>
      </c>
      <c r="AT76" s="41">
        <v>8</v>
      </c>
      <c r="AU76" s="31">
        <f>PRODUCT(W76*100*1/W83)</f>
        <v>0</v>
      </c>
      <c r="AV76" s="31">
        <f>PRODUCT(X76*100*1/X83)</f>
        <v>16</v>
      </c>
      <c r="AW76" s="31">
        <f>PRODUCT(Y76*100*1/Y83)</f>
        <v>48</v>
      </c>
      <c r="AX76" s="31">
        <f>PRODUCT(Z76*100*1/Z83)</f>
        <v>0</v>
      </c>
      <c r="AY76" s="33">
        <f>PRODUCT(AA76*100*1/AA83)</f>
        <v>4</v>
      </c>
      <c r="AZ76" s="33">
        <f>PRODUCT(AB76*100*1/AB83)</f>
        <v>0</v>
      </c>
      <c r="BA76" s="33">
        <f>PRODUCT(AC76*100*1/AC83)</f>
        <v>0</v>
      </c>
      <c r="BB76" s="32">
        <f>PRODUCT(AD76*100*1/AD83)</f>
        <v>4</v>
      </c>
      <c r="BC76" s="33">
        <f>PRODUCT(AE76*100*1/AE83)</f>
        <v>0</v>
      </c>
      <c r="BD76" s="32">
        <f>PRODUCT(AF76*100*1/AF83)</f>
        <v>0</v>
      </c>
      <c r="BE76" s="33">
        <f>PRODUCT(AG76*100*1/AG83)</f>
        <v>0</v>
      </c>
      <c r="BF76" s="31">
        <f>PRODUCT(AH76*100*1/AH83)</f>
        <v>0</v>
      </c>
      <c r="BG76" s="33">
        <f>PRODUCT(AI76*100*1/AI83)</f>
        <v>0</v>
      </c>
      <c r="BH76" s="33">
        <f>PRODUCT(AJ76*100*1/AJ83)</f>
        <v>0</v>
      </c>
      <c r="BI76" s="51">
        <f>PRODUCT(AK76*100*1/AK83)</f>
        <v>16.666666666666668</v>
      </c>
      <c r="BJ76" s="33">
        <f>PRODUCT(AL76*100*1/AL83)</f>
        <v>0</v>
      </c>
      <c r="BK76" s="33">
        <f>PRODUCT(AM76*100*1/AM83)</f>
        <v>0</v>
      </c>
      <c r="BL76" s="33">
        <f>PRODUCT(AN76*100*1/AN83)</f>
        <v>0</v>
      </c>
      <c r="BM76" s="33">
        <f>PRODUCT(AO76*100*1/AO83)</f>
        <v>0</v>
      </c>
      <c r="BN76" s="30">
        <f>PRODUCT(AP76*100*1/AP83)</f>
        <v>4</v>
      </c>
      <c r="BO76" s="46">
        <f>PRODUCT(AQ76*100*1/AQ83)</f>
        <v>0</v>
      </c>
      <c r="BP76" s="31">
        <f t="shared" ref="BP76" si="87">PRODUCT(AR76*100*1/AR83)</f>
        <v>0</v>
      </c>
      <c r="BR76" s="41">
        <v>8</v>
      </c>
      <c r="BS76" s="31">
        <f t="shared" ref="BS76:CN76" si="88">AU67+AU68+AU69+AU70+AU71+AU72+AU73+AU74+AU75+AU76</f>
        <v>0</v>
      </c>
      <c r="BT76" s="31">
        <f t="shared" si="88"/>
        <v>84</v>
      </c>
      <c r="BU76" s="31">
        <f t="shared" si="88"/>
        <v>76</v>
      </c>
      <c r="BV76" s="31">
        <f t="shared" si="88"/>
        <v>92</v>
      </c>
      <c r="BW76" s="33">
        <f t="shared" si="88"/>
        <v>96</v>
      </c>
      <c r="BX76" s="33">
        <f t="shared" si="88"/>
        <v>100</v>
      </c>
      <c r="BY76" s="33">
        <f t="shared" si="88"/>
        <v>100</v>
      </c>
      <c r="BZ76" s="32">
        <f t="shared" si="88"/>
        <v>92</v>
      </c>
      <c r="CA76" s="33">
        <f t="shared" si="88"/>
        <v>100</v>
      </c>
      <c r="CB76" s="32">
        <f t="shared" si="88"/>
        <v>100</v>
      </c>
      <c r="CC76" s="33">
        <f t="shared" si="88"/>
        <v>100</v>
      </c>
      <c r="CD76" s="31">
        <f t="shared" si="88"/>
        <v>100</v>
      </c>
      <c r="CE76" s="33">
        <f t="shared" si="88"/>
        <v>100</v>
      </c>
      <c r="CF76" s="33">
        <f t="shared" si="88"/>
        <v>100</v>
      </c>
      <c r="CG76" s="51">
        <f t="shared" si="88"/>
        <v>50</v>
      </c>
      <c r="CH76" s="33">
        <f t="shared" si="88"/>
        <v>100</v>
      </c>
      <c r="CI76" s="33">
        <f t="shared" si="88"/>
        <v>100</v>
      </c>
      <c r="CJ76" s="33">
        <f t="shared" si="88"/>
        <v>100</v>
      </c>
      <c r="CK76" s="33">
        <f t="shared" si="88"/>
        <v>100</v>
      </c>
      <c r="CL76" s="30">
        <f t="shared" si="88"/>
        <v>100</v>
      </c>
      <c r="CM76" s="46">
        <f t="shared" si="88"/>
        <v>100</v>
      </c>
      <c r="CN76" s="31">
        <f t="shared" si="88"/>
        <v>100</v>
      </c>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row>
    <row r="77" spans="1:118" x14ac:dyDescent="0.25">
      <c r="B77" s="41" t="s">
        <v>12</v>
      </c>
      <c r="C77" s="2">
        <v>0</v>
      </c>
      <c r="D77" s="2">
        <v>0</v>
      </c>
      <c r="E77" s="2">
        <v>0</v>
      </c>
      <c r="F77" s="2">
        <v>0</v>
      </c>
      <c r="G77" s="2">
        <v>19</v>
      </c>
      <c r="H77" s="2">
        <v>3</v>
      </c>
      <c r="I77" s="2">
        <v>2</v>
      </c>
      <c r="J77" s="2">
        <v>1</v>
      </c>
      <c r="K77" s="3">
        <v>0</v>
      </c>
      <c r="L77" s="3">
        <v>0</v>
      </c>
      <c r="M77" s="3">
        <v>0</v>
      </c>
      <c r="N77" s="3">
        <v>0</v>
      </c>
      <c r="O77" s="3">
        <v>0</v>
      </c>
      <c r="P77" s="3">
        <v>0</v>
      </c>
      <c r="Q77" s="3">
        <v>0</v>
      </c>
      <c r="R77" s="3">
        <v>0</v>
      </c>
      <c r="S77" s="41">
        <v>25</v>
      </c>
      <c r="V77" s="41">
        <v>16</v>
      </c>
      <c r="W77" s="3">
        <f>M67</f>
        <v>2</v>
      </c>
      <c r="X77" s="3">
        <f>M68</f>
        <v>1</v>
      </c>
      <c r="Y77" s="3">
        <f>M69</f>
        <v>3</v>
      </c>
      <c r="Z77" s="3">
        <f>M70</f>
        <v>0</v>
      </c>
      <c r="AA77" s="3">
        <f>M71</f>
        <v>0</v>
      </c>
      <c r="AB77" s="3">
        <f>M72</f>
        <v>0</v>
      </c>
      <c r="AC77" s="3">
        <f>M73</f>
        <v>0</v>
      </c>
      <c r="AD77" s="3">
        <f>M74</f>
        <v>0</v>
      </c>
      <c r="AE77" s="3">
        <f>M75</f>
        <v>0</v>
      </c>
      <c r="AF77" s="3">
        <f>M76</f>
        <v>0</v>
      </c>
      <c r="AG77" s="3">
        <f>M77</f>
        <v>0</v>
      </c>
      <c r="AH77" s="3">
        <f>M78</f>
        <v>0</v>
      </c>
      <c r="AI77" s="3">
        <f>M79</f>
        <v>0</v>
      </c>
      <c r="AJ77" s="3">
        <f>M80</f>
        <v>0</v>
      </c>
      <c r="AK77" s="50">
        <f>M81</f>
        <v>6</v>
      </c>
      <c r="AL77" s="3">
        <f>M82</f>
        <v>0</v>
      </c>
      <c r="AM77" s="3">
        <f>M83</f>
        <v>0</v>
      </c>
      <c r="AN77" s="3">
        <f>M84</f>
        <v>0</v>
      </c>
      <c r="AO77" s="3">
        <f>M85</f>
        <v>0</v>
      </c>
      <c r="AP77" s="41">
        <f>M86</f>
        <v>0</v>
      </c>
      <c r="AQ77" s="45">
        <f>M87</f>
        <v>0</v>
      </c>
      <c r="AR77" s="3">
        <f>M90</f>
        <v>0</v>
      </c>
      <c r="AT77" s="41">
        <v>16</v>
      </c>
      <c r="AU77" s="33">
        <f>PRODUCT(W77*100*1/W83)</f>
        <v>9.5238095238095237</v>
      </c>
      <c r="AV77" s="33">
        <f>PRODUCT(X77*100*1/X83)</f>
        <v>4</v>
      </c>
      <c r="AW77" s="33">
        <f>PRODUCT(Y77*100*1/Y83)</f>
        <v>12</v>
      </c>
      <c r="AX77" s="33">
        <f>PRODUCT(Z77*100*1/Z83)</f>
        <v>0</v>
      </c>
      <c r="AY77" s="33">
        <f>PRODUCT(AA77*100*1/AA83)</f>
        <v>0</v>
      </c>
      <c r="AZ77" s="33">
        <f>PRODUCT(AB77*100*1/AB83)</f>
        <v>0</v>
      </c>
      <c r="BA77" s="33">
        <f>PRODUCT(AC77*100*1/AC83)</f>
        <v>0</v>
      </c>
      <c r="BB77" s="33">
        <f>PRODUCT(AD77*100*1/AD83)</f>
        <v>0</v>
      </c>
      <c r="BC77" s="33">
        <f>PRODUCT(AE77*100*1/AE83)</f>
        <v>0</v>
      </c>
      <c r="BD77" s="33">
        <f>PRODUCT(AF77*100*1/AF83)</f>
        <v>0</v>
      </c>
      <c r="BE77" s="33">
        <f>PRODUCT(AG77*100*1/AG83)</f>
        <v>0</v>
      </c>
      <c r="BF77" s="33">
        <f>PRODUCT(AH77*100*1/AH83)</f>
        <v>0</v>
      </c>
      <c r="BG77" s="33">
        <f>PRODUCT(AI77*100*1/AI83)</f>
        <v>0</v>
      </c>
      <c r="BH77" s="33">
        <f>PRODUCT(AJ77*100*1/AJ83)</f>
        <v>0</v>
      </c>
      <c r="BI77" s="51">
        <f>PRODUCT(AK77*100*1/AK83)</f>
        <v>25</v>
      </c>
      <c r="BJ77" s="33">
        <f>PRODUCT(AL77*100*1/AL83)</f>
        <v>0</v>
      </c>
      <c r="BK77" s="33">
        <f>PRODUCT(AM77*100*1/AM83)</f>
        <v>0</v>
      </c>
      <c r="BL77" s="33">
        <f>PRODUCT(AN77*100*1/AN83)</f>
        <v>0</v>
      </c>
      <c r="BM77" s="33">
        <f>PRODUCT(AO77*100*1/AO83)</f>
        <v>0</v>
      </c>
      <c r="BN77" s="30">
        <f>PRODUCT(AP77*100*1/AP83)</f>
        <v>0</v>
      </c>
      <c r="BO77" s="46">
        <f>PRODUCT(AQ77*100*1/AQ83)</f>
        <v>0</v>
      </c>
      <c r="BP77" s="33">
        <f t="shared" ref="BP77" si="89">PRODUCT(AR77*100*1/AR83)</f>
        <v>0</v>
      </c>
      <c r="BR77" s="41">
        <v>16</v>
      </c>
      <c r="BS77" s="33">
        <f t="shared" ref="BS77:CN77" si="90">AU67+AU68+AU69+AU70+AU71+AU72+AU73+AU74+AU75+AU76+AU77</f>
        <v>9.5238095238095237</v>
      </c>
      <c r="BT77" s="33">
        <f t="shared" si="90"/>
        <v>88</v>
      </c>
      <c r="BU77" s="31">
        <f t="shared" si="90"/>
        <v>88</v>
      </c>
      <c r="BV77" s="31">
        <f t="shared" si="90"/>
        <v>92</v>
      </c>
      <c r="BW77" s="33">
        <f t="shared" si="90"/>
        <v>96</v>
      </c>
      <c r="BX77" s="33">
        <f t="shared" si="90"/>
        <v>100</v>
      </c>
      <c r="BY77" s="33">
        <f t="shared" si="90"/>
        <v>100</v>
      </c>
      <c r="BZ77" s="33">
        <f t="shared" si="90"/>
        <v>92</v>
      </c>
      <c r="CA77" s="33">
        <f t="shared" si="90"/>
        <v>100</v>
      </c>
      <c r="CB77" s="33">
        <f t="shared" si="90"/>
        <v>100</v>
      </c>
      <c r="CC77" s="33">
        <f t="shared" si="90"/>
        <v>100</v>
      </c>
      <c r="CD77" s="31">
        <f t="shared" si="90"/>
        <v>100</v>
      </c>
      <c r="CE77" s="33">
        <f t="shared" si="90"/>
        <v>100</v>
      </c>
      <c r="CF77" s="33">
        <f t="shared" si="90"/>
        <v>100</v>
      </c>
      <c r="CG77" s="51">
        <f t="shared" si="90"/>
        <v>75</v>
      </c>
      <c r="CH77" s="33">
        <f t="shared" si="90"/>
        <v>100</v>
      </c>
      <c r="CI77" s="33">
        <f t="shared" si="90"/>
        <v>100</v>
      </c>
      <c r="CJ77" s="33">
        <f t="shared" si="90"/>
        <v>100</v>
      </c>
      <c r="CK77" s="33">
        <f t="shared" si="90"/>
        <v>100</v>
      </c>
      <c r="CL77" s="30">
        <f t="shared" si="90"/>
        <v>100</v>
      </c>
      <c r="CM77" s="46">
        <f t="shared" si="90"/>
        <v>100</v>
      </c>
      <c r="CN77" s="33">
        <f t="shared" si="90"/>
        <v>100</v>
      </c>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row>
    <row r="78" spans="1:118" x14ac:dyDescent="0.25">
      <c r="B78" s="41" t="s">
        <v>13</v>
      </c>
      <c r="C78" s="2">
        <v>0</v>
      </c>
      <c r="D78" s="2">
        <v>0</v>
      </c>
      <c r="E78" s="2">
        <v>0</v>
      </c>
      <c r="F78" s="2">
        <v>0</v>
      </c>
      <c r="G78" s="2">
        <v>6</v>
      </c>
      <c r="H78" s="2">
        <v>0</v>
      </c>
      <c r="I78" s="2">
        <v>12</v>
      </c>
      <c r="J78" s="2">
        <v>5</v>
      </c>
      <c r="K78" s="2">
        <v>2</v>
      </c>
      <c r="L78" s="2">
        <v>0</v>
      </c>
      <c r="M78" s="3">
        <v>0</v>
      </c>
      <c r="N78" s="3">
        <v>0</v>
      </c>
      <c r="O78" s="3">
        <v>0</v>
      </c>
      <c r="P78" s="3">
        <v>0</v>
      </c>
      <c r="Q78" s="3">
        <v>0</v>
      </c>
      <c r="R78" s="3">
        <v>0</v>
      </c>
      <c r="S78" s="41">
        <v>25</v>
      </c>
      <c r="V78" s="41">
        <v>32</v>
      </c>
      <c r="W78" s="3">
        <f>N67</f>
        <v>14</v>
      </c>
      <c r="X78" s="3">
        <f>N68</f>
        <v>0</v>
      </c>
      <c r="Y78" s="3">
        <f>N69</f>
        <v>1</v>
      </c>
      <c r="Z78" s="3">
        <f>N70</f>
        <v>0</v>
      </c>
      <c r="AA78" s="3">
        <f>N71</f>
        <v>1</v>
      </c>
      <c r="AB78" s="3">
        <f>N72</f>
        <v>0</v>
      </c>
      <c r="AC78" s="3">
        <f>N73</f>
        <v>0</v>
      </c>
      <c r="AD78" s="3">
        <f>N74</f>
        <v>0</v>
      </c>
      <c r="AE78" s="3">
        <f>N75</f>
        <v>0</v>
      </c>
      <c r="AF78" s="3">
        <f>N76</f>
        <v>0</v>
      </c>
      <c r="AG78" s="3">
        <f>N77</f>
        <v>0</v>
      </c>
      <c r="AH78" s="3">
        <f>N78</f>
        <v>0</v>
      </c>
      <c r="AI78" s="3">
        <f>N79</f>
        <v>0</v>
      </c>
      <c r="AJ78" s="3">
        <f>N80</f>
        <v>0</v>
      </c>
      <c r="AK78" s="50">
        <f>N81</f>
        <v>1</v>
      </c>
      <c r="AL78" s="3">
        <f>N82</f>
        <v>0</v>
      </c>
      <c r="AM78" s="3">
        <f>N83</f>
        <v>0</v>
      </c>
      <c r="AN78" s="3">
        <f>N84</f>
        <v>0</v>
      </c>
      <c r="AO78" s="3">
        <f>N85</f>
        <v>0</v>
      </c>
      <c r="AP78" s="41">
        <f>N86</f>
        <v>0</v>
      </c>
      <c r="AQ78" s="45">
        <f>N87</f>
        <v>0</v>
      </c>
      <c r="AR78" s="3">
        <f>N90</f>
        <v>0</v>
      </c>
      <c r="AT78" s="41">
        <v>32</v>
      </c>
      <c r="AU78" s="33">
        <f>PRODUCT(W78*100*1/W83)</f>
        <v>66.666666666666671</v>
      </c>
      <c r="AV78" s="33">
        <f>PRODUCT(X78*100*1/X83)</f>
        <v>0</v>
      </c>
      <c r="AW78" s="33">
        <f>PRODUCT(Y78*100*1/Y83)</f>
        <v>4</v>
      </c>
      <c r="AX78" s="33">
        <f>PRODUCT(Z78*100*1/Z83)</f>
        <v>0</v>
      </c>
      <c r="AY78" s="33">
        <f>PRODUCT(AA78*100*1/AA83)</f>
        <v>4</v>
      </c>
      <c r="AZ78" s="33">
        <f>PRODUCT(AB78*100*1/AB83)</f>
        <v>0</v>
      </c>
      <c r="BA78" s="33">
        <f>PRODUCT(AC78*100*1/AC83)</f>
        <v>0</v>
      </c>
      <c r="BB78" s="33">
        <f>PRODUCT(AD78*100*1/AD83)</f>
        <v>0</v>
      </c>
      <c r="BC78" s="33">
        <f>PRODUCT(AE78*100*1/AE83)</f>
        <v>0</v>
      </c>
      <c r="BD78" s="33">
        <f>PRODUCT(AF78*100*1/AF83)</f>
        <v>0</v>
      </c>
      <c r="BE78" s="33">
        <f>PRODUCT(AG78*100*1/AG83)</f>
        <v>0</v>
      </c>
      <c r="BF78" s="33">
        <f>PRODUCT(AH78*100*1/AH83)</f>
        <v>0</v>
      </c>
      <c r="BG78" s="33">
        <f>PRODUCT(AI78*100*1/AI83)</f>
        <v>0</v>
      </c>
      <c r="BH78" s="33">
        <f>PRODUCT(AJ78*100*1/AJ83)</f>
        <v>0</v>
      </c>
      <c r="BI78" s="51">
        <f>PRODUCT(AK78*100*1/AK83)</f>
        <v>4.166666666666667</v>
      </c>
      <c r="BJ78" s="33">
        <f>PRODUCT(AL78*100*1/AL83)</f>
        <v>0</v>
      </c>
      <c r="BK78" s="33">
        <f>PRODUCT(AM78*100*1/AM83)</f>
        <v>0</v>
      </c>
      <c r="BL78" s="33">
        <f>PRODUCT(AN78*100*1/AN83)</f>
        <v>0</v>
      </c>
      <c r="BM78" s="33">
        <f>PRODUCT(AO78*100*1/AO83)</f>
        <v>0</v>
      </c>
      <c r="BN78" s="30">
        <f>PRODUCT(AP78*100*1/AP83)</f>
        <v>0</v>
      </c>
      <c r="BO78" s="46">
        <f>PRODUCT(AQ78*100*1/AQ83)</f>
        <v>0</v>
      </c>
      <c r="BP78" s="33">
        <f t="shared" ref="BP78" si="91">PRODUCT(AR78*100*1/AR83)</f>
        <v>0</v>
      </c>
      <c r="BR78" s="41">
        <v>32</v>
      </c>
      <c r="BS78" s="33">
        <f t="shared" ref="BS78:CN78" si="92">AU67+AU68+AU69+AU70+AU71+AU72+AU73+AU74+AU75+AU76+AU77+AU78</f>
        <v>76.19047619047619</v>
      </c>
      <c r="BT78" s="33">
        <f t="shared" si="92"/>
        <v>88</v>
      </c>
      <c r="BU78" s="33">
        <f t="shared" si="92"/>
        <v>92</v>
      </c>
      <c r="BV78" s="33">
        <f t="shared" si="92"/>
        <v>92</v>
      </c>
      <c r="BW78" s="33">
        <f t="shared" si="92"/>
        <v>100</v>
      </c>
      <c r="BX78" s="33">
        <f t="shared" si="92"/>
        <v>100</v>
      </c>
      <c r="BY78" s="33">
        <f t="shared" si="92"/>
        <v>100</v>
      </c>
      <c r="BZ78" s="33">
        <f t="shared" si="92"/>
        <v>92</v>
      </c>
      <c r="CA78" s="33">
        <f t="shared" si="92"/>
        <v>100</v>
      </c>
      <c r="CB78" s="33">
        <f t="shared" si="92"/>
        <v>100</v>
      </c>
      <c r="CC78" s="33">
        <f t="shared" si="92"/>
        <v>100</v>
      </c>
      <c r="CD78" s="33">
        <f t="shared" si="92"/>
        <v>100</v>
      </c>
      <c r="CE78" s="33">
        <f t="shared" si="92"/>
        <v>100</v>
      </c>
      <c r="CF78" s="33">
        <f t="shared" si="92"/>
        <v>100</v>
      </c>
      <c r="CG78" s="51">
        <f t="shared" si="92"/>
        <v>79.166666666666671</v>
      </c>
      <c r="CH78" s="33">
        <f t="shared" si="92"/>
        <v>100</v>
      </c>
      <c r="CI78" s="33">
        <f t="shared" si="92"/>
        <v>100</v>
      </c>
      <c r="CJ78" s="33">
        <f t="shared" si="92"/>
        <v>100</v>
      </c>
      <c r="CK78" s="33">
        <f t="shared" si="92"/>
        <v>100</v>
      </c>
      <c r="CL78" s="30">
        <f t="shared" si="92"/>
        <v>100</v>
      </c>
      <c r="CM78" s="46">
        <f t="shared" si="92"/>
        <v>100</v>
      </c>
      <c r="CN78" s="33">
        <f t="shared" si="92"/>
        <v>100</v>
      </c>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row>
    <row r="79" spans="1:118" x14ac:dyDescent="0.25">
      <c r="B79" s="41" t="s">
        <v>14</v>
      </c>
      <c r="C79" s="2">
        <v>0</v>
      </c>
      <c r="D79" s="2">
        <v>0</v>
      </c>
      <c r="E79" s="2">
        <v>2</v>
      </c>
      <c r="F79" s="2">
        <v>0</v>
      </c>
      <c r="G79" s="2">
        <v>18</v>
      </c>
      <c r="H79" s="2">
        <v>4</v>
      </c>
      <c r="I79" s="2">
        <v>1</v>
      </c>
      <c r="J79" s="2">
        <v>0</v>
      </c>
      <c r="K79" s="3">
        <v>0</v>
      </c>
      <c r="L79" s="3">
        <v>0</v>
      </c>
      <c r="M79" s="3">
        <v>0</v>
      </c>
      <c r="N79" s="3">
        <v>0</v>
      </c>
      <c r="O79" s="3">
        <v>0</v>
      </c>
      <c r="P79" s="3">
        <v>0</v>
      </c>
      <c r="Q79" s="3">
        <v>0</v>
      </c>
      <c r="R79" s="3">
        <v>0</v>
      </c>
      <c r="S79" s="41">
        <v>25</v>
      </c>
      <c r="V79" s="41">
        <v>64</v>
      </c>
      <c r="W79" s="3">
        <f>O67</f>
        <v>5</v>
      </c>
      <c r="X79" s="3">
        <f>O68</f>
        <v>3</v>
      </c>
      <c r="Y79" s="3">
        <f>O69</f>
        <v>0</v>
      </c>
      <c r="Z79" s="3">
        <f>O70</f>
        <v>0</v>
      </c>
      <c r="AA79" s="3">
        <f>O71</f>
        <v>0</v>
      </c>
      <c r="AB79" s="3">
        <f>O72</f>
        <v>0</v>
      </c>
      <c r="AC79" s="3">
        <f>O73</f>
        <v>0</v>
      </c>
      <c r="AD79" s="3">
        <f>O74</f>
        <v>2</v>
      </c>
      <c r="AE79" s="3">
        <f>O75</f>
        <v>0</v>
      </c>
      <c r="AF79" s="3">
        <f>O76</f>
        <v>0</v>
      </c>
      <c r="AG79" s="3">
        <f>O77</f>
        <v>0</v>
      </c>
      <c r="AH79" s="3">
        <f>O78</f>
        <v>0</v>
      </c>
      <c r="AI79" s="3">
        <f>O79</f>
        <v>0</v>
      </c>
      <c r="AJ79" s="3">
        <f>O80</f>
        <v>0</v>
      </c>
      <c r="AK79" s="52">
        <f>O81</f>
        <v>3</v>
      </c>
      <c r="AL79" s="3">
        <f>O82</f>
        <v>0</v>
      </c>
      <c r="AM79" s="3">
        <f>O83</f>
        <v>0</v>
      </c>
      <c r="AN79" s="3">
        <f>O84</f>
        <v>0</v>
      </c>
      <c r="AO79" s="3">
        <f>O85</f>
        <v>0</v>
      </c>
      <c r="AP79" s="41">
        <f>O86</f>
        <v>0</v>
      </c>
      <c r="AQ79" s="45">
        <f>O87</f>
        <v>0</v>
      </c>
      <c r="AR79" s="3">
        <f>O90</f>
        <v>0</v>
      </c>
      <c r="AT79" s="41">
        <v>64</v>
      </c>
      <c r="AU79" s="33">
        <f>PRODUCT(W79*100*1/W83)</f>
        <v>23.80952380952381</v>
      </c>
      <c r="AV79" s="33">
        <f>PRODUCT(X79*100*1/X83)</f>
        <v>12</v>
      </c>
      <c r="AW79" s="33">
        <f>PRODUCT(Y79*100*1/Y83)</f>
        <v>0</v>
      </c>
      <c r="AX79" s="33">
        <f>PRODUCT(Z79*100*1/Z83)</f>
        <v>0</v>
      </c>
      <c r="AY79" s="33">
        <f>PRODUCT(AA79*100*1/AA83)</f>
        <v>0</v>
      </c>
      <c r="AZ79" s="33">
        <f>PRODUCT(AB79*100*1/AB83)</f>
        <v>0</v>
      </c>
      <c r="BA79" s="33">
        <f>PRODUCT(AC79*100*1/AC83)</f>
        <v>0</v>
      </c>
      <c r="BB79" s="33">
        <f>PRODUCT(AD79*100*1/AD83)</f>
        <v>8</v>
      </c>
      <c r="BC79" s="33">
        <f>PRODUCT(AE79*100*1/AE83)</f>
        <v>0</v>
      </c>
      <c r="BD79" s="33">
        <f>PRODUCT(AF79*100*1/AF83)</f>
        <v>0</v>
      </c>
      <c r="BE79" s="33">
        <f>PRODUCT(AG79*100*1/AG83)</f>
        <v>0</v>
      </c>
      <c r="BF79" s="33">
        <f>PRODUCT(AH79*100*1/AH83)</f>
        <v>0</v>
      </c>
      <c r="BG79" s="33">
        <f>PRODUCT(AI79*100*1/AI83)</f>
        <v>0</v>
      </c>
      <c r="BH79" s="33">
        <f>PRODUCT(AJ79*100*1/AJ83)</f>
        <v>0</v>
      </c>
      <c r="BI79" s="53">
        <f>PRODUCT(AK79*100*1/AK83)</f>
        <v>12.5</v>
      </c>
      <c r="BJ79" s="33">
        <f>PRODUCT(AL79*100*1/AL83)</f>
        <v>0</v>
      </c>
      <c r="BK79" s="33">
        <f>PRODUCT(AM79*100*1/AM83)</f>
        <v>0</v>
      </c>
      <c r="BL79" s="33">
        <f>PRODUCT(AN79*100*1/AN83)</f>
        <v>0</v>
      </c>
      <c r="BM79" s="33">
        <f>PRODUCT(AO79*100*1/AO83)</f>
        <v>0</v>
      </c>
      <c r="BN79" s="30">
        <f>PRODUCT(AP79*100*1/AP83)</f>
        <v>0</v>
      </c>
      <c r="BO79" s="46">
        <f>PRODUCT(AQ79*100*1/AQ83)</f>
        <v>0</v>
      </c>
      <c r="BP79" s="33">
        <f t="shared" ref="BP79" si="93">PRODUCT(AR79*100*1/AR83)</f>
        <v>0</v>
      </c>
      <c r="BR79" s="41">
        <v>64</v>
      </c>
      <c r="BS79" s="33">
        <f t="shared" ref="BS79:CN79" si="94">AU67+AU68+AU69+AU70+AU71+AU72+AU73+AU74+AU75+AU76+AU77+AU78+AU79</f>
        <v>100</v>
      </c>
      <c r="BT79" s="33">
        <f t="shared" si="94"/>
        <v>100</v>
      </c>
      <c r="BU79" s="33">
        <f t="shared" si="94"/>
        <v>92</v>
      </c>
      <c r="BV79" s="33">
        <f t="shared" si="94"/>
        <v>92</v>
      </c>
      <c r="BW79" s="33">
        <f t="shared" si="94"/>
        <v>100</v>
      </c>
      <c r="BX79" s="33">
        <f t="shared" si="94"/>
        <v>100</v>
      </c>
      <c r="BY79" s="33">
        <f t="shared" si="94"/>
        <v>100</v>
      </c>
      <c r="BZ79" s="33">
        <f t="shared" si="94"/>
        <v>100</v>
      </c>
      <c r="CA79" s="33">
        <f t="shared" si="94"/>
        <v>100</v>
      </c>
      <c r="CB79" s="33">
        <f t="shared" si="94"/>
        <v>100</v>
      </c>
      <c r="CC79" s="33">
        <f t="shared" si="94"/>
        <v>100</v>
      </c>
      <c r="CD79" s="33">
        <f t="shared" si="94"/>
        <v>100</v>
      </c>
      <c r="CE79" s="33">
        <f t="shared" si="94"/>
        <v>100</v>
      </c>
      <c r="CF79" s="33">
        <f t="shared" si="94"/>
        <v>100</v>
      </c>
      <c r="CG79" s="53">
        <f t="shared" si="94"/>
        <v>91.666666666666671</v>
      </c>
      <c r="CH79" s="33">
        <f t="shared" si="94"/>
        <v>100</v>
      </c>
      <c r="CI79" s="33">
        <f t="shared" si="94"/>
        <v>100</v>
      </c>
      <c r="CJ79" s="33">
        <f t="shared" si="94"/>
        <v>100</v>
      </c>
      <c r="CK79" s="33">
        <f t="shared" si="94"/>
        <v>100</v>
      </c>
      <c r="CL79" s="30">
        <f t="shared" si="94"/>
        <v>100</v>
      </c>
      <c r="CM79" s="46">
        <f t="shared" si="94"/>
        <v>100</v>
      </c>
      <c r="CN79" s="33">
        <f t="shared" si="94"/>
        <v>100</v>
      </c>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row>
    <row r="80" spans="1:118" x14ac:dyDescent="0.25">
      <c r="B80" s="41" t="s">
        <v>15</v>
      </c>
      <c r="C80" s="2">
        <v>0</v>
      </c>
      <c r="D80" s="2">
        <v>0</v>
      </c>
      <c r="E80" s="2">
        <v>1</v>
      </c>
      <c r="F80" s="2">
        <v>0</v>
      </c>
      <c r="G80" s="2">
        <v>18</v>
      </c>
      <c r="H80" s="2">
        <v>6</v>
      </c>
      <c r="I80" s="2">
        <v>0</v>
      </c>
      <c r="J80" s="2">
        <v>0</v>
      </c>
      <c r="K80" s="3">
        <v>0</v>
      </c>
      <c r="L80" s="3">
        <v>0</v>
      </c>
      <c r="M80" s="3">
        <v>0</v>
      </c>
      <c r="N80" s="3">
        <v>0</v>
      </c>
      <c r="O80" s="3">
        <v>0</v>
      </c>
      <c r="P80" s="3">
        <v>0</v>
      </c>
      <c r="Q80" s="3">
        <v>0</v>
      </c>
      <c r="R80" s="3">
        <v>0</v>
      </c>
      <c r="S80" s="41">
        <v>25</v>
      </c>
      <c r="V80" s="41">
        <v>128</v>
      </c>
      <c r="W80" s="3">
        <f>P67</f>
        <v>0</v>
      </c>
      <c r="X80" s="3">
        <f>P68</f>
        <v>0</v>
      </c>
      <c r="Y80" s="3">
        <f>P69</f>
        <v>2</v>
      </c>
      <c r="Z80" s="3">
        <f>P70</f>
        <v>2</v>
      </c>
      <c r="AA80" s="3">
        <f>P71</f>
        <v>0</v>
      </c>
      <c r="AB80" s="3">
        <f>P72</f>
        <v>0</v>
      </c>
      <c r="AC80" s="3">
        <f>P73</f>
        <v>0</v>
      </c>
      <c r="AD80" s="3">
        <f>P74</f>
        <v>0</v>
      </c>
      <c r="AE80" s="3">
        <f>P75</f>
        <v>0</v>
      </c>
      <c r="AF80" s="3">
        <f>P76</f>
        <v>0</v>
      </c>
      <c r="AG80" s="3">
        <f>P77</f>
        <v>0</v>
      </c>
      <c r="AH80" s="3">
        <f>P78</f>
        <v>0</v>
      </c>
      <c r="AI80" s="3">
        <f>P79</f>
        <v>0</v>
      </c>
      <c r="AJ80" s="3">
        <f>P80</f>
        <v>0</v>
      </c>
      <c r="AK80" s="52">
        <f>P81</f>
        <v>2</v>
      </c>
      <c r="AL80" s="3">
        <f>P82</f>
        <v>0</v>
      </c>
      <c r="AM80" s="3">
        <f>P83</f>
        <v>0</v>
      </c>
      <c r="AN80" s="3">
        <f>P84</f>
        <v>0</v>
      </c>
      <c r="AO80" s="3">
        <f>P85</f>
        <v>0</v>
      </c>
      <c r="AP80" s="41">
        <f>P86</f>
        <v>0</v>
      </c>
      <c r="AQ80" s="45">
        <f>P87</f>
        <v>0</v>
      </c>
      <c r="AR80" s="3">
        <f>P90</f>
        <v>0</v>
      </c>
      <c r="AT80" s="41">
        <v>128</v>
      </c>
      <c r="AU80" s="33">
        <f>PRODUCT(W80*100*1/W83)</f>
        <v>0</v>
      </c>
      <c r="AV80" s="33">
        <f>PRODUCT(X80*100*1/X83)</f>
        <v>0</v>
      </c>
      <c r="AW80" s="33">
        <f>PRODUCT(Y80*100*1/Y83)</f>
        <v>8</v>
      </c>
      <c r="AX80" s="33">
        <f>PRODUCT(Z80*100*1/Z83)</f>
        <v>8</v>
      </c>
      <c r="AY80" s="33">
        <f>PRODUCT(AA80*100*1/AA83)</f>
        <v>0</v>
      </c>
      <c r="AZ80" s="33">
        <f>PRODUCT(AB80*100*1/AB83)</f>
        <v>0</v>
      </c>
      <c r="BA80" s="33">
        <f>PRODUCT(AC80*100*1/AC83)</f>
        <v>0</v>
      </c>
      <c r="BB80" s="33">
        <f>PRODUCT(AD80*100*1/AD83)</f>
        <v>0</v>
      </c>
      <c r="BC80" s="33">
        <f>PRODUCT(AE80*100*1/AE83)</f>
        <v>0</v>
      </c>
      <c r="BD80" s="33">
        <f>PRODUCT(AF80*100*1/AF83)</f>
        <v>0</v>
      </c>
      <c r="BE80" s="33">
        <f>PRODUCT(AG80*100*1/AG83)</f>
        <v>0</v>
      </c>
      <c r="BF80" s="33">
        <f>PRODUCT(AH80*100*1/AH83)</f>
        <v>0</v>
      </c>
      <c r="BG80" s="33">
        <f>PRODUCT(AI80*100*1/AI83)</f>
        <v>0</v>
      </c>
      <c r="BH80" s="33">
        <f>PRODUCT(AJ80*100*1/AJ83)</f>
        <v>0</v>
      </c>
      <c r="BI80" s="53">
        <f>PRODUCT(AK80*100*1/AK83)</f>
        <v>8.3333333333333339</v>
      </c>
      <c r="BJ80" s="33">
        <f>PRODUCT(AL80*100*1/AL83)</f>
        <v>0</v>
      </c>
      <c r="BK80" s="33">
        <f>PRODUCT(AM80*100*1/AM83)</f>
        <v>0</v>
      </c>
      <c r="BL80" s="33">
        <f>PRODUCT(AN80*100*1/AN83)</f>
        <v>0</v>
      </c>
      <c r="BM80" s="33">
        <f>PRODUCT(AO80*100*1/AO83)</f>
        <v>0</v>
      </c>
      <c r="BN80" s="30">
        <f>PRODUCT(AP80*100*1/AP83)</f>
        <v>0</v>
      </c>
      <c r="BO80" s="46">
        <f>PRODUCT(AQ80*100*1/AQ83)</f>
        <v>0</v>
      </c>
      <c r="BP80" s="33">
        <f t="shared" ref="BP80" si="95">PRODUCT(AR80*100*1/AR83)</f>
        <v>0</v>
      </c>
      <c r="BR80" s="41">
        <v>128</v>
      </c>
      <c r="BS80" s="33">
        <f t="shared" ref="BS80:CN80" si="96">AU67+AU68+AU69+AU70+AU71+AU72+AU73+AU74+AU75+AU76+AU77+AU78+AU79+AU80</f>
        <v>100</v>
      </c>
      <c r="BT80" s="33">
        <f t="shared" si="96"/>
        <v>100</v>
      </c>
      <c r="BU80" s="33">
        <f t="shared" si="96"/>
        <v>100</v>
      </c>
      <c r="BV80" s="33">
        <f t="shared" si="96"/>
        <v>100</v>
      </c>
      <c r="BW80" s="33">
        <f t="shared" si="96"/>
        <v>100</v>
      </c>
      <c r="BX80" s="33">
        <f t="shared" si="96"/>
        <v>100</v>
      </c>
      <c r="BY80" s="33">
        <f t="shared" si="96"/>
        <v>100</v>
      </c>
      <c r="BZ80" s="33">
        <f t="shared" si="96"/>
        <v>100</v>
      </c>
      <c r="CA80" s="33">
        <f t="shared" si="96"/>
        <v>100</v>
      </c>
      <c r="CB80" s="33">
        <f t="shared" si="96"/>
        <v>100</v>
      </c>
      <c r="CC80" s="33">
        <f t="shared" si="96"/>
        <v>100</v>
      </c>
      <c r="CD80" s="33">
        <f t="shared" si="96"/>
        <v>100</v>
      </c>
      <c r="CE80" s="33">
        <f t="shared" si="96"/>
        <v>100</v>
      </c>
      <c r="CF80" s="33">
        <f t="shared" si="96"/>
        <v>100</v>
      </c>
      <c r="CG80" s="53">
        <f t="shared" si="96"/>
        <v>100</v>
      </c>
      <c r="CH80" s="33">
        <f t="shared" si="96"/>
        <v>100</v>
      </c>
      <c r="CI80" s="33">
        <f t="shared" si="96"/>
        <v>100</v>
      </c>
      <c r="CJ80" s="33">
        <f t="shared" si="96"/>
        <v>100</v>
      </c>
      <c r="CK80" s="33">
        <f t="shared" si="96"/>
        <v>100</v>
      </c>
      <c r="CL80" s="30">
        <f t="shared" si="96"/>
        <v>100</v>
      </c>
      <c r="CM80" s="46">
        <f t="shared" si="96"/>
        <v>100</v>
      </c>
      <c r="CN80" s="33">
        <f t="shared" si="96"/>
        <v>100</v>
      </c>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row>
    <row r="81" spans="2:118" x14ac:dyDescent="0.25">
      <c r="B81" s="41" t="s">
        <v>16</v>
      </c>
      <c r="C81" s="42">
        <v>0</v>
      </c>
      <c r="D81" s="42">
        <v>0</v>
      </c>
      <c r="E81" s="42">
        <v>0</v>
      </c>
      <c r="F81" s="42">
        <v>0</v>
      </c>
      <c r="G81" s="42">
        <v>0</v>
      </c>
      <c r="H81" s="42">
        <v>2</v>
      </c>
      <c r="I81" s="42">
        <v>0</v>
      </c>
      <c r="J81" s="42">
        <v>1</v>
      </c>
      <c r="K81" s="42">
        <v>5</v>
      </c>
      <c r="L81" s="42">
        <v>4</v>
      </c>
      <c r="M81" s="42">
        <v>6</v>
      </c>
      <c r="N81" s="42">
        <v>1</v>
      </c>
      <c r="O81" s="45">
        <v>3</v>
      </c>
      <c r="P81" s="45">
        <v>2</v>
      </c>
      <c r="Q81" s="45">
        <v>0</v>
      </c>
      <c r="R81" s="45">
        <v>0</v>
      </c>
      <c r="S81" s="41">
        <v>24</v>
      </c>
      <c r="V81" s="41">
        <v>256</v>
      </c>
      <c r="W81" s="3">
        <f>Q67</f>
        <v>0</v>
      </c>
      <c r="X81" s="3">
        <f>Q68</f>
        <v>0</v>
      </c>
      <c r="Y81" s="3">
        <f>Q69</f>
        <v>0</v>
      </c>
      <c r="Z81" s="3">
        <f>Q70</f>
        <v>0</v>
      </c>
      <c r="AA81" s="3">
        <f>Q71</f>
        <v>0</v>
      </c>
      <c r="AB81" s="3">
        <f>Q72</f>
        <v>0</v>
      </c>
      <c r="AC81" s="3">
        <f>Q73</f>
        <v>0</v>
      </c>
      <c r="AD81" s="3">
        <f>Q74</f>
        <v>0</v>
      </c>
      <c r="AE81" s="3">
        <f>Q75</f>
        <v>0</v>
      </c>
      <c r="AF81" s="3">
        <f>Q76</f>
        <v>0</v>
      </c>
      <c r="AG81" s="3">
        <f>Q77</f>
        <v>0</v>
      </c>
      <c r="AH81" s="3">
        <f>Q78</f>
        <v>0</v>
      </c>
      <c r="AI81" s="3">
        <f>Q79</f>
        <v>0</v>
      </c>
      <c r="AJ81" s="3">
        <f>Q80</f>
        <v>0</v>
      </c>
      <c r="AK81" s="52">
        <f>Q81</f>
        <v>0</v>
      </c>
      <c r="AL81" s="3">
        <f>Q82</f>
        <v>0</v>
      </c>
      <c r="AM81" s="3">
        <f>Q83</f>
        <v>0</v>
      </c>
      <c r="AN81" s="3">
        <f>Q84</f>
        <v>0</v>
      </c>
      <c r="AO81" s="3">
        <f>Q85</f>
        <v>0</v>
      </c>
      <c r="AP81" s="41">
        <f>Q86</f>
        <v>0</v>
      </c>
      <c r="AQ81" s="45">
        <f>Q87</f>
        <v>0</v>
      </c>
      <c r="AR81" s="3">
        <f>Q90</f>
        <v>0</v>
      </c>
      <c r="AT81" s="41">
        <v>256</v>
      </c>
      <c r="AU81" s="33">
        <f>PRODUCT(W81*100*1/W83)</f>
        <v>0</v>
      </c>
      <c r="AV81" s="33">
        <f>PRODUCT(X81*100*1/X83)</f>
        <v>0</v>
      </c>
      <c r="AW81" s="33">
        <f>PRODUCT(Y81*100*1/Y83)</f>
        <v>0</v>
      </c>
      <c r="AX81" s="33">
        <f>PRODUCT(Z81*100*1/Z83)</f>
        <v>0</v>
      </c>
      <c r="AY81" s="33">
        <f>PRODUCT(AA81*100*1/AA83)</f>
        <v>0</v>
      </c>
      <c r="AZ81" s="33">
        <f>PRODUCT(AB81*100*1/AB83)</f>
        <v>0</v>
      </c>
      <c r="BA81" s="33">
        <f>PRODUCT(AC81*100*1/AC83)</f>
        <v>0</v>
      </c>
      <c r="BB81" s="33">
        <f>PRODUCT(AD81*100*1/AD83)</f>
        <v>0</v>
      </c>
      <c r="BC81" s="33">
        <f>PRODUCT(AE81*100*1/AE83)</f>
        <v>0</v>
      </c>
      <c r="BD81" s="33">
        <f>PRODUCT(AF81*100*1/AF83)</f>
        <v>0</v>
      </c>
      <c r="BE81" s="33">
        <f>PRODUCT(AG81*100*1/AG83)</f>
        <v>0</v>
      </c>
      <c r="BF81" s="33">
        <f>PRODUCT(AH81*100*1/AH83)</f>
        <v>0</v>
      </c>
      <c r="BG81" s="33">
        <f>PRODUCT(AI81*100*1/AI83)</f>
        <v>0</v>
      </c>
      <c r="BH81" s="33">
        <f>PRODUCT(AJ81*100*1/AJ83)</f>
        <v>0</v>
      </c>
      <c r="BI81" s="53">
        <f>PRODUCT(AK81*100*1/AK83)</f>
        <v>0</v>
      </c>
      <c r="BJ81" s="33">
        <f>PRODUCT(AL81*100*1/AL83)</f>
        <v>0</v>
      </c>
      <c r="BK81" s="33">
        <f>PRODUCT(AM81*100*1/AM83)</f>
        <v>0</v>
      </c>
      <c r="BL81" s="33">
        <f>PRODUCT(AN81*100*1/AN83)</f>
        <v>0</v>
      </c>
      <c r="BM81" s="33">
        <f>PRODUCT(AO81*100*1/AO83)</f>
        <v>0</v>
      </c>
      <c r="BN81" s="30">
        <f>PRODUCT(AP81*100*1/AP83)</f>
        <v>0</v>
      </c>
      <c r="BO81" s="46">
        <f>PRODUCT(AQ81*100*1/AQ83)</f>
        <v>0</v>
      </c>
      <c r="BP81" s="33">
        <f t="shared" ref="BP81" si="97">PRODUCT(AR81*100*1/AR83)</f>
        <v>0</v>
      </c>
      <c r="BR81" s="41">
        <v>256</v>
      </c>
      <c r="BS81" s="33">
        <f t="shared" ref="BS81:CN81" si="98">AU67+AU68+AU69+AU70+AU71+AU72+AU73+AU74+AU75+AU76+AU77+AU78+AU79+AU80+AU81</f>
        <v>100</v>
      </c>
      <c r="BT81" s="33">
        <f t="shared" si="98"/>
        <v>100</v>
      </c>
      <c r="BU81" s="33">
        <f t="shared" si="98"/>
        <v>100</v>
      </c>
      <c r="BV81" s="33">
        <f t="shared" si="98"/>
        <v>100</v>
      </c>
      <c r="BW81" s="33">
        <f t="shared" si="98"/>
        <v>100</v>
      </c>
      <c r="BX81" s="33">
        <f t="shared" si="98"/>
        <v>100</v>
      </c>
      <c r="BY81" s="33">
        <f t="shared" si="98"/>
        <v>100</v>
      </c>
      <c r="BZ81" s="33">
        <f t="shared" si="98"/>
        <v>100</v>
      </c>
      <c r="CA81" s="33">
        <f t="shared" si="98"/>
        <v>100</v>
      </c>
      <c r="CB81" s="33">
        <f t="shared" si="98"/>
        <v>100</v>
      </c>
      <c r="CC81" s="33">
        <f t="shared" si="98"/>
        <v>100</v>
      </c>
      <c r="CD81" s="33">
        <f t="shared" si="98"/>
        <v>100</v>
      </c>
      <c r="CE81" s="33">
        <f t="shared" si="98"/>
        <v>100</v>
      </c>
      <c r="CF81" s="33">
        <f t="shared" si="98"/>
        <v>100</v>
      </c>
      <c r="CG81" s="53">
        <f t="shared" si="98"/>
        <v>100</v>
      </c>
      <c r="CH81" s="33">
        <f t="shared" si="98"/>
        <v>100</v>
      </c>
      <c r="CI81" s="33">
        <f t="shared" si="98"/>
        <v>100</v>
      </c>
      <c r="CJ81" s="33">
        <f t="shared" si="98"/>
        <v>100</v>
      </c>
      <c r="CK81" s="33">
        <f t="shared" si="98"/>
        <v>100</v>
      </c>
      <c r="CL81" s="30">
        <f t="shared" si="98"/>
        <v>100</v>
      </c>
      <c r="CM81" s="46">
        <f t="shared" si="98"/>
        <v>100</v>
      </c>
      <c r="CN81" s="33">
        <f t="shared" si="98"/>
        <v>100</v>
      </c>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row>
    <row r="82" spans="2:118" x14ac:dyDescent="0.25">
      <c r="B82" s="41" t="s">
        <v>17</v>
      </c>
      <c r="C82" s="2">
        <v>0</v>
      </c>
      <c r="D82" s="2">
        <v>0</v>
      </c>
      <c r="E82" s="2">
        <v>25</v>
      </c>
      <c r="F82" s="2">
        <v>0</v>
      </c>
      <c r="G82" s="2">
        <v>0</v>
      </c>
      <c r="H82" s="2">
        <v>0</v>
      </c>
      <c r="I82" s="2">
        <v>0</v>
      </c>
      <c r="J82" s="2">
        <v>0</v>
      </c>
      <c r="K82" s="4">
        <v>0</v>
      </c>
      <c r="L82" s="3">
        <v>0</v>
      </c>
      <c r="M82" s="3">
        <v>0</v>
      </c>
      <c r="N82" s="3">
        <v>0</v>
      </c>
      <c r="O82" s="3">
        <v>0</v>
      </c>
      <c r="P82" s="3">
        <v>0</v>
      </c>
      <c r="Q82" s="3">
        <v>0</v>
      </c>
      <c r="R82" s="3">
        <v>0</v>
      </c>
      <c r="S82" s="41">
        <v>25</v>
      </c>
      <c r="V82" s="41">
        <v>512</v>
      </c>
      <c r="W82" s="3">
        <f>R67</f>
        <v>0</v>
      </c>
      <c r="X82" s="3">
        <f>R68</f>
        <v>0</v>
      </c>
      <c r="Y82" s="3">
        <f>R69</f>
        <v>0</v>
      </c>
      <c r="Z82" s="3">
        <f>R70</f>
        <v>0</v>
      </c>
      <c r="AA82" s="3">
        <f>R71</f>
        <v>0</v>
      </c>
      <c r="AB82" s="3">
        <f>R72</f>
        <v>0</v>
      </c>
      <c r="AC82" s="3">
        <f>R73</f>
        <v>0</v>
      </c>
      <c r="AD82" s="3">
        <f>R74</f>
        <v>0</v>
      </c>
      <c r="AE82" s="3">
        <f>R75</f>
        <v>0</v>
      </c>
      <c r="AF82" s="3">
        <f>R76</f>
        <v>0</v>
      </c>
      <c r="AG82" s="3">
        <f>R77</f>
        <v>0</v>
      </c>
      <c r="AH82" s="3">
        <f>R78</f>
        <v>0</v>
      </c>
      <c r="AI82" s="3">
        <f>R79</f>
        <v>0</v>
      </c>
      <c r="AJ82" s="3">
        <f>R80</f>
        <v>0</v>
      </c>
      <c r="AK82" s="52">
        <f>R81</f>
        <v>0</v>
      </c>
      <c r="AL82" s="3">
        <f>R82</f>
        <v>0</v>
      </c>
      <c r="AM82" s="3">
        <f>R83</f>
        <v>0</v>
      </c>
      <c r="AN82" s="3">
        <f>R84</f>
        <v>0</v>
      </c>
      <c r="AO82" s="3">
        <f>R85</f>
        <v>0</v>
      </c>
      <c r="AP82" s="41">
        <f>R86</f>
        <v>0</v>
      </c>
      <c r="AQ82" s="45">
        <f>R87</f>
        <v>0</v>
      </c>
      <c r="AR82" s="3">
        <f>R90</f>
        <v>0</v>
      </c>
      <c r="AT82" s="41">
        <v>512</v>
      </c>
      <c r="AU82" s="33">
        <f>PRODUCT(W82*100*1/W83)</f>
        <v>0</v>
      </c>
      <c r="AV82" s="33">
        <f>PRODUCT(X82*100*1/X83)</f>
        <v>0</v>
      </c>
      <c r="AW82" s="33">
        <f>PRODUCT(Y82*100*1/Y83)</f>
        <v>0</v>
      </c>
      <c r="AX82" s="33">
        <f>PRODUCT(Z82*100*1/Z83)</f>
        <v>0</v>
      </c>
      <c r="AY82" s="33">
        <f>PRODUCT(AA82*100*1/AA83)</f>
        <v>0</v>
      </c>
      <c r="AZ82" s="33">
        <f>PRODUCT(AB82*100*1/AB83)</f>
        <v>0</v>
      </c>
      <c r="BA82" s="33">
        <f>PRODUCT(AC82*100*1/AC83)</f>
        <v>0</v>
      </c>
      <c r="BB82" s="33">
        <f>PRODUCT(AD82*100*1/AD83)</f>
        <v>0</v>
      </c>
      <c r="BC82" s="33">
        <f>PRODUCT(AE82*100*1/AE83)</f>
        <v>0</v>
      </c>
      <c r="BD82" s="33">
        <f>PRODUCT(AF82*100*1/AF83)</f>
        <v>0</v>
      </c>
      <c r="BE82" s="33">
        <f>PRODUCT(AG82*100*1/AG83)</f>
        <v>0</v>
      </c>
      <c r="BF82" s="33">
        <f>PRODUCT(AH82*100*1/AH83)</f>
        <v>0</v>
      </c>
      <c r="BG82" s="33">
        <f>PRODUCT(AI82*100*1/AI83)</f>
        <v>0</v>
      </c>
      <c r="BH82" s="33">
        <f>PRODUCT(AJ82*100*1/AJ83)</f>
        <v>0</v>
      </c>
      <c r="BI82" s="53">
        <f>PRODUCT(AK82*100*1/AK83)</f>
        <v>0</v>
      </c>
      <c r="BJ82" s="33">
        <f>PRODUCT(AL82*100*1/AL83)</f>
        <v>0</v>
      </c>
      <c r="BK82" s="33">
        <f>PRODUCT(AM82*100*1/AM83)</f>
        <v>0</v>
      </c>
      <c r="BL82" s="33">
        <f>PRODUCT(AN82*100*1/AN83)</f>
        <v>0</v>
      </c>
      <c r="BM82" s="33">
        <f>PRODUCT(AO82*100*1/AO83)</f>
        <v>0</v>
      </c>
      <c r="BN82" s="30">
        <f>PRODUCT(AP82*100*1/AP83)</f>
        <v>0</v>
      </c>
      <c r="BO82" s="46">
        <f>PRODUCT(AQ82*100*1/AQ83)</f>
        <v>0</v>
      </c>
      <c r="BP82" s="33">
        <f t="shared" ref="BP82" si="99">PRODUCT(AR82*100*1/AR83)</f>
        <v>0</v>
      </c>
      <c r="BR82" s="41">
        <v>512</v>
      </c>
      <c r="BS82" s="33">
        <f t="shared" ref="BS82:CN82" si="100">AU67+AU68+AU69+AU70+AU71+AU72+AU73+AU74+AU75+AU76+AU77+AU78+AU79+AU80+AU81+AU82</f>
        <v>100</v>
      </c>
      <c r="BT82" s="33">
        <f t="shared" si="100"/>
        <v>100</v>
      </c>
      <c r="BU82" s="33">
        <f t="shared" si="100"/>
        <v>100</v>
      </c>
      <c r="BV82" s="33">
        <f t="shared" si="100"/>
        <v>100</v>
      </c>
      <c r="BW82" s="33">
        <f t="shared" si="100"/>
        <v>100</v>
      </c>
      <c r="BX82" s="33">
        <f t="shared" si="100"/>
        <v>100</v>
      </c>
      <c r="BY82" s="33">
        <f t="shared" si="100"/>
        <v>100</v>
      </c>
      <c r="BZ82" s="33">
        <f t="shared" si="100"/>
        <v>100</v>
      </c>
      <c r="CA82" s="33">
        <f t="shared" si="100"/>
        <v>100</v>
      </c>
      <c r="CB82" s="33">
        <f t="shared" si="100"/>
        <v>100</v>
      </c>
      <c r="CC82" s="33">
        <f t="shared" si="100"/>
        <v>100</v>
      </c>
      <c r="CD82" s="33">
        <f t="shared" si="100"/>
        <v>100</v>
      </c>
      <c r="CE82" s="33">
        <f t="shared" si="100"/>
        <v>100</v>
      </c>
      <c r="CF82" s="33">
        <f t="shared" si="100"/>
        <v>100</v>
      </c>
      <c r="CG82" s="53">
        <f t="shared" si="100"/>
        <v>100</v>
      </c>
      <c r="CH82" s="33">
        <f t="shared" si="100"/>
        <v>100</v>
      </c>
      <c r="CI82" s="33">
        <f t="shared" si="100"/>
        <v>100</v>
      </c>
      <c r="CJ82" s="33">
        <f t="shared" si="100"/>
        <v>100</v>
      </c>
      <c r="CK82" s="33">
        <f t="shared" si="100"/>
        <v>100</v>
      </c>
      <c r="CL82" s="30">
        <f t="shared" si="100"/>
        <v>100</v>
      </c>
      <c r="CM82" s="46">
        <f t="shared" si="100"/>
        <v>100</v>
      </c>
      <c r="CN82" s="33">
        <f t="shared" si="100"/>
        <v>100</v>
      </c>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row>
    <row r="83" spans="2:118" x14ac:dyDescent="0.25">
      <c r="B83" s="41" t="s">
        <v>18</v>
      </c>
      <c r="C83" s="2">
        <v>0</v>
      </c>
      <c r="D83" s="2">
        <v>22</v>
      </c>
      <c r="E83" s="2">
        <v>3</v>
      </c>
      <c r="F83" s="2">
        <v>0</v>
      </c>
      <c r="G83" s="2">
        <v>0</v>
      </c>
      <c r="H83" s="4">
        <v>0</v>
      </c>
      <c r="I83" s="3">
        <v>0</v>
      </c>
      <c r="J83" s="3">
        <v>0</v>
      </c>
      <c r="K83" s="3">
        <v>0</v>
      </c>
      <c r="L83" s="3">
        <v>0</v>
      </c>
      <c r="M83" s="3">
        <v>0</v>
      </c>
      <c r="N83" s="3">
        <v>0</v>
      </c>
      <c r="O83" s="3">
        <v>0</v>
      </c>
      <c r="P83" s="3">
        <v>0</v>
      </c>
      <c r="Q83" s="3">
        <v>0</v>
      </c>
      <c r="R83" s="3">
        <v>0</v>
      </c>
      <c r="S83" s="41">
        <v>25</v>
      </c>
      <c r="V83" s="41" t="s">
        <v>1</v>
      </c>
      <c r="W83" s="41">
        <f>S67</f>
        <v>21</v>
      </c>
      <c r="X83" s="41">
        <f>S68</f>
        <v>25</v>
      </c>
      <c r="Y83" s="41">
        <f>S69</f>
        <v>25</v>
      </c>
      <c r="Z83" s="41">
        <f>S70</f>
        <v>25</v>
      </c>
      <c r="AA83" s="41">
        <f>S71</f>
        <v>25</v>
      </c>
      <c r="AB83" s="41">
        <f>S72</f>
        <v>25</v>
      </c>
      <c r="AC83" s="41">
        <f>S73</f>
        <v>25</v>
      </c>
      <c r="AD83" s="41">
        <f>S74</f>
        <v>25</v>
      </c>
      <c r="AE83" s="41">
        <f>S75</f>
        <v>25</v>
      </c>
      <c r="AF83" s="41">
        <f>S76</f>
        <v>25</v>
      </c>
      <c r="AG83" s="41">
        <f>S77</f>
        <v>25</v>
      </c>
      <c r="AH83" s="41">
        <f>S78</f>
        <v>25</v>
      </c>
      <c r="AI83" s="41">
        <f>S79</f>
        <v>25</v>
      </c>
      <c r="AJ83" s="41">
        <f>S80</f>
        <v>25</v>
      </c>
      <c r="AK83" s="48">
        <f>S81</f>
        <v>24</v>
      </c>
      <c r="AL83" s="41">
        <f>S82</f>
        <v>25</v>
      </c>
      <c r="AM83" s="41">
        <f>S83</f>
        <v>25</v>
      </c>
      <c r="AN83" s="41">
        <f>S84</f>
        <v>25</v>
      </c>
      <c r="AO83" s="41">
        <f>S85</f>
        <v>25</v>
      </c>
      <c r="AP83" s="41">
        <f>S86</f>
        <v>25</v>
      </c>
      <c r="AQ83" s="41">
        <f>S87</f>
        <v>25</v>
      </c>
      <c r="AR83" s="41">
        <f>S90</f>
        <v>25</v>
      </c>
      <c r="AT83" s="41" t="s">
        <v>46</v>
      </c>
      <c r="AU83" s="30">
        <f t="shared" ref="AU83:BP83" si="101">SUM(AU67:AU82)</f>
        <v>100</v>
      </c>
      <c r="AV83" s="30">
        <f t="shared" si="101"/>
        <v>100</v>
      </c>
      <c r="AW83" s="30">
        <f t="shared" si="101"/>
        <v>100</v>
      </c>
      <c r="AX83" s="30">
        <f t="shared" si="101"/>
        <v>100</v>
      </c>
      <c r="AY83" s="30">
        <f t="shared" si="101"/>
        <v>100</v>
      </c>
      <c r="AZ83" s="30">
        <f t="shared" si="101"/>
        <v>100</v>
      </c>
      <c r="BA83" s="30">
        <f t="shared" si="101"/>
        <v>100</v>
      </c>
      <c r="BB83" s="30">
        <f t="shared" si="101"/>
        <v>100</v>
      </c>
      <c r="BC83" s="30">
        <f t="shared" si="101"/>
        <v>100</v>
      </c>
      <c r="BD83" s="30">
        <f t="shared" si="101"/>
        <v>100</v>
      </c>
      <c r="BE83" s="30">
        <f t="shared" si="101"/>
        <v>100</v>
      </c>
      <c r="BF83" s="30">
        <f t="shared" si="101"/>
        <v>100</v>
      </c>
      <c r="BG83" s="30">
        <f t="shared" si="101"/>
        <v>100</v>
      </c>
      <c r="BH83" s="30">
        <f t="shared" si="101"/>
        <v>100</v>
      </c>
      <c r="BI83" s="49">
        <f t="shared" si="101"/>
        <v>100</v>
      </c>
      <c r="BJ83" s="30">
        <f t="shared" si="101"/>
        <v>100</v>
      </c>
      <c r="BK83" s="30">
        <f t="shared" si="101"/>
        <v>100</v>
      </c>
      <c r="BL83" s="30">
        <f t="shared" si="101"/>
        <v>100</v>
      </c>
      <c r="BM83" s="30">
        <f t="shared" si="101"/>
        <v>100</v>
      </c>
      <c r="BN83" s="30">
        <f t="shared" si="101"/>
        <v>100</v>
      </c>
      <c r="BO83" s="30">
        <f t="shared" si="101"/>
        <v>100</v>
      </c>
      <c r="BP83" s="30">
        <f t="shared" si="101"/>
        <v>100</v>
      </c>
      <c r="BS83" s="30"/>
      <c r="BT83" s="30"/>
      <c r="BU83" s="30"/>
      <c r="BV83" s="30"/>
      <c r="BW83" s="30"/>
      <c r="BX83" s="30"/>
      <c r="BY83" s="30"/>
      <c r="BZ83" s="30"/>
      <c r="CA83" s="30"/>
      <c r="CB83" s="30"/>
      <c r="CC83" s="30"/>
      <c r="CD83" s="30"/>
      <c r="CE83" s="30"/>
      <c r="CF83" s="30"/>
      <c r="CG83" s="49"/>
      <c r="CH83" s="30"/>
      <c r="CI83" s="30"/>
      <c r="CJ83" s="30"/>
      <c r="CK83" s="30"/>
      <c r="CL83" s="30"/>
      <c r="CM83" s="3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row>
    <row r="84" spans="2:118" x14ac:dyDescent="0.25">
      <c r="B84" s="41" t="s">
        <v>19</v>
      </c>
      <c r="C84" s="2">
        <v>0</v>
      </c>
      <c r="D84" s="2">
        <v>25</v>
      </c>
      <c r="E84" s="2">
        <v>0</v>
      </c>
      <c r="F84" s="2">
        <v>0</v>
      </c>
      <c r="G84" s="2">
        <v>0</v>
      </c>
      <c r="H84" s="2">
        <v>0</v>
      </c>
      <c r="I84" s="4">
        <v>0</v>
      </c>
      <c r="J84" s="3">
        <v>0</v>
      </c>
      <c r="K84" s="3">
        <v>0</v>
      </c>
      <c r="L84" s="3">
        <v>0</v>
      </c>
      <c r="M84" s="3">
        <v>0</v>
      </c>
      <c r="N84" s="3">
        <v>0</v>
      </c>
      <c r="O84" s="3">
        <v>0</v>
      </c>
      <c r="P84" s="3">
        <v>0</v>
      </c>
      <c r="Q84" s="3">
        <v>0</v>
      </c>
      <c r="R84" s="3">
        <v>0</v>
      </c>
      <c r="S84" s="41">
        <v>25</v>
      </c>
      <c r="AK84" s="48"/>
      <c r="AU84" s="30"/>
      <c r="AV84" s="30"/>
      <c r="AW84" s="30"/>
      <c r="AX84" s="30"/>
      <c r="AY84" s="30"/>
      <c r="AZ84" s="30"/>
      <c r="BA84" s="30"/>
      <c r="BB84" s="30"/>
      <c r="BC84" s="30"/>
      <c r="BD84" s="30"/>
      <c r="BE84" s="30"/>
      <c r="BF84" s="30"/>
      <c r="BG84" s="30"/>
      <c r="BH84" s="30"/>
      <c r="BI84" s="49"/>
      <c r="BJ84" s="30"/>
      <c r="BK84" s="30"/>
      <c r="BL84" s="30"/>
      <c r="BM84" s="30"/>
      <c r="BN84" s="30"/>
      <c r="BO84" s="30"/>
      <c r="BS84" s="30"/>
      <c r="BT84" s="30"/>
      <c r="BU84" s="30"/>
      <c r="BV84" s="30"/>
      <c r="BW84" s="30"/>
      <c r="BX84" s="30"/>
      <c r="BY84" s="30"/>
      <c r="BZ84" s="30"/>
      <c r="CA84" s="30"/>
      <c r="CB84" s="30"/>
      <c r="CC84" s="30"/>
      <c r="CD84" s="30"/>
      <c r="CE84" s="30"/>
      <c r="CF84" s="30"/>
      <c r="CG84" s="49"/>
      <c r="CH84" s="30"/>
      <c r="CI84" s="30"/>
      <c r="CJ84" s="30"/>
      <c r="CK84" s="30"/>
      <c r="CL84" s="30"/>
      <c r="CM84" s="3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row>
    <row r="85" spans="2:118" x14ac:dyDescent="0.25">
      <c r="B85" s="41" t="s">
        <v>20</v>
      </c>
      <c r="C85" s="2">
        <v>0</v>
      </c>
      <c r="D85" s="2">
        <v>0</v>
      </c>
      <c r="E85" s="2">
        <v>3</v>
      </c>
      <c r="F85" s="2">
        <v>19</v>
      </c>
      <c r="G85" s="2">
        <v>3</v>
      </c>
      <c r="H85" s="3">
        <v>0</v>
      </c>
      <c r="I85" s="3">
        <v>0</v>
      </c>
      <c r="J85" s="3">
        <v>0</v>
      </c>
      <c r="K85" s="3">
        <v>0</v>
      </c>
      <c r="L85" s="3">
        <v>0</v>
      </c>
      <c r="M85" s="3">
        <v>0</v>
      </c>
      <c r="N85" s="3">
        <v>0</v>
      </c>
      <c r="O85" s="3">
        <v>0</v>
      </c>
      <c r="P85" s="3">
        <v>0</v>
      </c>
      <c r="Q85" s="3">
        <v>0</v>
      </c>
      <c r="R85" s="3">
        <v>0</v>
      </c>
      <c r="S85" s="41">
        <v>25</v>
      </c>
      <c r="AK85" s="48"/>
      <c r="AU85" s="30"/>
      <c r="AV85" s="30"/>
      <c r="AW85" s="30"/>
      <c r="AX85" s="30"/>
      <c r="AY85" s="30"/>
      <c r="AZ85" s="30"/>
      <c r="BA85" s="30"/>
      <c r="BB85" s="30"/>
      <c r="BC85" s="30"/>
      <c r="BD85" s="30"/>
      <c r="BE85" s="30"/>
      <c r="BF85" s="30"/>
      <c r="BG85" s="30"/>
      <c r="BH85" s="30"/>
      <c r="BI85" s="49"/>
      <c r="BJ85" s="30"/>
      <c r="BK85" s="30"/>
      <c r="BL85" s="30"/>
      <c r="BM85" s="30"/>
      <c r="BN85" s="30"/>
      <c r="BO85" s="30"/>
      <c r="BS85" s="30"/>
      <c r="BT85" s="30"/>
      <c r="BU85" s="30"/>
      <c r="BV85" s="30"/>
      <c r="BW85" s="30"/>
      <c r="BX85" s="30"/>
      <c r="BY85" s="30"/>
      <c r="BZ85" s="30"/>
      <c r="CA85" s="30"/>
      <c r="CB85" s="30"/>
      <c r="CC85" s="30"/>
      <c r="CD85" s="30"/>
      <c r="CE85" s="30"/>
      <c r="CF85" s="30"/>
      <c r="CG85" s="49"/>
      <c r="CH85" s="30"/>
      <c r="CI85" s="30"/>
      <c r="CJ85" s="30"/>
      <c r="CK85" s="30"/>
      <c r="CL85" s="30"/>
      <c r="CM85" s="3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row>
    <row r="86" spans="2:118" x14ac:dyDescent="0.25">
      <c r="B86" s="41" t="s">
        <v>21</v>
      </c>
      <c r="C86" s="41">
        <v>0</v>
      </c>
      <c r="D86" s="41">
        <v>0</v>
      </c>
      <c r="E86" s="41">
        <v>0</v>
      </c>
      <c r="F86" s="41">
        <v>0</v>
      </c>
      <c r="G86" s="41">
        <v>0</v>
      </c>
      <c r="H86" s="41">
        <v>15</v>
      </c>
      <c r="I86" s="41">
        <v>9</v>
      </c>
      <c r="J86" s="41">
        <v>0</v>
      </c>
      <c r="K86" s="41">
        <v>0</v>
      </c>
      <c r="L86" s="41">
        <v>1</v>
      </c>
      <c r="M86" s="41">
        <v>0</v>
      </c>
      <c r="N86" s="41">
        <v>0</v>
      </c>
      <c r="O86" s="41">
        <v>0</v>
      </c>
      <c r="P86" s="41">
        <v>0</v>
      </c>
      <c r="Q86" s="41">
        <v>0</v>
      </c>
      <c r="R86" s="41">
        <v>0</v>
      </c>
      <c r="S86" s="41">
        <v>25</v>
      </c>
      <c r="AK86" s="48"/>
      <c r="AU86" s="30"/>
      <c r="AV86" s="30"/>
      <c r="AW86" s="30"/>
      <c r="AX86" s="30"/>
      <c r="AY86" s="30"/>
      <c r="AZ86" s="30"/>
      <c r="BA86" s="30"/>
      <c r="BB86" s="30"/>
      <c r="BC86" s="30"/>
      <c r="BD86" s="30"/>
      <c r="BE86" s="30"/>
      <c r="BF86" s="30"/>
      <c r="BG86" s="30"/>
      <c r="BH86" s="30"/>
      <c r="BI86" s="49"/>
      <c r="BJ86" s="30"/>
      <c r="BK86" s="30"/>
      <c r="BL86" s="30"/>
      <c r="BM86" s="30"/>
      <c r="BN86" s="30"/>
      <c r="BO86" s="30"/>
      <c r="BS86" s="30"/>
      <c r="BT86" s="30"/>
      <c r="BU86" s="30"/>
      <c r="BV86" s="30"/>
      <c r="BW86" s="30"/>
      <c r="BX86" s="30"/>
      <c r="BY86" s="30"/>
      <c r="BZ86" s="30"/>
      <c r="CA86" s="30"/>
      <c r="CB86" s="30"/>
      <c r="CC86" s="30"/>
      <c r="CD86" s="30"/>
      <c r="CE86" s="30"/>
      <c r="CF86" s="30"/>
      <c r="CG86" s="49"/>
      <c r="CH86" s="30"/>
      <c r="CI86" s="30"/>
      <c r="CJ86" s="30"/>
      <c r="CK86" s="30"/>
      <c r="CL86" s="30"/>
      <c r="CM86" s="3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row>
    <row r="87" spans="2:118" x14ac:dyDescent="0.25">
      <c r="B87" s="41" t="s">
        <v>22</v>
      </c>
      <c r="C87" s="42">
        <v>0</v>
      </c>
      <c r="D87" s="42">
        <v>3</v>
      </c>
      <c r="E87" s="42">
        <v>0</v>
      </c>
      <c r="F87" s="42">
        <v>20</v>
      </c>
      <c r="G87" s="42">
        <v>2</v>
      </c>
      <c r="H87" s="42">
        <v>0</v>
      </c>
      <c r="I87" s="42">
        <v>0</v>
      </c>
      <c r="J87" s="47">
        <v>0</v>
      </c>
      <c r="K87" s="45">
        <v>0</v>
      </c>
      <c r="L87" s="45">
        <v>0</v>
      </c>
      <c r="M87" s="45">
        <v>0</v>
      </c>
      <c r="N87" s="45">
        <v>0</v>
      </c>
      <c r="O87" s="45">
        <v>0</v>
      </c>
      <c r="P87" s="45">
        <v>0</v>
      </c>
      <c r="Q87" s="45">
        <v>0</v>
      </c>
      <c r="R87" s="45">
        <v>0</v>
      </c>
      <c r="S87" s="41">
        <v>25</v>
      </c>
      <c r="AK87" s="48"/>
      <c r="AU87" s="30"/>
      <c r="AV87" s="30"/>
      <c r="AW87" s="30"/>
      <c r="AX87" s="30"/>
      <c r="AY87" s="30"/>
      <c r="AZ87" s="30"/>
      <c r="BA87" s="30"/>
      <c r="BB87" s="30"/>
      <c r="BC87" s="30"/>
      <c r="BD87" s="30"/>
      <c r="BE87" s="30"/>
      <c r="BF87" s="30"/>
      <c r="BG87" s="30"/>
      <c r="BH87" s="30"/>
      <c r="BI87" s="49"/>
      <c r="BJ87" s="30"/>
      <c r="BK87" s="30"/>
      <c r="BL87" s="30"/>
      <c r="BM87" s="30"/>
      <c r="BN87" s="30"/>
      <c r="BO87" s="30"/>
      <c r="BS87" s="30"/>
      <c r="BT87" s="30"/>
      <c r="BU87" s="30"/>
      <c r="BV87" s="30"/>
      <c r="BW87" s="30"/>
      <c r="BX87" s="30"/>
      <c r="BY87" s="30"/>
      <c r="BZ87" s="30"/>
      <c r="CA87" s="30"/>
      <c r="CB87" s="30"/>
      <c r="CC87" s="30"/>
      <c r="CD87" s="30"/>
      <c r="CE87" s="30"/>
      <c r="CF87" s="30"/>
      <c r="CG87" s="49"/>
      <c r="CH87" s="30"/>
      <c r="CI87" s="30"/>
      <c r="CJ87" s="30"/>
      <c r="CK87" s="30"/>
      <c r="CL87" s="30"/>
      <c r="CM87" s="3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row>
    <row r="88" spans="2:118" x14ac:dyDescent="0.25">
      <c r="B88" s="41" t="s">
        <v>89</v>
      </c>
      <c r="C88" s="41">
        <v>0</v>
      </c>
      <c r="D88" s="41">
        <v>0</v>
      </c>
      <c r="E88" s="41">
        <v>0</v>
      </c>
      <c r="F88" s="41">
        <v>0</v>
      </c>
      <c r="G88" s="41">
        <v>0</v>
      </c>
      <c r="H88" s="41">
        <v>0</v>
      </c>
      <c r="I88" s="41">
        <v>0</v>
      </c>
      <c r="J88" s="41">
        <v>0</v>
      </c>
      <c r="K88" s="41">
        <v>19</v>
      </c>
      <c r="L88" s="41">
        <v>6</v>
      </c>
      <c r="M88" s="41">
        <v>0</v>
      </c>
      <c r="N88" s="41">
        <v>0</v>
      </c>
      <c r="O88" s="41">
        <v>0</v>
      </c>
      <c r="P88" s="41">
        <v>0</v>
      </c>
      <c r="Q88" s="41">
        <v>0</v>
      </c>
      <c r="R88" s="41">
        <v>0</v>
      </c>
      <c r="S88" s="41">
        <v>25</v>
      </c>
      <c r="AK88" s="48"/>
      <c r="AU88" s="30"/>
      <c r="AV88" s="30"/>
      <c r="AW88" s="30"/>
      <c r="AX88" s="30"/>
      <c r="AY88" s="30"/>
      <c r="AZ88" s="30"/>
      <c r="BA88" s="30"/>
      <c r="BB88" s="30"/>
      <c r="BC88" s="30"/>
      <c r="BD88" s="30"/>
      <c r="BE88" s="30"/>
      <c r="BF88" s="30"/>
      <c r="BG88" s="30"/>
      <c r="BH88" s="30"/>
      <c r="BI88" s="49"/>
      <c r="BJ88" s="30"/>
      <c r="BK88" s="30"/>
      <c r="BL88" s="30"/>
      <c r="BM88" s="30"/>
      <c r="BN88" s="30"/>
      <c r="BO88" s="30"/>
      <c r="BS88" s="30"/>
      <c r="BT88" s="30"/>
      <c r="BU88" s="30"/>
      <c r="BV88" s="30"/>
      <c r="BW88" s="30"/>
      <c r="BX88" s="30"/>
      <c r="BY88" s="30"/>
      <c r="BZ88" s="30"/>
      <c r="CA88" s="30"/>
      <c r="CB88" s="30"/>
      <c r="CC88" s="30"/>
      <c r="CD88" s="30"/>
      <c r="CE88" s="30"/>
      <c r="CF88" s="30"/>
      <c r="CG88" s="49"/>
      <c r="CH88" s="30"/>
      <c r="CI88" s="30"/>
      <c r="CJ88" s="30"/>
      <c r="CK88" s="30"/>
      <c r="CL88" s="30"/>
      <c r="CM88" s="3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row>
    <row r="89" spans="2:118" x14ac:dyDescent="0.25">
      <c r="B89" s="41" t="s">
        <v>107</v>
      </c>
      <c r="C89" s="41">
        <v>0</v>
      </c>
      <c r="D89" s="41">
        <v>0</v>
      </c>
      <c r="E89" s="41">
        <v>2</v>
      </c>
      <c r="F89" s="41">
        <v>0</v>
      </c>
      <c r="G89" s="41">
        <v>4</v>
      </c>
      <c r="H89" s="41">
        <v>3</v>
      </c>
      <c r="I89" s="41">
        <v>2</v>
      </c>
      <c r="J89" s="41">
        <v>2</v>
      </c>
      <c r="K89" s="41">
        <v>1</v>
      </c>
      <c r="L89" s="41">
        <v>0</v>
      </c>
      <c r="M89" s="41">
        <v>0</v>
      </c>
      <c r="N89" s="41">
        <v>10</v>
      </c>
      <c r="O89" s="41">
        <v>0</v>
      </c>
      <c r="P89" s="41">
        <v>0</v>
      </c>
      <c r="Q89" s="41">
        <v>0</v>
      </c>
      <c r="R89" s="41">
        <v>0</v>
      </c>
      <c r="S89" s="41">
        <v>24</v>
      </c>
      <c r="AK89" s="48"/>
      <c r="AU89" s="30"/>
      <c r="AV89" s="30"/>
      <c r="AW89" s="30"/>
      <c r="AX89" s="30"/>
      <c r="AY89" s="30"/>
      <c r="AZ89" s="30"/>
      <c r="BA89" s="30"/>
      <c r="BB89" s="30"/>
      <c r="BC89" s="30"/>
      <c r="BD89" s="30"/>
      <c r="BE89" s="30"/>
      <c r="BF89" s="30"/>
      <c r="BG89" s="30"/>
      <c r="BH89" s="30"/>
      <c r="BI89" s="49"/>
      <c r="BJ89" s="30"/>
      <c r="BK89" s="30"/>
      <c r="BL89" s="30"/>
      <c r="BM89" s="30"/>
      <c r="BN89" s="30"/>
      <c r="BO89" s="30"/>
      <c r="BS89" s="30"/>
      <c r="BT89" s="30"/>
      <c r="BU89" s="30"/>
      <c r="BV89" s="30"/>
      <c r="BW89" s="30"/>
      <c r="BX89" s="30"/>
      <c r="BY89" s="30"/>
      <c r="BZ89" s="30"/>
      <c r="CA89" s="30"/>
      <c r="CB89" s="30"/>
      <c r="CC89" s="30"/>
      <c r="CD89" s="30"/>
      <c r="CE89" s="30"/>
      <c r="CF89" s="30"/>
      <c r="CG89" s="49"/>
      <c r="CH89" s="30"/>
      <c r="CI89" s="30"/>
      <c r="CJ89" s="30"/>
      <c r="CK89" s="30"/>
      <c r="CL89" s="30"/>
      <c r="CM89" s="3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row>
    <row r="90" spans="2:118" x14ac:dyDescent="0.25">
      <c r="B90" s="41" t="s">
        <v>94</v>
      </c>
      <c r="C90" s="2">
        <v>0</v>
      </c>
      <c r="D90" s="2">
        <v>0</v>
      </c>
      <c r="E90" s="2">
        <v>0</v>
      </c>
      <c r="F90" s="2">
        <v>24</v>
      </c>
      <c r="G90" s="2">
        <v>0</v>
      </c>
      <c r="H90" s="2">
        <v>1</v>
      </c>
      <c r="I90" s="2">
        <v>0</v>
      </c>
      <c r="J90" s="2">
        <v>0</v>
      </c>
      <c r="K90" s="2">
        <v>0</v>
      </c>
      <c r="L90" s="2">
        <v>0</v>
      </c>
      <c r="M90" s="3">
        <v>0</v>
      </c>
      <c r="N90" s="3">
        <v>0</v>
      </c>
      <c r="O90" s="3">
        <v>0</v>
      </c>
      <c r="P90" s="3">
        <v>0</v>
      </c>
      <c r="Q90" s="3">
        <v>0</v>
      </c>
      <c r="R90" s="3">
        <v>0</v>
      </c>
      <c r="S90" s="41">
        <v>25</v>
      </c>
      <c r="AK90" s="48"/>
      <c r="BI90" s="48"/>
      <c r="CG90" s="48"/>
    </row>
    <row r="97" spans="1:118" x14ac:dyDescent="0.25">
      <c r="V97" s="41" t="str">
        <f>A98</f>
        <v xml:space="preserve">Klebsiella pneumoniae  </v>
      </c>
      <c r="AK97" s="48"/>
      <c r="AT97" s="41" t="str">
        <f>A98</f>
        <v xml:space="preserve">Klebsiella pneumoniae  </v>
      </c>
      <c r="BI97" s="48"/>
      <c r="BR97" s="41" t="str">
        <f>A98</f>
        <v xml:space="preserve">Klebsiella pneumoniae  </v>
      </c>
      <c r="CG97" s="48"/>
    </row>
    <row r="98" spans="1:118" ht="18.75" x14ac:dyDescent="0.25">
      <c r="A98" s="41" t="s">
        <v>97</v>
      </c>
      <c r="B98" s="41" t="s">
        <v>0</v>
      </c>
      <c r="C98" s="41">
        <v>1.5625E-2</v>
      </c>
      <c r="D98" s="41">
        <v>3.125E-2</v>
      </c>
      <c r="E98" s="41">
        <v>6.25E-2</v>
      </c>
      <c r="F98" s="41">
        <v>0.125</v>
      </c>
      <c r="G98" s="41">
        <v>0.25</v>
      </c>
      <c r="H98" s="41">
        <v>0.5</v>
      </c>
      <c r="I98" s="41">
        <v>1</v>
      </c>
      <c r="J98" s="41">
        <v>2</v>
      </c>
      <c r="K98" s="41">
        <v>4</v>
      </c>
      <c r="L98" s="41">
        <v>8</v>
      </c>
      <c r="M98" s="41">
        <v>16</v>
      </c>
      <c r="N98" s="41">
        <v>32</v>
      </c>
      <c r="O98" s="41">
        <v>64</v>
      </c>
      <c r="P98" s="41">
        <v>128</v>
      </c>
      <c r="Q98" s="41">
        <v>256</v>
      </c>
      <c r="R98" s="41">
        <v>512</v>
      </c>
      <c r="S98" s="41" t="s">
        <v>1</v>
      </c>
      <c r="V98" s="41" t="s">
        <v>0</v>
      </c>
      <c r="W98" s="41" t="str">
        <f>B99</f>
        <v>Ampicillin</v>
      </c>
      <c r="X98" s="41" t="str">
        <f>B100</f>
        <v>Ampicillin/ Sulbactam</v>
      </c>
      <c r="Y98" s="41" t="str">
        <f>B101</f>
        <v>Piperacillin</v>
      </c>
      <c r="Z98" s="41" t="str">
        <f>B102</f>
        <v>Piperacillin/ Tazobactam</v>
      </c>
      <c r="AA98" s="41" t="str">
        <f>B103</f>
        <v>Aztreonam</v>
      </c>
      <c r="AB98" s="41" t="str">
        <f>B104</f>
        <v>Cefotaxim</v>
      </c>
      <c r="AC98" s="41" t="str">
        <f>B105</f>
        <v>Ceftazidim</v>
      </c>
      <c r="AD98" s="41" t="str">
        <f>B106</f>
        <v>Cefuroxim</v>
      </c>
      <c r="AE98" s="41" t="str">
        <f>B107</f>
        <v>Imipenem</v>
      </c>
      <c r="AF98" s="41" t="str">
        <f>B108</f>
        <v>Meropenem</v>
      </c>
      <c r="AG98" s="41" t="str">
        <f>B109</f>
        <v>Colistin</v>
      </c>
      <c r="AH98" s="41" t="str">
        <f>B110</f>
        <v>Amikacin</v>
      </c>
      <c r="AI98" s="41" t="str">
        <f>B111</f>
        <v>Gentamicin</v>
      </c>
      <c r="AJ98" s="41" t="str">
        <f>B112</f>
        <v>Tobramycin</v>
      </c>
      <c r="AK98" s="48" t="str">
        <f>B113</f>
        <v>Fosfomycin</v>
      </c>
      <c r="AL98" s="41" t="str">
        <f>B114</f>
        <v>Cotrimoxazol</v>
      </c>
      <c r="AM98" s="41" t="str">
        <f>B115</f>
        <v>Ciprofloxacin</v>
      </c>
      <c r="AN98" s="41" t="str">
        <f>B116</f>
        <v>Levofloxacin</v>
      </c>
      <c r="AO98" s="41" t="str">
        <f>B117</f>
        <v>Moxifloxacin</v>
      </c>
      <c r="AP98" s="41" t="str">
        <f>B118</f>
        <v>Doxycyclin</v>
      </c>
      <c r="AQ98" s="41" t="str">
        <f>B119</f>
        <v>Tigecyclin</v>
      </c>
      <c r="AR98" s="41" t="str">
        <f>B122</f>
        <v>Ceftazidim/Avibactam</v>
      </c>
      <c r="AT98" s="41" t="s">
        <v>0</v>
      </c>
      <c r="AU98" s="30" t="str">
        <f>W98</f>
        <v>Ampicillin</v>
      </c>
      <c r="AV98" s="30" t="str">
        <f>X98</f>
        <v>Ampicillin/ Sulbactam</v>
      </c>
      <c r="AW98" s="30" t="str">
        <f>Y98</f>
        <v>Piperacillin</v>
      </c>
      <c r="AX98" s="30" t="str">
        <f>Z98</f>
        <v>Piperacillin/ Tazobactam</v>
      </c>
      <c r="AY98" s="30" t="str">
        <f>AA98</f>
        <v>Aztreonam</v>
      </c>
      <c r="AZ98" s="30" t="str">
        <f>AB98</f>
        <v>Cefotaxim</v>
      </c>
      <c r="BA98" s="30" t="str">
        <f>AC98</f>
        <v>Ceftazidim</v>
      </c>
      <c r="BB98" s="30" t="str">
        <f>AD98</f>
        <v>Cefuroxim</v>
      </c>
      <c r="BC98" s="30" t="str">
        <f>AE98</f>
        <v>Imipenem</v>
      </c>
      <c r="BD98" s="30" t="str">
        <f>AF98</f>
        <v>Meropenem</v>
      </c>
      <c r="BE98" s="30" t="str">
        <f>AG98</f>
        <v>Colistin</v>
      </c>
      <c r="BF98" s="30" t="str">
        <f>AH98</f>
        <v>Amikacin</v>
      </c>
      <c r="BG98" s="30" t="str">
        <f>AI98</f>
        <v>Gentamicin</v>
      </c>
      <c r="BH98" s="30" t="str">
        <f>AJ98</f>
        <v>Tobramycin</v>
      </c>
      <c r="BI98" s="49" t="str">
        <f>AK98</f>
        <v>Fosfomycin</v>
      </c>
      <c r="BJ98" s="30" t="str">
        <f>AL98</f>
        <v>Cotrimoxazol</v>
      </c>
      <c r="BK98" s="30" t="str">
        <f>AM98</f>
        <v>Ciprofloxacin</v>
      </c>
      <c r="BL98" s="30" t="str">
        <f>AN98</f>
        <v>Levofloxacin</v>
      </c>
      <c r="BM98" s="30" t="str">
        <f>AO98</f>
        <v>Moxifloxacin</v>
      </c>
      <c r="BN98" s="30" t="str">
        <f>AP98</f>
        <v>Doxycyclin</v>
      </c>
      <c r="BO98" s="30" t="str">
        <f>AQ98</f>
        <v>Tigecyclin</v>
      </c>
      <c r="BP98" s="41" t="str">
        <f t="shared" ref="BP98" si="102">AR98</f>
        <v>Ceftazidim/Avibactam</v>
      </c>
      <c r="BR98" s="41" t="s">
        <v>0</v>
      </c>
      <c r="BS98" s="41" t="str">
        <f>W98</f>
        <v>Ampicillin</v>
      </c>
      <c r="BT98" s="41" t="str">
        <f>X98</f>
        <v>Ampicillin/ Sulbactam</v>
      </c>
      <c r="BU98" s="41" t="str">
        <f>Y98</f>
        <v>Piperacillin</v>
      </c>
      <c r="BV98" s="41" t="str">
        <f>Z98</f>
        <v>Piperacillin/ Tazobactam</v>
      </c>
      <c r="BW98" s="41" t="str">
        <f>AA98</f>
        <v>Aztreonam</v>
      </c>
      <c r="BX98" s="41" t="str">
        <f>AB98</f>
        <v>Cefotaxim</v>
      </c>
      <c r="BY98" s="41" t="str">
        <f>AC98</f>
        <v>Ceftazidim</v>
      </c>
      <c r="BZ98" s="41" t="str">
        <f>AD98</f>
        <v>Cefuroxim</v>
      </c>
      <c r="CA98" s="41" t="str">
        <f>AE98</f>
        <v>Imipenem</v>
      </c>
      <c r="CB98" s="41" t="str">
        <f>AF98</f>
        <v>Meropenem</v>
      </c>
      <c r="CC98" s="41" t="str">
        <f>AG98</f>
        <v>Colistin</v>
      </c>
      <c r="CD98" s="41" t="str">
        <f>AH98</f>
        <v>Amikacin</v>
      </c>
      <c r="CE98" s="41" t="str">
        <f>AI98</f>
        <v>Gentamicin</v>
      </c>
      <c r="CF98" s="41" t="str">
        <f>AJ98</f>
        <v>Tobramycin</v>
      </c>
      <c r="CG98" s="48" t="str">
        <f>AK98</f>
        <v>Fosfomycin</v>
      </c>
      <c r="CH98" s="41" t="str">
        <f>AL98</f>
        <v>Cotrimoxazol</v>
      </c>
      <c r="CI98" s="41" t="str">
        <f>AM98</f>
        <v>Ciprofloxacin</v>
      </c>
      <c r="CJ98" s="41" t="str">
        <f>AN98</f>
        <v>Levofloxacin</v>
      </c>
      <c r="CK98" s="41" t="str">
        <f>AO98</f>
        <v>Moxifloxacin</v>
      </c>
      <c r="CL98" s="41" t="str">
        <f>AP98</f>
        <v>Doxycyclin</v>
      </c>
      <c r="CM98" s="41" t="str">
        <f>AQ98</f>
        <v>Tigecyclin</v>
      </c>
      <c r="CN98" s="41" t="str">
        <f t="shared" ref="CN98" si="103">AR98</f>
        <v>Ceftazidim/Avibactam</v>
      </c>
      <c r="CQ98" s="11"/>
      <c r="CR98" s="12" t="s">
        <v>47</v>
      </c>
      <c r="CS98" s="12" t="s">
        <v>52</v>
      </c>
      <c r="CT98" s="12" t="s">
        <v>53</v>
      </c>
      <c r="CU98" s="12" t="s">
        <v>54</v>
      </c>
      <c r="CV98" s="12" t="s">
        <v>55</v>
      </c>
      <c r="CW98" s="12" t="s">
        <v>56</v>
      </c>
      <c r="CX98" s="12" t="s">
        <v>57</v>
      </c>
      <c r="CY98" s="12" t="s">
        <v>70</v>
      </c>
      <c r="CZ98" s="12" t="s">
        <v>58</v>
      </c>
      <c r="DA98" s="12" t="s">
        <v>59</v>
      </c>
      <c r="DB98" s="12" t="s">
        <v>60</v>
      </c>
      <c r="DC98" s="12" t="s">
        <v>61</v>
      </c>
      <c r="DD98" s="12" t="s">
        <v>62</v>
      </c>
      <c r="DE98" s="12" t="s">
        <v>63</v>
      </c>
      <c r="DF98" s="12" t="s">
        <v>64</v>
      </c>
      <c r="DG98" s="12" t="s">
        <v>65</v>
      </c>
      <c r="DH98" s="12" t="s">
        <v>66</v>
      </c>
      <c r="DI98" s="12" t="s">
        <v>67</v>
      </c>
      <c r="DJ98" s="12" t="s">
        <v>68</v>
      </c>
      <c r="DK98" s="12" t="s">
        <v>69</v>
      </c>
      <c r="DL98" s="12" t="s">
        <v>71</v>
      </c>
      <c r="DM98" s="12" t="s">
        <v>116</v>
      </c>
      <c r="DN98" s="10"/>
    </row>
    <row r="99" spans="1:118" ht="18.75" x14ac:dyDescent="0.25">
      <c r="B99" s="41" t="s">
        <v>2</v>
      </c>
      <c r="C99" s="2">
        <v>0</v>
      </c>
      <c r="D99" s="2">
        <v>0</v>
      </c>
      <c r="E99" s="2">
        <v>0</v>
      </c>
      <c r="F99" s="2">
        <v>0</v>
      </c>
      <c r="G99" s="2">
        <v>0</v>
      </c>
      <c r="H99" s="2">
        <v>0</v>
      </c>
      <c r="I99" s="2">
        <v>0</v>
      </c>
      <c r="J99" s="2">
        <v>1</v>
      </c>
      <c r="K99" s="2">
        <v>1</v>
      </c>
      <c r="L99" s="2">
        <v>0</v>
      </c>
      <c r="M99" s="3">
        <v>7</v>
      </c>
      <c r="N99" s="3">
        <v>26</v>
      </c>
      <c r="O99" s="3">
        <v>44</v>
      </c>
      <c r="P99" s="3">
        <v>0</v>
      </c>
      <c r="Q99" s="3">
        <v>0</v>
      </c>
      <c r="R99" s="3">
        <v>0</v>
      </c>
      <c r="S99" s="41">
        <v>79</v>
      </c>
      <c r="V99" s="41">
        <v>1.5625E-2</v>
      </c>
      <c r="W99" s="2">
        <f>C99</f>
        <v>0</v>
      </c>
      <c r="X99" s="2">
        <f>C100</f>
        <v>0</v>
      </c>
      <c r="Y99" s="2">
        <f>C101</f>
        <v>0</v>
      </c>
      <c r="Z99" s="2">
        <f>C102</f>
        <v>0</v>
      </c>
      <c r="AA99" s="2">
        <f>C103</f>
        <v>0</v>
      </c>
      <c r="AB99" s="2">
        <f>C104</f>
        <v>0</v>
      </c>
      <c r="AC99" s="2">
        <f>C105</f>
        <v>0</v>
      </c>
      <c r="AD99" s="4">
        <f>C106</f>
        <v>0</v>
      </c>
      <c r="AE99" s="2">
        <f>C107</f>
        <v>0</v>
      </c>
      <c r="AF99" s="2">
        <f>C108</f>
        <v>0</v>
      </c>
      <c r="AG99" s="2">
        <f>C109</f>
        <v>0</v>
      </c>
      <c r="AH99" s="2">
        <f>C110</f>
        <v>0</v>
      </c>
      <c r="AI99" s="2">
        <f>C111</f>
        <v>0</v>
      </c>
      <c r="AJ99" s="2">
        <f>C112</f>
        <v>0</v>
      </c>
      <c r="AK99" s="50">
        <f>C113</f>
        <v>0</v>
      </c>
      <c r="AL99" s="2">
        <f>C114</f>
        <v>0</v>
      </c>
      <c r="AM99" s="2">
        <f>C115</f>
        <v>0</v>
      </c>
      <c r="AN99" s="2">
        <f>C116</f>
        <v>0</v>
      </c>
      <c r="AO99" s="2">
        <f>C117</f>
        <v>0</v>
      </c>
      <c r="AP99" s="41">
        <f>C118</f>
        <v>0</v>
      </c>
      <c r="AQ99" s="42">
        <f>C119</f>
        <v>0</v>
      </c>
      <c r="AR99" s="2">
        <f>C122</f>
        <v>0</v>
      </c>
      <c r="AT99" s="41">
        <v>1.4999999999999999E-2</v>
      </c>
      <c r="AU99" s="31">
        <f>PRODUCT(W99*100*1/W115)</f>
        <v>0</v>
      </c>
      <c r="AV99" s="31">
        <f>PRODUCT(X99*100*1/X115)</f>
        <v>0</v>
      </c>
      <c r="AW99" s="31">
        <f>PRODUCT(Y99*100*1/Y115)</f>
        <v>0</v>
      </c>
      <c r="AX99" s="31">
        <f>PRODUCT(Z99*100*1/Z115)</f>
        <v>0</v>
      </c>
      <c r="AY99" s="31">
        <f>PRODUCT(AA99*100*1/AA115)</f>
        <v>0</v>
      </c>
      <c r="AZ99" s="31">
        <f>PRODUCT(AB99*100*1/AB115)</f>
        <v>0</v>
      </c>
      <c r="BA99" s="31">
        <f>PRODUCT(AC99*100*1/AC115)</f>
        <v>0</v>
      </c>
      <c r="BB99" s="32">
        <f>PRODUCT(AD99*100*1/AD115)</f>
        <v>0</v>
      </c>
      <c r="BC99" s="31">
        <f>PRODUCT(AE99*100*1/AE115)</f>
        <v>0</v>
      </c>
      <c r="BD99" s="31">
        <f>PRODUCT(AF99*100*1/AF115)</f>
        <v>0</v>
      </c>
      <c r="BE99" s="31">
        <f>PRODUCT(AG99*100*1/AG115)</f>
        <v>0</v>
      </c>
      <c r="BF99" s="31">
        <f>PRODUCT(AH99*100*1/AH115)</f>
        <v>0</v>
      </c>
      <c r="BG99" s="31">
        <f>PRODUCT(AI99*100*1/AI115)</f>
        <v>0</v>
      </c>
      <c r="BH99" s="31">
        <f>PRODUCT(AJ99*100*1/AJ115)</f>
        <v>0</v>
      </c>
      <c r="BI99" s="51">
        <f>PRODUCT(AK99*100*1/AK115)</f>
        <v>0</v>
      </c>
      <c r="BJ99" s="31">
        <f>PRODUCT(AL99*100*1/AL115)</f>
        <v>0</v>
      </c>
      <c r="BK99" s="31">
        <f>PRODUCT(AM99*100*1/AM115)</f>
        <v>0</v>
      </c>
      <c r="BL99" s="31">
        <f>PRODUCT(AN99*100*1/AN115)</f>
        <v>0</v>
      </c>
      <c r="BM99" s="31">
        <f>PRODUCT(AO99*100*1/AO115)</f>
        <v>0</v>
      </c>
      <c r="BN99" s="30">
        <f>PRODUCT(AP99*100*1/AP115)</f>
        <v>0</v>
      </c>
      <c r="BO99" s="44">
        <f>PRODUCT(AQ99*100*1/AQ115)</f>
        <v>0</v>
      </c>
      <c r="BP99" s="31">
        <f t="shared" ref="BP99" si="104">PRODUCT(AR99*100*1/AR115)</f>
        <v>0</v>
      </c>
      <c r="BR99" s="41">
        <v>1.4999999999999999E-2</v>
      </c>
      <c r="BS99" s="31">
        <f t="shared" ref="BS99:CN99" si="105">AU99</f>
        <v>0</v>
      </c>
      <c r="BT99" s="31">
        <f t="shared" si="105"/>
        <v>0</v>
      </c>
      <c r="BU99" s="31">
        <f t="shared" si="105"/>
        <v>0</v>
      </c>
      <c r="BV99" s="31">
        <f t="shared" si="105"/>
        <v>0</v>
      </c>
      <c r="BW99" s="31">
        <f t="shared" si="105"/>
        <v>0</v>
      </c>
      <c r="BX99" s="31">
        <f t="shared" si="105"/>
        <v>0</v>
      </c>
      <c r="BY99" s="31">
        <f t="shared" si="105"/>
        <v>0</v>
      </c>
      <c r="BZ99" s="32">
        <f t="shared" si="105"/>
        <v>0</v>
      </c>
      <c r="CA99" s="31">
        <f t="shared" si="105"/>
        <v>0</v>
      </c>
      <c r="CB99" s="31">
        <f t="shared" si="105"/>
        <v>0</v>
      </c>
      <c r="CC99" s="31">
        <f t="shared" si="105"/>
        <v>0</v>
      </c>
      <c r="CD99" s="31">
        <f t="shared" si="105"/>
        <v>0</v>
      </c>
      <c r="CE99" s="31">
        <f t="shared" si="105"/>
        <v>0</v>
      </c>
      <c r="CF99" s="31">
        <f t="shared" si="105"/>
        <v>0</v>
      </c>
      <c r="CG99" s="51">
        <f t="shared" si="105"/>
        <v>0</v>
      </c>
      <c r="CH99" s="31">
        <f t="shared" si="105"/>
        <v>0</v>
      </c>
      <c r="CI99" s="31">
        <f t="shared" si="105"/>
        <v>0</v>
      </c>
      <c r="CJ99" s="31">
        <f t="shared" si="105"/>
        <v>0</v>
      </c>
      <c r="CK99" s="31">
        <f t="shared" si="105"/>
        <v>0</v>
      </c>
      <c r="CL99" s="30">
        <f t="shared" si="105"/>
        <v>0</v>
      </c>
      <c r="CM99" s="44">
        <f t="shared" si="105"/>
        <v>0</v>
      </c>
      <c r="CN99" s="31">
        <f t="shared" si="105"/>
        <v>0</v>
      </c>
      <c r="CQ99" s="12" t="s">
        <v>48</v>
      </c>
      <c r="CR99" s="16">
        <f>S99</f>
        <v>79</v>
      </c>
      <c r="CS99" s="16">
        <f>S100</f>
        <v>93</v>
      </c>
      <c r="CT99" s="16">
        <f>S101</f>
        <v>93</v>
      </c>
      <c r="CU99" s="16">
        <f>S102</f>
        <v>93</v>
      </c>
      <c r="CV99" s="16">
        <f>S103</f>
        <v>93</v>
      </c>
      <c r="CW99" s="16">
        <f>S104</f>
        <v>93</v>
      </c>
      <c r="CX99" s="16">
        <f>S105</f>
        <v>93</v>
      </c>
      <c r="CY99" s="16">
        <f>S106</f>
        <v>93</v>
      </c>
      <c r="CZ99" s="16">
        <f>S107</f>
        <v>93</v>
      </c>
      <c r="DA99" s="16">
        <f>S108</f>
        <v>93</v>
      </c>
      <c r="DB99" s="16">
        <f>S109</f>
        <v>93</v>
      </c>
      <c r="DC99" s="16">
        <f>S110</f>
        <v>93</v>
      </c>
      <c r="DD99" s="16">
        <f>S111</f>
        <v>93</v>
      </c>
      <c r="DE99" s="16">
        <f>S112</f>
        <v>93</v>
      </c>
      <c r="DF99" s="16">
        <f>S113</f>
        <v>93</v>
      </c>
      <c r="DG99" s="16">
        <f>S114</f>
        <v>93</v>
      </c>
      <c r="DH99" s="16">
        <f>S115</f>
        <v>93</v>
      </c>
      <c r="DI99" s="16">
        <f>S116</f>
        <v>93</v>
      </c>
      <c r="DJ99" s="16">
        <f>S117</f>
        <v>93</v>
      </c>
      <c r="DK99" s="16">
        <f>S118</f>
        <v>93</v>
      </c>
      <c r="DL99" s="16">
        <f>S119</f>
        <v>93</v>
      </c>
      <c r="DM99" s="16">
        <f>S122</f>
        <v>93</v>
      </c>
      <c r="DN99" s="10"/>
    </row>
    <row r="100" spans="1:118" ht="18.75" x14ac:dyDescent="0.25">
      <c r="B100" s="41" t="s">
        <v>3</v>
      </c>
      <c r="C100" s="2">
        <v>0</v>
      </c>
      <c r="D100" s="2">
        <v>0</v>
      </c>
      <c r="E100" s="2">
        <v>0</v>
      </c>
      <c r="F100" s="2">
        <v>2</v>
      </c>
      <c r="G100" s="2">
        <v>0</v>
      </c>
      <c r="H100" s="2">
        <v>3</v>
      </c>
      <c r="I100" s="2">
        <v>20</v>
      </c>
      <c r="J100" s="2">
        <v>21</v>
      </c>
      <c r="K100" s="2">
        <v>8</v>
      </c>
      <c r="L100" s="2">
        <v>6</v>
      </c>
      <c r="M100" s="3">
        <v>5</v>
      </c>
      <c r="N100" s="3">
        <v>3</v>
      </c>
      <c r="O100" s="3">
        <v>25</v>
      </c>
      <c r="P100" s="3">
        <v>0</v>
      </c>
      <c r="Q100" s="3">
        <v>0</v>
      </c>
      <c r="R100" s="3">
        <v>0</v>
      </c>
      <c r="S100" s="41">
        <v>93</v>
      </c>
      <c r="V100" s="41">
        <v>3.125E-2</v>
      </c>
      <c r="W100" s="2">
        <f>D99</f>
        <v>0</v>
      </c>
      <c r="X100" s="2">
        <f>D100</f>
        <v>0</v>
      </c>
      <c r="Y100" s="2">
        <f>D101</f>
        <v>0</v>
      </c>
      <c r="Z100" s="2">
        <f>D102</f>
        <v>0</v>
      </c>
      <c r="AA100" s="2">
        <f>D103</f>
        <v>0</v>
      </c>
      <c r="AB100" s="2">
        <f>D104</f>
        <v>63</v>
      </c>
      <c r="AC100" s="2">
        <f>D105</f>
        <v>0</v>
      </c>
      <c r="AD100" s="4">
        <f>D106</f>
        <v>0</v>
      </c>
      <c r="AE100" s="2">
        <f>D107</f>
        <v>0</v>
      </c>
      <c r="AF100" s="2">
        <f>D108</f>
        <v>0</v>
      </c>
      <c r="AG100" s="2">
        <f>D109</f>
        <v>0</v>
      </c>
      <c r="AH100" s="2">
        <f>D110</f>
        <v>0</v>
      </c>
      <c r="AI100" s="2">
        <f>D111</f>
        <v>0</v>
      </c>
      <c r="AJ100" s="2">
        <f>D112</f>
        <v>0</v>
      </c>
      <c r="AK100" s="50">
        <f>D113</f>
        <v>0</v>
      </c>
      <c r="AL100" s="2">
        <f>D114</f>
        <v>0</v>
      </c>
      <c r="AM100" s="2">
        <f>D115</f>
        <v>20</v>
      </c>
      <c r="AN100" s="2">
        <f>D116</f>
        <v>62</v>
      </c>
      <c r="AO100" s="2">
        <f>D117</f>
        <v>1</v>
      </c>
      <c r="AP100" s="41">
        <f>D118</f>
        <v>0</v>
      </c>
      <c r="AQ100" s="42">
        <f>D119</f>
        <v>4</v>
      </c>
      <c r="AR100" s="2">
        <f>D122</f>
        <v>0</v>
      </c>
      <c r="AT100" s="41">
        <v>3.1E-2</v>
      </c>
      <c r="AU100" s="31">
        <f>PRODUCT(W100*100*1/W115)</f>
        <v>0</v>
      </c>
      <c r="AV100" s="31">
        <f>PRODUCT(X100*100*1/X115)</f>
        <v>0</v>
      </c>
      <c r="AW100" s="31">
        <f>PRODUCT(Y100*100*1/Y115)</f>
        <v>0</v>
      </c>
      <c r="AX100" s="31">
        <f>PRODUCT(Z100*100*1/Z115)</f>
        <v>0</v>
      </c>
      <c r="AY100" s="31">
        <f>PRODUCT(AA100*100*1/AA115)</f>
        <v>0</v>
      </c>
      <c r="AZ100" s="31">
        <f>PRODUCT(AB100*100*1/AB115)</f>
        <v>67.741935483870961</v>
      </c>
      <c r="BA100" s="31">
        <f>PRODUCT(AC100*100*1/AC115)</f>
        <v>0</v>
      </c>
      <c r="BB100" s="32">
        <f>PRODUCT(AD100*100*1/AD115)</f>
        <v>0</v>
      </c>
      <c r="BC100" s="31">
        <f>PRODUCT(AE100*100*1/AE115)</f>
        <v>0</v>
      </c>
      <c r="BD100" s="31">
        <f>PRODUCT(AF100*100*1/AF115)</f>
        <v>0</v>
      </c>
      <c r="BE100" s="31">
        <f>PRODUCT(AG100*100*1/AG115)</f>
        <v>0</v>
      </c>
      <c r="BF100" s="31">
        <f>PRODUCT(AH100*100*1/AH115)</f>
        <v>0</v>
      </c>
      <c r="BG100" s="31">
        <f>PRODUCT(AI100*100*1/AI115)</f>
        <v>0</v>
      </c>
      <c r="BH100" s="31">
        <f>PRODUCT(AJ100*100*1/AJ115)</f>
        <v>0</v>
      </c>
      <c r="BI100" s="51">
        <f>PRODUCT(AK100*100*1/AK115)</f>
        <v>0</v>
      </c>
      <c r="BJ100" s="31">
        <f>PRODUCT(AL100*100*1/AL115)</f>
        <v>0</v>
      </c>
      <c r="BK100" s="31">
        <f>PRODUCT(AM100*100*1/AM115)</f>
        <v>21.50537634408602</v>
      </c>
      <c r="BL100" s="31">
        <f>PRODUCT(AN100*100*1/AN115)</f>
        <v>66.666666666666671</v>
      </c>
      <c r="BM100" s="31">
        <f>PRODUCT(AO100*100*1/AO115)</f>
        <v>1.075268817204301</v>
      </c>
      <c r="BN100" s="30">
        <f>PRODUCT(AP100*100*1/AP115)</f>
        <v>0</v>
      </c>
      <c r="BO100" s="44">
        <f>PRODUCT(AQ100*100*1/AQ115)</f>
        <v>4.301075268817204</v>
      </c>
      <c r="BP100" s="31">
        <f t="shared" ref="BP100" si="106">PRODUCT(AR100*100*1/AR115)</f>
        <v>0</v>
      </c>
      <c r="BR100" s="41">
        <v>3.1E-2</v>
      </c>
      <c r="BS100" s="31">
        <f t="shared" ref="BS100:CN100" si="107">AU99+AU100</f>
        <v>0</v>
      </c>
      <c r="BT100" s="31">
        <f t="shared" si="107"/>
        <v>0</v>
      </c>
      <c r="BU100" s="31">
        <f t="shared" si="107"/>
        <v>0</v>
      </c>
      <c r="BV100" s="31">
        <f t="shared" si="107"/>
        <v>0</v>
      </c>
      <c r="BW100" s="31">
        <f t="shared" si="107"/>
        <v>0</v>
      </c>
      <c r="BX100" s="31">
        <f t="shared" si="107"/>
        <v>67.741935483870961</v>
      </c>
      <c r="BY100" s="31">
        <f t="shared" si="107"/>
        <v>0</v>
      </c>
      <c r="BZ100" s="32">
        <f t="shared" si="107"/>
        <v>0</v>
      </c>
      <c r="CA100" s="31">
        <f t="shared" si="107"/>
        <v>0</v>
      </c>
      <c r="CB100" s="31">
        <f t="shared" si="107"/>
        <v>0</v>
      </c>
      <c r="CC100" s="31">
        <f t="shared" si="107"/>
        <v>0</v>
      </c>
      <c r="CD100" s="31">
        <f t="shared" si="107"/>
        <v>0</v>
      </c>
      <c r="CE100" s="31">
        <f t="shared" si="107"/>
        <v>0</v>
      </c>
      <c r="CF100" s="31">
        <f t="shared" si="107"/>
        <v>0</v>
      </c>
      <c r="CG100" s="51">
        <f t="shared" si="107"/>
        <v>0</v>
      </c>
      <c r="CH100" s="31">
        <f t="shared" si="107"/>
        <v>0</v>
      </c>
      <c r="CI100" s="31">
        <f t="shared" si="107"/>
        <v>21.50537634408602</v>
      </c>
      <c r="CJ100" s="31">
        <f t="shared" si="107"/>
        <v>66.666666666666671</v>
      </c>
      <c r="CK100" s="31">
        <f t="shared" si="107"/>
        <v>1.075268817204301</v>
      </c>
      <c r="CL100" s="30">
        <f t="shared" si="107"/>
        <v>0</v>
      </c>
      <c r="CM100" s="44">
        <f t="shared" si="107"/>
        <v>4.301075268817204</v>
      </c>
      <c r="CN100" s="31">
        <f t="shared" si="107"/>
        <v>0</v>
      </c>
      <c r="CQ100" s="12" t="s">
        <v>49</v>
      </c>
      <c r="CR100" s="13">
        <f>BS108</f>
        <v>2.5316455696202533</v>
      </c>
      <c r="CS100" s="13">
        <f>BT108</f>
        <v>64.516129032258064</v>
      </c>
      <c r="CT100" s="13">
        <f>BU108</f>
        <v>53.763440860215056</v>
      </c>
      <c r="CU100" s="13">
        <f>BV108</f>
        <v>83.870967741935488</v>
      </c>
      <c r="CV100" s="13">
        <f>BW105</f>
        <v>84.946236559139777</v>
      </c>
      <c r="CW100" s="13">
        <f>BX105</f>
        <v>84.946236559139777</v>
      </c>
      <c r="CX100" s="13">
        <f>BY105</f>
        <v>81.72043010752688</v>
      </c>
      <c r="CY100" s="13">
        <f>BZ108</f>
        <v>77.41935483870968</v>
      </c>
      <c r="CZ100" s="13">
        <f>CA106</f>
        <v>98.924731182795696</v>
      </c>
      <c r="DA100" s="13">
        <f>CB106</f>
        <v>98.924731182795711</v>
      </c>
      <c r="DB100" s="13">
        <f>CC106</f>
        <v>99.999999999999986</v>
      </c>
      <c r="DC100" s="13">
        <f>CD108</f>
        <v>97.849462365591393</v>
      </c>
      <c r="DD100" s="13">
        <f>CE106</f>
        <v>93.548387096774192</v>
      </c>
      <c r="DE100" s="13">
        <f>CF106</f>
        <v>90.322580645161295</v>
      </c>
      <c r="DF100" s="13"/>
      <c r="DG100" s="13">
        <f>CH106</f>
        <v>77.41935483870968</v>
      </c>
      <c r="DH100" s="13">
        <f>CI103</f>
        <v>76.344086021505362</v>
      </c>
      <c r="DI100" s="13">
        <f>CJ104</f>
        <v>86.021505376344095</v>
      </c>
      <c r="DJ100" s="13">
        <f>CK103</f>
        <v>68.817204301075265</v>
      </c>
      <c r="DK100" s="13"/>
      <c r="DL100" s="13"/>
      <c r="DM100" s="13">
        <f>CN108</f>
        <v>98.924731182795696</v>
      </c>
      <c r="DN100" s="10"/>
    </row>
    <row r="101" spans="1:118" ht="18.75" x14ac:dyDescent="0.25">
      <c r="B101" s="41" t="s">
        <v>4</v>
      </c>
      <c r="C101" s="2">
        <v>0</v>
      </c>
      <c r="D101" s="2">
        <v>0</v>
      </c>
      <c r="E101" s="2">
        <v>0</v>
      </c>
      <c r="F101" s="2">
        <v>0</v>
      </c>
      <c r="G101" s="2">
        <v>1</v>
      </c>
      <c r="H101" s="2">
        <v>0</v>
      </c>
      <c r="I101" s="2">
        <v>1</v>
      </c>
      <c r="J101" s="2">
        <v>4</v>
      </c>
      <c r="K101" s="2">
        <v>27</v>
      </c>
      <c r="L101" s="2">
        <v>17</v>
      </c>
      <c r="M101" s="3">
        <v>4</v>
      </c>
      <c r="N101" s="3">
        <v>5</v>
      </c>
      <c r="O101" s="3">
        <v>4</v>
      </c>
      <c r="P101" s="3">
        <v>30</v>
      </c>
      <c r="Q101" s="3">
        <v>0</v>
      </c>
      <c r="R101" s="3">
        <v>0</v>
      </c>
      <c r="S101" s="41">
        <v>93</v>
      </c>
      <c r="V101" s="41">
        <v>6.25E-2</v>
      </c>
      <c r="W101" s="2">
        <f>E99</f>
        <v>0</v>
      </c>
      <c r="X101" s="2">
        <f>E100</f>
        <v>0</v>
      </c>
      <c r="Y101" s="2">
        <f>E101</f>
        <v>0</v>
      </c>
      <c r="Z101" s="2">
        <f>E102</f>
        <v>0</v>
      </c>
      <c r="AA101" s="2">
        <f>E103</f>
        <v>0</v>
      </c>
      <c r="AB101" s="2">
        <f>E104</f>
        <v>0</v>
      </c>
      <c r="AC101" s="2">
        <f>E105</f>
        <v>1</v>
      </c>
      <c r="AD101" s="4">
        <f>E106</f>
        <v>0</v>
      </c>
      <c r="AE101" s="2">
        <f>E107</f>
        <v>35</v>
      </c>
      <c r="AF101" s="2">
        <f>E108</f>
        <v>90</v>
      </c>
      <c r="AG101" s="2">
        <f>E109</f>
        <v>0</v>
      </c>
      <c r="AH101" s="2">
        <f>E110</f>
        <v>0</v>
      </c>
      <c r="AI101" s="2">
        <f>E111</f>
        <v>9</v>
      </c>
      <c r="AJ101" s="2">
        <f>E112</f>
        <v>2</v>
      </c>
      <c r="AK101" s="50">
        <f>E113</f>
        <v>0</v>
      </c>
      <c r="AL101" s="2">
        <f>E114</f>
        <v>64</v>
      </c>
      <c r="AM101" s="2">
        <f>E115</f>
        <v>43</v>
      </c>
      <c r="AN101" s="2">
        <f>E116</f>
        <v>0</v>
      </c>
      <c r="AO101" s="2">
        <f>E117</f>
        <v>4</v>
      </c>
      <c r="AP101" s="41">
        <f>E118</f>
        <v>1</v>
      </c>
      <c r="AQ101" s="42">
        <f>E119</f>
        <v>0</v>
      </c>
      <c r="AR101" s="2">
        <f>E122</f>
        <v>0</v>
      </c>
      <c r="AT101" s="41">
        <v>6.2E-2</v>
      </c>
      <c r="AU101" s="31">
        <f>PRODUCT(W101*100*1/W115)</f>
        <v>0</v>
      </c>
      <c r="AV101" s="31">
        <f>PRODUCT(X101*100*1/X115)</f>
        <v>0</v>
      </c>
      <c r="AW101" s="31">
        <f>PRODUCT(Y101*100*1/Y115)</f>
        <v>0</v>
      </c>
      <c r="AX101" s="31">
        <f>PRODUCT(Z101*100*1/Z115)</f>
        <v>0</v>
      </c>
      <c r="AY101" s="31">
        <f>PRODUCT(AA101*100*1/AA115)</f>
        <v>0</v>
      </c>
      <c r="AZ101" s="31">
        <f>PRODUCT(AB101*100*1/AB115)</f>
        <v>0</v>
      </c>
      <c r="BA101" s="31">
        <f>PRODUCT(AC101*100*1/AC115)</f>
        <v>1.075268817204301</v>
      </c>
      <c r="BB101" s="32">
        <f>PRODUCT(AD101*100*1/AD115)</f>
        <v>0</v>
      </c>
      <c r="BC101" s="31">
        <f>PRODUCT(AE101*100*1/AE115)</f>
        <v>37.634408602150536</v>
      </c>
      <c r="BD101" s="31">
        <f>PRODUCT(AF101*100*1/AF115)</f>
        <v>96.774193548387103</v>
      </c>
      <c r="BE101" s="31">
        <f>PRODUCT(AG101*100*1/AG115)</f>
        <v>0</v>
      </c>
      <c r="BF101" s="31">
        <f>PRODUCT(AH101*100*1/AH115)</f>
        <v>0</v>
      </c>
      <c r="BG101" s="31">
        <f>PRODUCT(AI101*100*1/AI115)</f>
        <v>9.67741935483871</v>
      </c>
      <c r="BH101" s="31">
        <f>PRODUCT(AJ101*100*1/AJ115)</f>
        <v>2.150537634408602</v>
      </c>
      <c r="BI101" s="51">
        <f>PRODUCT(AK101*100*1/AK115)</f>
        <v>0</v>
      </c>
      <c r="BJ101" s="31">
        <f>PRODUCT(AL101*100*1/AL115)</f>
        <v>68.817204301075265</v>
      </c>
      <c r="BK101" s="31">
        <f>PRODUCT(AM101*100*1/AM115)</f>
        <v>46.236559139784944</v>
      </c>
      <c r="BL101" s="31">
        <f>PRODUCT(AN101*100*1/AN115)</f>
        <v>0</v>
      </c>
      <c r="BM101" s="31">
        <f>PRODUCT(AO101*100*1/AO115)</f>
        <v>4.301075268817204</v>
      </c>
      <c r="BN101" s="30">
        <f>PRODUCT(AP101*100*1/AP115)</f>
        <v>1.075268817204301</v>
      </c>
      <c r="BO101" s="44">
        <f>PRODUCT(AQ101*100*1/AQ115)</f>
        <v>0</v>
      </c>
      <c r="BP101" s="31">
        <f t="shared" ref="BP101" si="108">PRODUCT(AR101*100*1/AR115)</f>
        <v>0</v>
      </c>
      <c r="BR101" s="41">
        <v>6.2E-2</v>
      </c>
      <c r="BS101" s="31">
        <f t="shared" ref="BS101:CN101" si="109">AU99+AU100+AU101</f>
        <v>0</v>
      </c>
      <c r="BT101" s="31">
        <f t="shared" si="109"/>
        <v>0</v>
      </c>
      <c r="BU101" s="31">
        <f t="shared" si="109"/>
        <v>0</v>
      </c>
      <c r="BV101" s="31">
        <f t="shared" si="109"/>
        <v>0</v>
      </c>
      <c r="BW101" s="31">
        <f t="shared" si="109"/>
        <v>0</v>
      </c>
      <c r="BX101" s="31">
        <f t="shared" si="109"/>
        <v>67.741935483870961</v>
      </c>
      <c r="BY101" s="31">
        <f t="shared" si="109"/>
        <v>1.075268817204301</v>
      </c>
      <c r="BZ101" s="32">
        <f t="shared" si="109"/>
        <v>0</v>
      </c>
      <c r="CA101" s="31">
        <f t="shared" si="109"/>
        <v>37.634408602150536</v>
      </c>
      <c r="CB101" s="31">
        <f t="shared" si="109"/>
        <v>96.774193548387103</v>
      </c>
      <c r="CC101" s="31">
        <f t="shared" si="109"/>
        <v>0</v>
      </c>
      <c r="CD101" s="31">
        <f t="shared" si="109"/>
        <v>0</v>
      </c>
      <c r="CE101" s="31">
        <f t="shared" si="109"/>
        <v>9.67741935483871</v>
      </c>
      <c r="CF101" s="31">
        <f t="shared" si="109"/>
        <v>2.150537634408602</v>
      </c>
      <c r="CG101" s="51">
        <f t="shared" si="109"/>
        <v>0</v>
      </c>
      <c r="CH101" s="31">
        <f t="shared" si="109"/>
        <v>68.817204301075265</v>
      </c>
      <c r="CI101" s="31">
        <f t="shared" si="109"/>
        <v>67.741935483870961</v>
      </c>
      <c r="CJ101" s="31">
        <f t="shared" si="109"/>
        <v>66.666666666666671</v>
      </c>
      <c r="CK101" s="31">
        <f t="shared" si="109"/>
        <v>5.376344086021505</v>
      </c>
      <c r="CL101" s="30">
        <f t="shared" si="109"/>
        <v>1.075268817204301</v>
      </c>
      <c r="CM101" s="44">
        <f t="shared" si="109"/>
        <v>4.301075268817204</v>
      </c>
      <c r="CN101" s="31">
        <f t="shared" si="109"/>
        <v>0</v>
      </c>
      <c r="CQ101" s="12" t="s">
        <v>50</v>
      </c>
      <c r="CR101" s="13"/>
      <c r="CS101" s="13"/>
      <c r="CT101" s="13"/>
      <c r="CU101" s="13"/>
      <c r="CV101" s="13">
        <f>BW107-BW105</f>
        <v>2.1505376344086073</v>
      </c>
      <c r="CW101" s="13">
        <f>SUM(BX106,-BX105)</f>
        <v>0</v>
      </c>
      <c r="CX101" s="14">
        <f>SUM(BY106-BY105)</f>
        <v>0</v>
      </c>
      <c r="CY101" s="13"/>
      <c r="CZ101" s="13">
        <f>CA107-CA106</f>
        <v>0</v>
      </c>
      <c r="DA101" s="13">
        <f>CB108-CB106</f>
        <v>0</v>
      </c>
      <c r="DB101" s="13"/>
      <c r="DC101" s="13"/>
      <c r="DD101" s="13"/>
      <c r="DE101" s="13"/>
      <c r="DF101" s="13"/>
      <c r="DG101" s="13">
        <f>CH107-CH106</f>
        <v>0</v>
      </c>
      <c r="DH101" s="13">
        <f>CI104-CI103</f>
        <v>9.6774193548387046</v>
      </c>
      <c r="DI101" s="13">
        <f>CJ105-CJ104</f>
        <v>5.3763440860215042</v>
      </c>
      <c r="DJ101" s="13"/>
      <c r="DK101" s="13"/>
      <c r="DL101" s="13"/>
      <c r="DM101" s="13"/>
      <c r="DN101" s="10"/>
    </row>
    <row r="102" spans="1:118" ht="18.75" x14ac:dyDescent="0.25">
      <c r="B102" s="41" t="s">
        <v>5</v>
      </c>
      <c r="C102" s="2">
        <v>0</v>
      </c>
      <c r="D102" s="2">
        <v>0</v>
      </c>
      <c r="E102" s="2">
        <v>0</v>
      </c>
      <c r="F102" s="2">
        <v>0</v>
      </c>
      <c r="G102" s="2">
        <v>5</v>
      </c>
      <c r="H102" s="2">
        <v>0</v>
      </c>
      <c r="I102" s="2">
        <v>33</v>
      </c>
      <c r="J102" s="2">
        <v>29</v>
      </c>
      <c r="K102" s="2">
        <v>3</v>
      </c>
      <c r="L102" s="2">
        <v>8</v>
      </c>
      <c r="M102" s="3">
        <v>6</v>
      </c>
      <c r="N102" s="3">
        <v>1</v>
      </c>
      <c r="O102" s="3">
        <v>1</v>
      </c>
      <c r="P102" s="3">
        <v>7</v>
      </c>
      <c r="Q102" s="3">
        <v>0</v>
      </c>
      <c r="R102" s="3">
        <v>0</v>
      </c>
      <c r="S102" s="41">
        <v>93</v>
      </c>
      <c r="V102" s="41">
        <v>0.125</v>
      </c>
      <c r="W102" s="2">
        <f>F99</f>
        <v>0</v>
      </c>
      <c r="X102" s="2">
        <f>F100</f>
        <v>2</v>
      </c>
      <c r="Y102" s="2">
        <f>F101</f>
        <v>0</v>
      </c>
      <c r="Z102" s="2">
        <f>F102</f>
        <v>0</v>
      </c>
      <c r="AA102" s="2">
        <f>F103</f>
        <v>76</v>
      </c>
      <c r="AB102" s="2">
        <f>F104</f>
        <v>5</v>
      </c>
      <c r="AC102" s="2">
        <f>F105</f>
        <v>66</v>
      </c>
      <c r="AD102" s="4">
        <f>F106</f>
        <v>2</v>
      </c>
      <c r="AE102" s="2">
        <f>F107</f>
        <v>0</v>
      </c>
      <c r="AF102" s="2">
        <f>F108</f>
        <v>0</v>
      </c>
      <c r="AG102" s="2">
        <f>F109</f>
        <v>8</v>
      </c>
      <c r="AH102" s="2">
        <f>F110</f>
        <v>0</v>
      </c>
      <c r="AI102" s="2">
        <f>F111</f>
        <v>0</v>
      </c>
      <c r="AJ102" s="2">
        <f>F112</f>
        <v>0</v>
      </c>
      <c r="AK102" s="50">
        <f>F113</f>
        <v>0</v>
      </c>
      <c r="AL102" s="2">
        <f>F114</f>
        <v>0</v>
      </c>
      <c r="AM102" s="2">
        <f>F115</f>
        <v>3</v>
      </c>
      <c r="AN102" s="2">
        <f>F116</f>
        <v>3</v>
      </c>
      <c r="AO102" s="2">
        <f>F117</f>
        <v>49</v>
      </c>
      <c r="AP102" s="41">
        <f>F118</f>
        <v>0</v>
      </c>
      <c r="AQ102" s="42">
        <f>F119</f>
        <v>52</v>
      </c>
      <c r="AR102" s="2">
        <f>F122</f>
        <v>85</v>
      </c>
      <c r="AT102" s="41">
        <v>0.125</v>
      </c>
      <c r="AU102" s="31">
        <f>PRODUCT(W102*100*1/W115)</f>
        <v>0</v>
      </c>
      <c r="AV102" s="31">
        <f>PRODUCT(X102*100*1/X115)</f>
        <v>2.150537634408602</v>
      </c>
      <c r="AW102" s="31">
        <f>PRODUCT(Y102*100*1/Y115)</f>
        <v>0</v>
      </c>
      <c r="AX102" s="31">
        <f>PRODUCT(Z102*100*1/Z115)</f>
        <v>0</v>
      </c>
      <c r="AY102" s="31">
        <f>PRODUCT(AA102*100*1/AA115)</f>
        <v>81.72043010752688</v>
      </c>
      <c r="AZ102" s="31">
        <f>PRODUCT(AB102*100*1/AB115)</f>
        <v>5.376344086021505</v>
      </c>
      <c r="BA102" s="31">
        <f>PRODUCT(AC102*100*1/AC115)</f>
        <v>70.967741935483872</v>
      </c>
      <c r="BB102" s="32">
        <f>PRODUCT(AD102*100*1/AD115)</f>
        <v>2.150537634408602</v>
      </c>
      <c r="BC102" s="31">
        <f>PRODUCT(AE102*100*1/AE115)</f>
        <v>0</v>
      </c>
      <c r="BD102" s="31">
        <f>PRODUCT(AF102*100*1/AF115)</f>
        <v>0</v>
      </c>
      <c r="BE102" s="31">
        <f>PRODUCT(AG102*100*1/AG115)</f>
        <v>8.6021505376344081</v>
      </c>
      <c r="BF102" s="31">
        <f>PRODUCT(AH102*100*1/AH115)</f>
        <v>0</v>
      </c>
      <c r="BG102" s="31">
        <f>PRODUCT(AI102*100*1/AI115)</f>
        <v>0</v>
      </c>
      <c r="BH102" s="31">
        <f>PRODUCT(AJ102*100*1/AJ115)</f>
        <v>0</v>
      </c>
      <c r="BI102" s="51">
        <f>PRODUCT(AK102*100*1/AK115)</f>
        <v>0</v>
      </c>
      <c r="BJ102" s="31">
        <f>PRODUCT(AL102*100*1/AL115)</f>
        <v>0</v>
      </c>
      <c r="BK102" s="31">
        <f>PRODUCT(AM102*100*1/AM115)</f>
        <v>3.225806451612903</v>
      </c>
      <c r="BL102" s="31">
        <f>PRODUCT(AN102*100*1/AN115)</f>
        <v>3.225806451612903</v>
      </c>
      <c r="BM102" s="31">
        <f>PRODUCT(AO102*100*1/AO115)</f>
        <v>52.688172043010752</v>
      </c>
      <c r="BN102" s="30">
        <f>PRODUCT(AP102*100*1/AP115)</f>
        <v>0</v>
      </c>
      <c r="BO102" s="44">
        <f>PRODUCT(AQ102*100*1/AQ115)</f>
        <v>55.913978494623656</v>
      </c>
      <c r="BP102" s="31">
        <f>PRODUCT(AR102*100*1/AR115)</f>
        <v>91.397849462365585</v>
      </c>
      <c r="BR102" s="41">
        <v>0.125</v>
      </c>
      <c r="BS102" s="31">
        <f t="shared" ref="BS102:CM102" si="110">AU99+AU100+AU101+AU102</f>
        <v>0</v>
      </c>
      <c r="BT102" s="31">
        <f t="shared" si="110"/>
        <v>2.150537634408602</v>
      </c>
      <c r="BU102" s="31">
        <f t="shared" si="110"/>
        <v>0</v>
      </c>
      <c r="BV102" s="31">
        <f t="shared" si="110"/>
        <v>0</v>
      </c>
      <c r="BW102" s="31">
        <f t="shared" si="110"/>
        <v>81.72043010752688</v>
      </c>
      <c r="BX102" s="31">
        <f t="shared" si="110"/>
        <v>73.118279569892465</v>
      </c>
      <c r="BY102" s="31">
        <f t="shared" si="110"/>
        <v>72.043010752688176</v>
      </c>
      <c r="BZ102" s="32">
        <f t="shared" si="110"/>
        <v>2.150537634408602</v>
      </c>
      <c r="CA102" s="31">
        <f t="shared" si="110"/>
        <v>37.634408602150536</v>
      </c>
      <c r="CB102" s="31">
        <f t="shared" si="110"/>
        <v>96.774193548387103</v>
      </c>
      <c r="CC102" s="31">
        <f t="shared" si="110"/>
        <v>8.6021505376344081</v>
      </c>
      <c r="CD102" s="31">
        <f t="shared" si="110"/>
        <v>0</v>
      </c>
      <c r="CE102" s="31">
        <f t="shared" si="110"/>
        <v>9.67741935483871</v>
      </c>
      <c r="CF102" s="31">
        <f t="shared" si="110"/>
        <v>2.150537634408602</v>
      </c>
      <c r="CG102" s="51">
        <f t="shared" si="110"/>
        <v>0</v>
      </c>
      <c r="CH102" s="31">
        <f t="shared" si="110"/>
        <v>68.817204301075265</v>
      </c>
      <c r="CI102" s="31">
        <f t="shared" si="110"/>
        <v>70.967741935483858</v>
      </c>
      <c r="CJ102" s="31">
        <f t="shared" si="110"/>
        <v>69.892473118279568</v>
      </c>
      <c r="CK102" s="31">
        <f t="shared" si="110"/>
        <v>58.064516129032256</v>
      </c>
      <c r="CL102" s="30">
        <f t="shared" si="110"/>
        <v>1.075268817204301</v>
      </c>
      <c r="CM102" s="44">
        <f t="shared" si="110"/>
        <v>60.215053763440864</v>
      </c>
      <c r="CN102" s="31">
        <f>BP99+BP100+BP101+BP102</f>
        <v>91.397849462365585</v>
      </c>
      <c r="CQ102" s="12" t="s">
        <v>51</v>
      </c>
      <c r="CR102" s="13">
        <f>BS114-CR100</f>
        <v>97.468354430379748</v>
      </c>
      <c r="CS102" s="13">
        <f>BT114-CS100</f>
        <v>35.483870967741936</v>
      </c>
      <c r="CT102" s="13">
        <f>BU114-BU108</f>
        <v>46.236559139784944</v>
      </c>
      <c r="CU102" s="13">
        <f>BV114-BV108</f>
        <v>16.129032258064527</v>
      </c>
      <c r="CV102" s="13">
        <f>BW114-CV101-CV100</f>
        <v>12.903225806451616</v>
      </c>
      <c r="CW102" s="13">
        <f>BX114-BX106</f>
        <v>15.053763440860223</v>
      </c>
      <c r="CX102" s="13">
        <f>BY114-BY106</f>
        <v>18.279569892473106</v>
      </c>
      <c r="CY102" s="13">
        <f>BZ114-BZ108</f>
        <v>22.58064516129032</v>
      </c>
      <c r="CZ102" s="13">
        <f>CA114-CA107</f>
        <v>1.0752688172043037</v>
      </c>
      <c r="DA102" s="13">
        <f>CB114-CB108</f>
        <v>1.0752688172043037</v>
      </c>
      <c r="DB102" s="13">
        <f>CC114-CC106</f>
        <v>0</v>
      </c>
      <c r="DC102" s="13">
        <f>CD114-CD108</f>
        <v>2.1505376344086073</v>
      </c>
      <c r="DD102" s="13">
        <f>CE114-CE106</f>
        <v>6.4516129032258078</v>
      </c>
      <c r="DE102" s="13">
        <f>CF114-CF106</f>
        <v>9.6774193548387046</v>
      </c>
      <c r="DF102" s="13"/>
      <c r="DG102" s="13">
        <f>CH114-CH107</f>
        <v>22.58064516129032</v>
      </c>
      <c r="DH102" s="13">
        <f>CI114-CI104</f>
        <v>13.978494623655905</v>
      </c>
      <c r="DI102" s="13">
        <f>CJ114-CJ105</f>
        <v>8.6021505376344152</v>
      </c>
      <c r="DJ102" s="13">
        <f>CK114-CK103</f>
        <v>31.182795698924707</v>
      </c>
      <c r="DK102" s="13"/>
      <c r="DL102" s="13"/>
      <c r="DM102" s="13">
        <f>CN114-CN108</f>
        <v>1.0752688172043037</v>
      </c>
      <c r="DN102" s="10"/>
    </row>
    <row r="103" spans="1:118" x14ac:dyDescent="0.25">
      <c r="B103" s="41" t="s">
        <v>6</v>
      </c>
      <c r="C103" s="2">
        <v>0</v>
      </c>
      <c r="D103" s="2">
        <v>0</v>
      </c>
      <c r="E103" s="2">
        <v>0</v>
      </c>
      <c r="F103" s="2">
        <v>76</v>
      </c>
      <c r="G103" s="2">
        <v>0</v>
      </c>
      <c r="H103" s="2">
        <v>3</v>
      </c>
      <c r="I103" s="2">
        <v>0</v>
      </c>
      <c r="J103" s="4">
        <v>1</v>
      </c>
      <c r="K103" s="4">
        <v>1</v>
      </c>
      <c r="L103" s="3">
        <v>1</v>
      </c>
      <c r="M103" s="3">
        <v>3</v>
      </c>
      <c r="N103" s="3">
        <v>8</v>
      </c>
      <c r="O103" s="3">
        <v>0</v>
      </c>
      <c r="P103" s="3">
        <v>0</v>
      </c>
      <c r="Q103" s="3">
        <v>0</v>
      </c>
      <c r="R103" s="3">
        <v>0</v>
      </c>
      <c r="S103" s="41">
        <v>93</v>
      </c>
      <c r="V103" s="41">
        <v>0.25</v>
      </c>
      <c r="W103" s="2">
        <f>G99</f>
        <v>0</v>
      </c>
      <c r="X103" s="2">
        <f>G100</f>
        <v>0</v>
      </c>
      <c r="Y103" s="2">
        <f>G101</f>
        <v>1</v>
      </c>
      <c r="Z103" s="2">
        <f>G102</f>
        <v>5</v>
      </c>
      <c r="AA103" s="2">
        <f>G103</f>
        <v>0</v>
      </c>
      <c r="AB103" s="2">
        <f>G104</f>
        <v>7</v>
      </c>
      <c r="AC103" s="2">
        <f>G105</f>
        <v>0</v>
      </c>
      <c r="AD103" s="4">
        <f>G106</f>
        <v>0</v>
      </c>
      <c r="AE103" s="2">
        <f>G107</f>
        <v>43</v>
      </c>
      <c r="AF103" s="2">
        <f>G108</f>
        <v>0</v>
      </c>
      <c r="AG103" s="2">
        <f>G109</f>
        <v>42</v>
      </c>
      <c r="AH103" s="2">
        <f>G110</f>
        <v>28</v>
      </c>
      <c r="AI103" s="2">
        <f>G111</f>
        <v>73</v>
      </c>
      <c r="AJ103" s="2">
        <f>G112</f>
        <v>53</v>
      </c>
      <c r="AK103" s="50">
        <f>G113</f>
        <v>0</v>
      </c>
      <c r="AL103" s="2">
        <f>G114</f>
        <v>5</v>
      </c>
      <c r="AM103" s="2">
        <f>G115</f>
        <v>5</v>
      </c>
      <c r="AN103" s="2">
        <f>G116</f>
        <v>2</v>
      </c>
      <c r="AO103" s="2">
        <f>G117</f>
        <v>10</v>
      </c>
      <c r="AP103" s="41">
        <f>G118</f>
        <v>1</v>
      </c>
      <c r="AQ103" s="42">
        <f>G119</f>
        <v>28</v>
      </c>
      <c r="AR103" s="2">
        <f>G122</f>
        <v>0</v>
      </c>
      <c r="AT103" s="41">
        <v>0.25</v>
      </c>
      <c r="AU103" s="31">
        <f>PRODUCT(W103*100*1/W115)</f>
        <v>0</v>
      </c>
      <c r="AV103" s="31">
        <f>PRODUCT(X103*100*1/X115)</f>
        <v>0</v>
      </c>
      <c r="AW103" s="31">
        <f>PRODUCT(Y103*100*1/Y115)</f>
        <v>1.075268817204301</v>
      </c>
      <c r="AX103" s="31">
        <f>PRODUCT(Z103*100*1/Z115)</f>
        <v>5.376344086021505</v>
      </c>
      <c r="AY103" s="31">
        <f>PRODUCT(AA103*100*1/AA115)</f>
        <v>0</v>
      </c>
      <c r="AZ103" s="31">
        <f>PRODUCT(AB103*100*1/AB115)</f>
        <v>7.5268817204301079</v>
      </c>
      <c r="BA103" s="31">
        <f>PRODUCT(AC103*100*1/AC115)</f>
        <v>0</v>
      </c>
      <c r="BB103" s="32">
        <f>PRODUCT(AD103*100*1/AD115)</f>
        <v>0</v>
      </c>
      <c r="BC103" s="31">
        <f>PRODUCT(AE103*100*1/AE115)</f>
        <v>46.236559139784944</v>
      </c>
      <c r="BD103" s="31">
        <f>PRODUCT(AF103*100*1/AF115)</f>
        <v>0</v>
      </c>
      <c r="BE103" s="31">
        <f>PRODUCT(AG103*100*1/AG115)</f>
        <v>45.161290322580648</v>
      </c>
      <c r="BF103" s="31">
        <f>PRODUCT(AH103*100*1/AH115)</f>
        <v>30.107526881720432</v>
      </c>
      <c r="BG103" s="31">
        <f>PRODUCT(AI103*100*1/AI115)</f>
        <v>78.494623655913983</v>
      </c>
      <c r="BH103" s="31">
        <f>PRODUCT(AJ103*100*1/AJ115)</f>
        <v>56.98924731182796</v>
      </c>
      <c r="BI103" s="51">
        <f>PRODUCT(AK103*100*1/AK115)</f>
        <v>0</v>
      </c>
      <c r="BJ103" s="31">
        <f>PRODUCT(AL103*100*1/AL115)</f>
        <v>5.376344086021505</v>
      </c>
      <c r="BK103" s="31">
        <f>PRODUCT(AM103*100*1/AM115)</f>
        <v>5.376344086021505</v>
      </c>
      <c r="BL103" s="31">
        <f>PRODUCT(AN103*100*1/AN115)</f>
        <v>2.150537634408602</v>
      </c>
      <c r="BM103" s="31">
        <f>PRODUCT(AO103*100*1/AO115)</f>
        <v>10.75268817204301</v>
      </c>
      <c r="BN103" s="30">
        <f>PRODUCT(AP103*100*1/AP115)</f>
        <v>1.075268817204301</v>
      </c>
      <c r="BO103" s="44">
        <f>PRODUCT(AQ103*100*1/AQ115)</f>
        <v>30.107526881720432</v>
      </c>
      <c r="BP103" s="31">
        <f t="shared" ref="BP103" si="111">PRODUCT(AR103*100*1/AR115)</f>
        <v>0</v>
      </c>
      <c r="BR103" s="41">
        <v>0.25</v>
      </c>
      <c r="BS103" s="31">
        <f t="shared" ref="BS103:CN103" si="112">AU99+AU100+AU101+AU102+AU103</f>
        <v>0</v>
      </c>
      <c r="BT103" s="31">
        <f t="shared" si="112"/>
        <v>2.150537634408602</v>
      </c>
      <c r="BU103" s="31">
        <f t="shared" si="112"/>
        <v>1.075268817204301</v>
      </c>
      <c r="BV103" s="31">
        <f t="shared" si="112"/>
        <v>5.376344086021505</v>
      </c>
      <c r="BW103" s="31">
        <f t="shared" si="112"/>
        <v>81.72043010752688</v>
      </c>
      <c r="BX103" s="31">
        <f t="shared" si="112"/>
        <v>80.645161290322577</v>
      </c>
      <c r="BY103" s="31">
        <f t="shared" si="112"/>
        <v>72.043010752688176</v>
      </c>
      <c r="BZ103" s="32">
        <f t="shared" si="112"/>
        <v>2.150537634408602</v>
      </c>
      <c r="CA103" s="31">
        <f t="shared" si="112"/>
        <v>83.870967741935488</v>
      </c>
      <c r="CB103" s="31">
        <f t="shared" si="112"/>
        <v>96.774193548387103</v>
      </c>
      <c r="CC103" s="31">
        <f t="shared" si="112"/>
        <v>53.763440860215056</v>
      </c>
      <c r="CD103" s="31">
        <f t="shared" si="112"/>
        <v>30.107526881720432</v>
      </c>
      <c r="CE103" s="31">
        <f t="shared" si="112"/>
        <v>88.172043010752688</v>
      </c>
      <c r="CF103" s="31">
        <f t="shared" si="112"/>
        <v>59.13978494623656</v>
      </c>
      <c r="CG103" s="51">
        <f t="shared" si="112"/>
        <v>0</v>
      </c>
      <c r="CH103" s="31">
        <f t="shared" si="112"/>
        <v>74.193548387096769</v>
      </c>
      <c r="CI103" s="31">
        <f t="shared" si="112"/>
        <v>76.344086021505362</v>
      </c>
      <c r="CJ103" s="31">
        <f t="shared" si="112"/>
        <v>72.043010752688176</v>
      </c>
      <c r="CK103" s="31">
        <f t="shared" si="112"/>
        <v>68.817204301075265</v>
      </c>
      <c r="CL103" s="30">
        <f t="shared" si="112"/>
        <v>2.150537634408602</v>
      </c>
      <c r="CM103" s="44">
        <f t="shared" si="112"/>
        <v>90.322580645161295</v>
      </c>
      <c r="CN103" s="31">
        <f t="shared" si="112"/>
        <v>91.397849462365585</v>
      </c>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row>
    <row r="104" spans="1:118" x14ac:dyDescent="0.25">
      <c r="B104" s="41" t="s">
        <v>7</v>
      </c>
      <c r="C104" s="2">
        <v>0</v>
      </c>
      <c r="D104" s="2">
        <v>63</v>
      </c>
      <c r="E104" s="2">
        <v>0</v>
      </c>
      <c r="F104" s="2">
        <v>5</v>
      </c>
      <c r="G104" s="2">
        <v>7</v>
      </c>
      <c r="H104" s="2">
        <v>3</v>
      </c>
      <c r="I104" s="2">
        <v>1</v>
      </c>
      <c r="J104" s="4">
        <v>0</v>
      </c>
      <c r="K104" s="3">
        <v>0</v>
      </c>
      <c r="L104" s="3">
        <v>1</v>
      </c>
      <c r="M104" s="3">
        <v>13</v>
      </c>
      <c r="N104" s="3">
        <v>0</v>
      </c>
      <c r="O104" s="3">
        <v>0</v>
      </c>
      <c r="P104" s="3">
        <v>0</v>
      </c>
      <c r="Q104" s="3">
        <v>0</v>
      </c>
      <c r="R104" s="3">
        <v>0</v>
      </c>
      <c r="S104" s="41">
        <v>93</v>
      </c>
      <c r="V104" s="41">
        <v>0.5</v>
      </c>
      <c r="W104" s="2">
        <f>H99</f>
        <v>0</v>
      </c>
      <c r="X104" s="2">
        <f>H100</f>
        <v>3</v>
      </c>
      <c r="Y104" s="2">
        <f>H101</f>
        <v>0</v>
      </c>
      <c r="Z104" s="2">
        <f>H102</f>
        <v>0</v>
      </c>
      <c r="AA104" s="2">
        <f>H103</f>
        <v>3</v>
      </c>
      <c r="AB104" s="2">
        <f>H104</f>
        <v>3</v>
      </c>
      <c r="AC104" s="2">
        <f>H105</f>
        <v>4</v>
      </c>
      <c r="AD104" s="4">
        <f>H106</f>
        <v>2</v>
      </c>
      <c r="AE104" s="2">
        <f>H107</f>
        <v>9</v>
      </c>
      <c r="AF104" s="2">
        <f>H108</f>
        <v>1</v>
      </c>
      <c r="AG104" s="2">
        <f>H109</f>
        <v>26</v>
      </c>
      <c r="AH104" s="2">
        <f>H110</f>
        <v>0</v>
      </c>
      <c r="AI104" s="2">
        <f>H111</f>
        <v>4</v>
      </c>
      <c r="AJ104" s="2">
        <f>H112</f>
        <v>27</v>
      </c>
      <c r="AK104" s="50">
        <f>H113</f>
        <v>5</v>
      </c>
      <c r="AL104" s="2">
        <f>H114</f>
        <v>2</v>
      </c>
      <c r="AM104" s="4">
        <f>H115</f>
        <v>9</v>
      </c>
      <c r="AN104" s="2">
        <f>H116</f>
        <v>13</v>
      </c>
      <c r="AO104" s="3">
        <f>H117</f>
        <v>4</v>
      </c>
      <c r="AP104" s="41">
        <f>H118</f>
        <v>8</v>
      </c>
      <c r="AQ104" s="42">
        <f>H119</f>
        <v>3</v>
      </c>
      <c r="AR104" s="2">
        <f>H122</f>
        <v>7</v>
      </c>
      <c r="AT104" s="41">
        <v>0.5</v>
      </c>
      <c r="AU104" s="31">
        <f>PRODUCT(W104*100*1/W115)</f>
        <v>0</v>
      </c>
      <c r="AV104" s="31">
        <f>PRODUCT(X104*100*1/X115)</f>
        <v>3.225806451612903</v>
      </c>
      <c r="AW104" s="31">
        <f>PRODUCT(Y104*100*1/Y115)</f>
        <v>0</v>
      </c>
      <c r="AX104" s="31">
        <f>PRODUCT(Z104*100*1/Z115)</f>
        <v>0</v>
      </c>
      <c r="AY104" s="31">
        <f>PRODUCT(AA104*100*1/AA115)</f>
        <v>3.225806451612903</v>
      </c>
      <c r="AZ104" s="31">
        <f>PRODUCT(AB104*100*1/AB115)</f>
        <v>3.225806451612903</v>
      </c>
      <c r="BA104" s="31">
        <f>PRODUCT(AC104*100*1/AC115)</f>
        <v>4.301075268817204</v>
      </c>
      <c r="BB104" s="32">
        <f>PRODUCT(AD104*100*1/AD115)</f>
        <v>2.150537634408602</v>
      </c>
      <c r="BC104" s="31">
        <f>PRODUCT(AE104*100*1/AE115)</f>
        <v>9.67741935483871</v>
      </c>
      <c r="BD104" s="31">
        <f>PRODUCT(AF104*100*1/AF115)</f>
        <v>1.075268817204301</v>
      </c>
      <c r="BE104" s="31">
        <f>PRODUCT(AG104*100*1/AG115)</f>
        <v>27.956989247311828</v>
      </c>
      <c r="BF104" s="31">
        <f>PRODUCT(AH104*100*1/AH115)</f>
        <v>0</v>
      </c>
      <c r="BG104" s="31">
        <f>PRODUCT(AI104*100*1/AI115)</f>
        <v>4.301075268817204</v>
      </c>
      <c r="BH104" s="31">
        <f>PRODUCT(AJ104*100*1/AJ115)</f>
        <v>29.032258064516128</v>
      </c>
      <c r="BI104" s="51">
        <f>PRODUCT(AK104*100*1/AK115)</f>
        <v>5.376344086021505</v>
      </c>
      <c r="BJ104" s="31">
        <f>PRODUCT(AL104*100*1/AL115)</f>
        <v>2.150537634408602</v>
      </c>
      <c r="BK104" s="32">
        <f>PRODUCT(AM104*100*1/AM115)</f>
        <v>9.67741935483871</v>
      </c>
      <c r="BL104" s="31">
        <f>PRODUCT(AN104*100*1/AN115)</f>
        <v>13.978494623655914</v>
      </c>
      <c r="BM104" s="33">
        <f>PRODUCT(AO104*100*1/AO115)</f>
        <v>4.301075268817204</v>
      </c>
      <c r="BN104" s="30">
        <f>PRODUCT(AP104*100*1/AP115)</f>
        <v>8.6021505376344081</v>
      </c>
      <c r="BO104" s="44">
        <f>PRODUCT(AQ104*100*1/AQ115)</f>
        <v>3.225806451612903</v>
      </c>
      <c r="BP104" s="31">
        <f t="shared" ref="BP104" si="113">PRODUCT(AR104*100*1/AR115)</f>
        <v>7.5268817204301079</v>
      </c>
      <c r="BR104" s="41">
        <v>0.5</v>
      </c>
      <c r="BS104" s="31">
        <f t="shared" ref="BS104:CN104" si="114">AU99+AU100+AU101+AU102+AU103+AU104</f>
        <v>0</v>
      </c>
      <c r="BT104" s="31">
        <f t="shared" si="114"/>
        <v>5.376344086021505</v>
      </c>
      <c r="BU104" s="31">
        <f t="shared" si="114"/>
        <v>1.075268817204301</v>
      </c>
      <c r="BV104" s="31">
        <f t="shared" si="114"/>
        <v>5.376344086021505</v>
      </c>
      <c r="BW104" s="31">
        <f t="shared" si="114"/>
        <v>84.946236559139777</v>
      </c>
      <c r="BX104" s="31">
        <f t="shared" si="114"/>
        <v>83.870967741935473</v>
      </c>
      <c r="BY104" s="31">
        <f t="shared" si="114"/>
        <v>76.344086021505376</v>
      </c>
      <c r="BZ104" s="32">
        <f t="shared" si="114"/>
        <v>4.301075268817204</v>
      </c>
      <c r="CA104" s="31">
        <f t="shared" si="114"/>
        <v>93.548387096774192</v>
      </c>
      <c r="CB104" s="31">
        <f t="shared" si="114"/>
        <v>97.849462365591407</v>
      </c>
      <c r="CC104" s="31">
        <f t="shared" si="114"/>
        <v>81.72043010752688</v>
      </c>
      <c r="CD104" s="31">
        <f t="shared" si="114"/>
        <v>30.107526881720432</v>
      </c>
      <c r="CE104" s="31">
        <f t="shared" si="114"/>
        <v>92.473118279569889</v>
      </c>
      <c r="CF104" s="31">
        <f t="shared" si="114"/>
        <v>88.172043010752688</v>
      </c>
      <c r="CG104" s="51">
        <f t="shared" si="114"/>
        <v>5.376344086021505</v>
      </c>
      <c r="CH104" s="31">
        <f t="shared" si="114"/>
        <v>76.344086021505376</v>
      </c>
      <c r="CI104" s="32">
        <f t="shared" si="114"/>
        <v>86.021505376344066</v>
      </c>
      <c r="CJ104" s="31">
        <f t="shared" si="114"/>
        <v>86.021505376344095</v>
      </c>
      <c r="CK104" s="33">
        <f t="shared" si="114"/>
        <v>73.118279569892465</v>
      </c>
      <c r="CL104" s="30">
        <f t="shared" si="114"/>
        <v>10.75268817204301</v>
      </c>
      <c r="CM104" s="44">
        <f t="shared" si="114"/>
        <v>93.548387096774192</v>
      </c>
      <c r="CN104" s="31">
        <f t="shared" si="114"/>
        <v>98.924731182795696</v>
      </c>
      <c r="CQ104" s="10"/>
      <c r="CR104" s="10" t="str">
        <f>A98</f>
        <v xml:space="preserve">Klebsiella pneumoniae  </v>
      </c>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row>
    <row r="105" spans="1:118" x14ac:dyDescent="0.25">
      <c r="B105" s="41" t="s">
        <v>8</v>
      </c>
      <c r="C105" s="2">
        <v>0</v>
      </c>
      <c r="D105" s="2">
        <v>0</v>
      </c>
      <c r="E105" s="2">
        <v>1</v>
      </c>
      <c r="F105" s="2">
        <v>66</v>
      </c>
      <c r="G105" s="2">
        <v>0</v>
      </c>
      <c r="H105" s="2">
        <v>4</v>
      </c>
      <c r="I105" s="2">
        <v>5</v>
      </c>
      <c r="J105" s="4">
        <v>0</v>
      </c>
      <c r="K105" s="4">
        <v>4</v>
      </c>
      <c r="L105" s="3">
        <v>4</v>
      </c>
      <c r="M105" s="3">
        <v>4</v>
      </c>
      <c r="N105" s="3">
        <v>0</v>
      </c>
      <c r="O105" s="3">
        <v>5</v>
      </c>
      <c r="P105" s="3">
        <v>0</v>
      </c>
      <c r="Q105" s="3">
        <v>0</v>
      </c>
      <c r="R105" s="3">
        <v>0</v>
      </c>
      <c r="S105" s="41">
        <v>93</v>
      </c>
      <c r="V105" s="41">
        <v>1</v>
      </c>
      <c r="W105" s="2">
        <f>I99</f>
        <v>0</v>
      </c>
      <c r="X105" s="2">
        <f>I100</f>
        <v>20</v>
      </c>
      <c r="Y105" s="2">
        <f>I101</f>
        <v>1</v>
      </c>
      <c r="Z105" s="2">
        <f>I102</f>
        <v>33</v>
      </c>
      <c r="AA105" s="2">
        <f>I103</f>
        <v>0</v>
      </c>
      <c r="AB105" s="2">
        <f>I104</f>
        <v>1</v>
      </c>
      <c r="AC105" s="2">
        <f>I105</f>
        <v>5</v>
      </c>
      <c r="AD105" s="4">
        <f>I106</f>
        <v>30</v>
      </c>
      <c r="AE105" s="2">
        <f>I107</f>
        <v>4</v>
      </c>
      <c r="AF105" s="2">
        <f>I108</f>
        <v>1</v>
      </c>
      <c r="AG105" s="2">
        <f>I109</f>
        <v>8</v>
      </c>
      <c r="AH105" s="2">
        <f>I110</f>
        <v>53</v>
      </c>
      <c r="AI105" s="2">
        <f>I111</f>
        <v>1</v>
      </c>
      <c r="AJ105" s="2">
        <f>I112</f>
        <v>2</v>
      </c>
      <c r="AK105" s="50">
        <f>I113</f>
        <v>0</v>
      </c>
      <c r="AL105" s="2">
        <f>I114</f>
        <v>0</v>
      </c>
      <c r="AM105" s="3">
        <f>I115</f>
        <v>3</v>
      </c>
      <c r="AN105" s="4">
        <f>I116</f>
        <v>5</v>
      </c>
      <c r="AO105" s="3">
        <f>I117</f>
        <v>14</v>
      </c>
      <c r="AP105" s="41">
        <f>I118</f>
        <v>53</v>
      </c>
      <c r="AQ105" s="42">
        <f>I119</f>
        <v>4</v>
      </c>
      <c r="AR105" s="2">
        <f>I122</f>
        <v>0</v>
      </c>
      <c r="AT105" s="41">
        <v>1</v>
      </c>
      <c r="AU105" s="31">
        <f>PRODUCT(W105*100*1/W115)</f>
        <v>0</v>
      </c>
      <c r="AV105" s="31">
        <f>PRODUCT(X105*100*1/X115)</f>
        <v>21.50537634408602</v>
      </c>
      <c r="AW105" s="31">
        <f>PRODUCT(Y105*100*1/Y115)</f>
        <v>1.075268817204301</v>
      </c>
      <c r="AX105" s="31">
        <f>PRODUCT(Z105*100*1/Z115)</f>
        <v>35.483870967741936</v>
      </c>
      <c r="AY105" s="31">
        <f>PRODUCT(AA105*100*1/AA115)</f>
        <v>0</v>
      </c>
      <c r="AZ105" s="31">
        <f>PRODUCT(AB105*100*1/AB115)</f>
        <v>1.075268817204301</v>
      </c>
      <c r="BA105" s="31">
        <f>PRODUCT(AC105*100*1/AC115)</f>
        <v>5.376344086021505</v>
      </c>
      <c r="BB105" s="32">
        <f>PRODUCT(AD105*100*1/AD115)</f>
        <v>32.258064516129032</v>
      </c>
      <c r="BC105" s="31">
        <f>PRODUCT(AE105*100*1/AE115)</f>
        <v>4.301075268817204</v>
      </c>
      <c r="BD105" s="31">
        <f>PRODUCT(AF105*100*1/AF115)</f>
        <v>1.075268817204301</v>
      </c>
      <c r="BE105" s="31">
        <f>PRODUCT(AG105*100*1/AG115)</f>
        <v>8.6021505376344081</v>
      </c>
      <c r="BF105" s="31">
        <f>PRODUCT(AH105*100*1/AH115)</f>
        <v>56.98924731182796</v>
      </c>
      <c r="BG105" s="31">
        <f>PRODUCT(AI105*100*1/AI115)</f>
        <v>1.075268817204301</v>
      </c>
      <c r="BH105" s="31">
        <f>PRODUCT(AJ105*100*1/AJ115)</f>
        <v>2.150537634408602</v>
      </c>
      <c r="BI105" s="51">
        <f>PRODUCT(AK105*100*1/AK115)</f>
        <v>0</v>
      </c>
      <c r="BJ105" s="31">
        <f>PRODUCT(AL105*100*1/AL115)</f>
        <v>0</v>
      </c>
      <c r="BK105" s="33">
        <f>PRODUCT(AM105*100*1/AM115)</f>
        <v>3.225806451612903</v>
      </c>
      <c r="BL105" s="32">
        <f>PRODUCT(AN105*100*1/AN115)</f>
        <v>5.376344086021505</v>
      </c>
      <c r="BM105" s="33">
        <f>PRODUCT(AO105*100*1/AO115)</f>
        <v>15.053763440860216</v>
      </c>
      <c r="BN105" s="30">
        <f>PRODUCT(AP105*100*1/AP115)</f>
        <v>56.98924731182796</v>
      </c>
      <c r="BO105" s="44">
        <f>PRODUCT(AQ105*100*1/AQ115)</f>
        <v>4.301075268817204</v>
      </c>
      <c r="BP105" s="31">
        <f t="shared" ref="BP105" si="115">PRODUCT(AR105*100*1/AR115)</f>
        <v>0</v>
      </c>
      <c r="BR105" s="41">
        <v>1</v>
      </c>
      <c r="BS105" s="31">
        <f t="shared" ref="BS105:CN105" si="116">AU99+AU100+AU101+AU102+AU103+AU104+AU105</f>
        <v>0</v>
      </c>
      <c r="BT105" s="31">
        <f t="shared" si="116"/>
        <v>26.881720430107524</v>
      </c>
      <c r="BU105" s="31">
        <f t="shared" si="116"/>
        <v>2.150537634408602</v>
      </c>
      <c r="BV105" s="31">
        <f t="shared" si="116"/>
        <v>40.86021505376344</v>
      </c>
      <c r="BW105" s="31">
        <f t="shared" si="116"/>
        <v>84.946236559139777</v>
      </c>
      <c r="BX105" s="31">
        <f t="shared" si="116"/>
        <v>84.946236559139777</v>
      </c>
      <c r="BY105" s="31">
        <f t="shared" si="116"/>
        <v>81.72043010752688</v>
      </c>
      <c r="BZ105" s="32">
        <f t="shared" si="116"/>
        <v>36.55913978494624</v>
      </c>
      <c r="CA105" s="31">
        <f t="shared" si="116"/>
        <v>97.849462365591393</v>
      </c>
      <c r="CB105" s="31">
        <f t="shared" si="116"/>
        <v>98.924731182795711</v>
      </c>
      <c r="CC105" s="31">
        <f t="shared" si="116"/>
        <v>90.322580645161281</v>
      </c>
      <c r="CD105" s="31">
        <f t="shared" si="116"/>
        <v>87.096774193548384</v>
      </c>
      <c r="CE105" s="31">
        <f t="shared" si="116"/>
        <v>93.548387096774192</v>
      </c>
      <c r="CF105" s="31">
        <f t="shared" si="116"/>
        <v>90.322580645161295</v>
      </c>
      <c r="CG105" s="51">
        <f t="shared" si="116"/>
        <v>5.376344086021505</v>
      </c>
      <c r="CH105" s="31">
        <f t="shared" si="116"/>
        <v>76.344086021505376</v>
      </c>
      <c r="CI105" s="33">
        <f t="shared" si="116"/>
        <v>89.247311827956963</v>
      </c>
      <c r="CJ105" s="32">
        <f t="shared" si="116"/>
        <v>91.397849462365599</v>
      </c>
      <c r="CK105" s="33">
        <f t="shared" si="116"/>
        <v>88.172043010752674</v>
      </c>
      <c r="CL105" s="30">
        <f t="shared" si="116"/>
        <v>67.741935483870975</v>
      </c>
      <c r="CM105" s="44">
        <f t="shared" si="116"/>
        <v>97.849462365591393</v>
      </c>
      <c r="CN105" s="31">
        <f t="shared" si="116"/>
        <v>98.924731182795696</v>
      </c>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row>
    <row r="106" spans="1:118" x14ac:dyDescent="0.25">
      <c r="B106" s="41" t="s">
        <v>9</v>
      </c>
      <c r="C106" s="4">
        <v>0</v>
      </c>
      <c r="D106" s="4">
        <v>0</v>
      </c>
      <c r="E106" s="4">
        <v>0</v>
      </c>
      <c r="F106" s="4">
        <v>2</v>
      </c>
      <c r="G106" s="4">
        <v>0</v>
      </c>
      <c r="H106" s="4">
        <v>2</v>
      </c>
      <c r="I106" s="4">
        <v>30</v>
      </c>
      <c r="J106" s="4">
        <v>19</v>
      </c>
      <c r="K106" s="4">
        <v>14</v>
      </c>
      <c r="L106" s="4">
        <v>5</v>
      </c>
      <c r="M106" s="3">
        <v>4</v>
      </c>
      <c r="N106" s="3">
        <v>4</v>
      </c>
      <c r="O106" s="3">
        <v>13</v>
      </c>
      <c r="P106" s="3">
        <v>0</v>
      </c>
      <c r="Q106" s="3">
        <v>0</v>
      </c>
      <c r="R106" s="3">
        <v>0</v>
      </c>
      <c r="S106" s="41">
        <v>93</v>
      </c>
      <c r="V106" s="41">
        <v>2</v>
      </c>
      <c r="W106" s="2">
        <f>J99</f>
        <v>1</v>
      </c>
      <c r="X106" s="2">
        <f>J100</f>
        <v>21</v>
      </c>
      <c r="Y106" s="2">
        <f>J101</f>
        <v>4</v>
      </c>
      <c r="Z106" s="2">
        <f>J102</f>
        <v>29</v>
      </c>
      <c r="AA106" s="4">
        <f>J103</f>
        <v>1</v>
      </c>
      <c r="AB106" s="4">
        <f>J104</f>
        <v>0</v>
      </c>
      <c r="AC106" s="4">
        <f>J105</f>
        <v>0</v>
      </c>
      <c r="AD106" s="4">
        <f>J106</f>
        <v>19</v>
      </c>
      <c r="AE106" s="2">
        <f>J107</f>
        <v>1</v>
      </c>
      <c r="AF106" s="2">
        <f>J108</f>
        <v>0</v>
      </c>
      <c r="AG106" s="2">
        <f>J109</f>
        <v>9</v>
      </c>
      <c r="AH106" s="2">
        <f>J110</f>
        <v>7</v>
      </c>
      <c r="AI106" s="2">
        <f>J111</f>
        <v>0</v>
      </c>
      <c r="AJ106" s="2">
        <f>J112</f>
        <v>0</v>
      </c>
      <c r="AK106" s="50">
        <f>J113</f>
        <v>2</v>
      </c>
      <c r="AL106" s="2">
        <f>J114</f>
        <v>1</v>
      </c>
      <c r="AM106" s="3">
        <f>J115</f>
        <v>1</v>
      </c>
      <c r="AN106" s="3">
        <f>J116</f>
        <v>1</v>
      </c>
      <c r="AO106" s="3">
        <f>J117</f>
        <v>3</v>
      </c>
      <c r="AP106" s="41">
        <f>J118</f>
        <v>3</v>
      </c>
      <c r="AQ106" s="47">
        <f>J119</f>
        <v>1</v>
      </c>
      <c r="AR106" s="2">
        <f>J122</f>
        <v>0</v>
      </c>
      <c r="AT106" s="41">
        <v>2</v>
      </c>
      <c r="AU106" s="31">
        <f>PRODUCT(W106*100*1/W115)</f>
        <v>1.2658227848101267</v>
      </c>
      <c r="AV106" s="31">
        <f>PRODUCT(X106*100*1/X115)</f>
        <v>22.580645161290324</v>
      </c>
      <c r="AW106" s="31">
        <f>PRODUCT(Y106*100*1/Y115)</f>
        <v>4.301075268817204</v>
      </c>
      <c r="AX106" s="31">
        <f>PRODUCT(Z106*100*1/Z115)</f>
        <v>31.182795698924732</v>
      </c>
      <c r="AY106" s="32">
        <f>PRODUCT(AA106*100*1/AA115)</f>
        <v>1.075268817204301</v>
      </c>
      <c r="AZ106" s="32">
        <f>PRODUCT(AB106*100*1/AB115)</f>
        <v>0</v>
      </c>
      <c r="BA106" s="32">
        <f>PRODUCT(AC106*100*1/AC115)</f>
        <v>0</v>
      </c>
      <c r="BB106" s="32">
        <f>PRODUCT(AD106*100*1/AD115)</f>
        <v>20.43010752688172</v>
      </c>
      <c r="BC106" s="31">
        <f>PRODUCT(AE106*100*1/AE115)</f>
        <v>1.075268817204301</v>
      </c>
      <c r="BD106" s="31">
        <f>PRODUCT(AF106*100*1/AF115)</f>
        <v>0</v>
      </c>
      <c r="BE106" s="31">
        <f>PRODUCT(AG106*100*1/AG115)</f>
        <v>9.67741935483871</v>
      </c>
      <c r="BF106" s="31">
        <f>PRODUCT(AH106*100*1/AH115)</f>
        <v>7.5268817204301079</v>
      </c>
      <c r="BG106" s="31">
        <f>PRODUCT(AI106*100*1/AI115)</f>
        <v>0</v>
      </c>
      <c r="BH106" s="31">
        <f>PRODUCT(AJ106*100*1/AJ115)</f>
        <v>0</v>
      </c>
      <c r="BI106" s="51">
        <f>PRODUCT(AK106*100*1/AK115)</f>
        <v>2.150537634408602</v>
      </c>
      <c r="BJ106" s="31">
        <f>PRODUCT(AL106*100*1/AL115)</f>
        <v>1.075268817204301</v>
      </c>
      <c r="BK106" s="33">
        <f>PRODUCT(AM106*100*1/AM115)</f>
        <v>1.075268817204301</v>
      </c>
      <c r="BL106" s="33">
        <f>PRODUCT(AN106*100*1/AN115)</f>
        <v>1.075268817204301</v>
      </c>
      <c r="BM106" s="33">
        <f>PRODUCT(AO106*100*1/AO115)</f>
        <v>3.225806451612903</v>
      </c>
      <c r="BN106" s="30">
        <f>PRODUCT(AP106*100*1/AP115)</f>
        <v>3.225806451612903</v>
      </c>
      <c r="BO106" s="43">
        <f>PRODUCT(AQ106*100*1/AQ115)</f>
        <v>1.075268817204301</v>
      </c>
      <c r="BP106" s="31">
        <f t="shared" ref="BP106" si="117">PRODUCT(AR106*100*1/AR115)</f>
        <v>0</v>
      </c>
      <c r="BR106" s="41">
        <v>2</v>
      </c>
      <c r="BS106" s="31">
        <f t="shared" ref="BS106:CN106" si="118">AU99+AU100+AU101+AU102+AU103+AU104+AU105+AU106</f>
        <v>1.2658227848101267</v>
      </c>
      <c r="BT106" s="31">
        <f t="shared" si="118"/>
        <v>49.462365591397848</v>
      </c>
      <c r="BU106" s="31">
        <f t="shared" si="118"/>
        <v>6.4516129032258061</v>
      </c>
      <c r="BV106" s="31">
        <f t="shared" si="118"/>
        <v>72.043010752688176</v>
      </c>
      <c r="BW106" s="32">
        <f t="shared" si="118"/>
        <v>86.021505376344081</v>
      </c>
      <c r="BX106" s="32">
        <f t="shared" si="118"/>
        <v>84.946236559139777</v>
      </c>
      <c r="BY106" s="32">
        <f t="shared" si="118"/>
        <v>81.72043010752688</v>
      </c>
      <c r="BZ106" s="32">
        <f t="shared" si="118"/>
        <v>56.98924731182796</v>
      </c>
      <c r="CA106" s="31">
        <f t="shared" si="118"/>
        <v>98.924731182795696</v>
      </c>
      <c r="CB106" s="31">
        <f t="shared" si="118"/>
        <v>98.924731182795711</v>
      </c>
      <c r="CC106" s="31">
        <f t="shared" si="118"/>
        <v>99.999999999999986</v>
      </c>
      <c r="CD106" s="31">
        <f t="shared" si="118"/>
        <v>94.623655913978496</v>
      </c>
      <c r="CE106" s="31">
        <f t="shared" si="118"/>
        <v>93.548387096774192</v>
      </c>
      <c r="CF106" s="31">
        <f t="shared" si="118"/>
        <v>90.322580645161295</v>
      </c>
      <c r="CG106" s="51">
        <f t="shared" si="118"/>
        <v>7.5268817204301071</v>
      </c>
      <c r="CH106" s="31">
        <f t="shared" si="118"/>
        <v>77.41935483870968</v>
      </c>
      <c r="CI106" s="33">
        <f t="shared" si="118"/>
        <v>90.322580645161267</v>
      </c>
      <c r="CJ106" s="33">
        <f t="shared" si="118"/>
        <v>92.473118279569903</v>
      </c>
      <c r="CK106" s="33">
        <f t="shared" si="118"/>
        <v>91.397849462365571</v>
      </c>
      <c r="CL106" s="30">
        <f t="shared" si="118"/>
        <v>70.967741935483872</v>
      </c>
      <c r="CM106" s="43">
        <f t="shared" si="118"/>
        <v>98.924731182795696</v>
      </c>
      <c r="CN106" s="31">
        <f t="shared" si="118"/>
        <v>98.924731182795696</v>
      </c>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row>
    <row r="107" spans="1:118" x14ac:dyDescent="0.25">
      <c r="B107" s="41" t="s">
        <v>10</v>
      </c>
      <c r="C107" s="2">
        <v>0</v>
      </c>
      <c r="D107" s="2">
        <v>0</v>
      </c>
      <c r="E107" s="2">
        <v>35</v>
      </c>
      <c r="F107" s="2">
        <v>0</v>
      </c>
      <c r="G107" s="2">
        <v>43</v>
      </c>
      <c r="H107" s="2">
        <v>9</v>
      </c>
      <c r="I107" s="2">
        <v>4</v>
      </c>
      <c r="J107" s="2">
        <v>1</v>
      </c>
      <c r="K107" s="4">
        <v>0</v>
      </c>
      <c r="L107" s="3">
        <v>0</v>
      </c>
      <c r="M107" s="3">
        <v>0</v>
      </c>
      <c r="N107" s="3">
        <v>1</v>
      </c>
      <c r="O107" s="3">
        <v>0</v>
      </c>
      <c r="P107" s="3">
        <v>0</v>
      </c>
      <c r="Q107" s="3">
        <v>0</v>
      </c>
      <c r="R107" s="3">
        <v>0</v>
      </c>
      <c r="S107" s="41">
        <v>93</v>
      </c>
      <c r="V107" s="41">
        <v>4</v>
      </c>
      <c r="W107" s="2">
        <f>K99</f>
        <v>1</v>
      </c>
      <c r="X107" s="2">
        <f>K100</f>
        <v>8</v>
      </c>
      <c r="Y107" s="2">
        <f>K101</f>
        <v>27</v>
      </c>
      <c r="Z107" s="2">
        <f>K102</f>
        <v>3</v>
      </c>
      <c r="AA107" s="4">
        <f>K103</f>
        <v>1</v>
      </c>
      <c r="AB107" s="3">
        <f>K104</f>
        <v>0</v>
      </c>
      <c r="AC107" s="4">
        <f>K105</f>
        <v>4</v>
      </c>
      <c r="AD107" s="4">
        <f>K106</f>
        <v>14</v>
      </c>
      <c r="AE107" s="4">
        <f>K107</f>
        <v>0</v>
      </c>
      <c r="AF107" s="4">
        <f>K108</f>
        <v>0</v>
      </c>
      <c r="AG107" s="3">
        <f>K109</f>
        <v>0</v>
      </c>
      <c r="AH107" s="2">
        <f>K110</f>
        <v>3</v>
      </c>
      <c r="AI107" s="3">
        <f>K111</f>
        <v>0</v>
      </c>
      <c r="AJ107" s="3">
        <f>K112</f>
        <v>3</v>
      </c>
      <c r="AK107" s="50">
        <f>K113</f>
        <v>10</v>
      </c>
      <c r="AL107" s="4">
        <f>K114</f>
        <v>0</v>
      </c>
      <c r="AM107" s="3">
        <f>K115</f>
        <v>1</v>
      </c>
      <c r="AN107" s="3">
        <f>K116</f>
        <v>2</v>
      </c>
      <c r="AO107" s="3">
        <f>K117</f>
        <v>3</v>
      </c>
      <c r="AP107" s="41">
        <f>K118</f>
        <v>4</v>
      </c>
      <c r="AQ107" s="45">
        <f>K119</f>
        <v>1</v>
      </c>
      <c r="AR107" s="2">
        <f>K122</f>
        <v>0</v>
      </c>
      <c r="AT107" s="41">
        <v>4</v>
      </c>
      <c r="AU107" s="31">
        <f>PRODUCT(W107*100*1/W115)</f>
        <v>1.2658227848101267</v>
      </c>
      <c r="AV107" s="31">
        <f>PRODUCT(X107*100*1/X115)</f>
        <v>8.6021505376344081</v>
      </c>
      <c r="AW107" s="31">
        <f>PRODUCT(Y107*100*1/Y115)</f>
        <v>29.032258064516128</v>
      </c>
      <c r="AX107" s="31">
        <f>PRODUCT(Z107*100*1/Z115)</f>
        <v>3.225806451612903</v>
      </c>
      <c r="AY107" s="32">
        <f>PRODUCT(AA107*100*1/AA115)</f>
        <v>1.075268817204301</v>
      </c>
      <c r="AZ107" s="33">
        <f>PRODUCT(AB107*100*1/AB115)</f>
        <v>0</v>
      </c>
      <c r="BA107" s="32">
        <f>PRODUCT(AC107*100*1/AC115)</f>
        <v>4.301075268817204</v>
      </c>
      <c r="BB107" s="32">
        <f>PRODUCT(AD107*100*1/AD115)</f>
        <v>15.053763440860216</v>
      </c>
      <c r="BC107" s="32">
        <f>PRODUCT(AE107*100*1/AE115)</f>
        <v>0</v>
      </c>
      <c r="BD107" s="32">
        <f>PRODUCT(AF107*100*1/AF115)</f>
        <v>0</v>
      </c>
      <c r="BE107" s="33">
        <f>PRODUCT(AG107*100*1/AG115)</f>
        <v>0</v>
      </c>
      <c r="BF107" s="31">
        <f>PRODUCT(AH107*100*1/AH115)</f>
        <v>3.225806451612903</v>
      </c>
      <c r="BG107" s="33">
        <f>PRODUCT(AI107*100*1/AI115)</f>
        <v>0</v>
      </c>
      <c r="BH107" s="33">
        <f>PRODUCT(AJ107*100*1/AJ115)</f>
        <v>3.225806451612903</v>
      </c>
      <c r="BI107" s="51">
        <f>PRODUCT(AK107*100*1/AK115)</f>
        <v>10.75268817204301</v>
      </c>
      <c r="BJ107" s="32">
        <f>PRODUCT(AL107*100*1/AL115)</f>
        <v>0</v>
      </c>
      <c r="BK107" s="33">
        <f>PRODUCT(AM107*100*1/AM115)</f>
        <v>1.075268817204301</v>
      </c>
      <c r="BL107" s="33">
        <f>PRODUCT(AN107*100*1/AN115)</f>
        <v>2.150537634408602</v>
      </c>
      <c r="BM107" s="33">
        <f>PRODUCT(AO107*100*1/AO115)</f>
        <v>3.225806451612903</v>
      </c>
      <c r="BN107" s="30">
        <f>PRODUCT(AP107*100*1/AP115)</f>
        <v>4.301075268817204</v>
      </c>
      <c r="BO107" s="46">
        <f>PRODUCT(AQ107*100*1/AQ115)</f>
        <v>1.075268817204301</v>
      </c>
      <c r="BP107" s="31">
        <f t="shared" ref="BP107" si="119">PRODUCT(AR107*100*1/AR115)</f>
        <v>0</v>
      </c>
      <c r="BR107" s="41">
        <v>4</v>
      </c>
      <c r="BS107" s="31">
        <f t="shared" ref="BS107:CN107" si="120">AU99+AU100+AU101+AU102+AU103+AU104+AU105+AU106+AU107</f>
        <v>2.5316455696202533</v>
      </c>
      <c r="BT107" s="31">
        <f t="shared" si="120"/>
        <v>58.064516129032256</v>
      </c>
      <c r="BU107" s="31">
        <f t="shared" si="120"/>
        <v>35.483870967741936</v>
      </c>
      <c r="BV107" s="31">
        <f t="shared" si="120"/>
        <v>75.268817204301072</v>
      </c>
      <c r="BW107" s="32">
        <f t="shared" si="120"/>
        <v>87.096774193548384</v>
      </c>
      <c r="BX107" s="33">
        <f t="shared" si="120"/>
        <v>84.946236559139777</v>
      </c>
      <c r="BY107" s="32">
        <f t="shared" si="120"/>
        <v>86.021505376344081</v>
      </c>
      <c r="BZ107" s="32">
        <f t="shared" si="120"/>
        <v>72.043010752688176</v>
      </c>
      <c r="CA107" s="32">
        <f t="shared" si="120"/>
        <v>98.924731182795696</v>
      </c>
      <c r="CB107" s="32">
        <f t="shared" si="120"/>
        <v>98.924731182795711</v>
      </c>
      <c r="CC107" s="33">
        <f t="shared" si="120"/>
        <v>99.999999999999986</v>
      </c>
      <c r="CD107" s="31">
        <f t="shared" si="120"/>
        <v>97.849462365591393</v>
      </c>
      <c r="CE107" s="31">
        <f t="shared" si="120"/>
        <v>93.548387096774192</v>
      </c>
      <c r="CF107" s="31">
        <f t="shared" si="120"/>
        <v>93.548387096774192</v>
      </c>
      <c r="CG107" s="51">
        <f t="shared" si="120"/>
        <v>18.279569892473116</v>
      </c>
      <c r="CH107" s="32">
        <f t="shared" si="120"/>
        <v>77.41935483870968</v>
      </c>
      <c r="CI107" s="33">
        <f t="shared" si="120"/>
        <v>91.397849462365571</v>
      </c>
      <c r="CJ107" s="33">
        <f t="shared" si="120"/>
        <v>94.62365591397851</v>
      </c>
      <c r="CK107" s="33">
        <f t="shared" si="120"/>
        <v>94.623655913978467</v>
      </c>
      <c r="CL107" s="30">
        <f t="shared" si="120"/>
        <v>75.268817204301072</v>
      </c>
      <c r="CM107" s="46">
        <f t="shared" si="120"/>
        <v>100</v>
      </c>
      <c r="CN107" s="31">
        <f t="shared" si="120"/>
        <v>98.924731182795696</v>
      </c>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row>
    <row r="108" spans="1:118" x14ac:dyDescent="0.25">
      <c r="B108" s="41" t="s">
        <v>11</v>
      </c>
      <c r="C108" s="2">
        <v>0</v>
      </c>
      <c r="D108" s="2">
        <v>0</v>
      </c>
      <c r="E108" s="2">
        <v>90</v>
      </c>
      <c r="F108" s="2">
        <v>0</v>
      </c>
      <c r="G108" s="2">
        <v>0</v>
      </c>
      <c r="H108" s="2">
        <v>1</v>
      </c>
      <c r="I108" s="2">
        <v>1</v>
      </c>
      <c r="J108" s="2">
        <v>0</v>
      </c>
      <c r="K108" s="4">
        <v>0</v>
      </c>
      <c r="L108" s="4">
        <v>0</v>
      </c>
      <c r="M108" s="3">
        <v>0</v>
      </c>
      <c r="N108" s="3">
        <v>1</v>
      </c>
      <c r="O108" s="3">
        <v>0</v>
      </c>
      <c r="P108" s="3">
        <v>0</v>
      </c>
      <c r="Q108" s="3">
        <v>0</v>
      </c>
      <c r="R108" s="3">
        <v>0</v>
      </c>
      <c r="S108" s="41">
        <v>93</v>
      </c>
      <c r="V108" s="41">
        <v>8</v>
      </c>
      <c r="W108" s="2">
        <f>L99</f>
        <v>0</v>
      </c>
      <c r="X108" s="2">
        <f>L100</f>
        <v>6</v>
      </c>
      <c r="Y108" s="2">
        <f>L101</f>
        <v>17</v>
      </c>
      <c r="Z108" s="2">
        <f>L102</f>
        <v>8</v>
      </c>
      <c r="AA108" s="3">
        <f>L103</f>
        <v>1</v>
      </c>
      <c r="AB108" s="3">
        <f>L104</f>
        <v>1</v>
      </c>
      <c r="AC108" s="3">
        <f>L105</f>
        <v>4</v>
      </c>
      <c r="AD108" s="4">
        <f>L106</f>
        <v>5</v>
      </c>
      <c r="AE108" s="3">
        <f>L107</f>
        <v>0</v>
      </c>
      <c r="AF108" s="4">
        <f>L108</f>
        <v>0</v>
      </c>
      <c r="AG108" s="3">
        <f>L109</f>
        <v>0</v>
      </c>
      <c r="AH108" s="2">
        <f>L110</f>
        <v>0</v>
      </c>
      <c r="AI108" s="3">
        <f>L111</f>
        <v>0</v>
      </c>
      <c r="AJ108" s="3">
        <f>L112</f>
        <v>1</v>
      </c>
      <c r="AK108" s="50">
        <f>L113</f>
        <v>18</v>
      </c>
      <c r="AL108" s="3">
        <f>L114</f>
        <v>1</v>
      </c>
      <c r="AM108" s="3">
        <f>L115</f>
        <v>8</v>
      </c>
      <c r="AN108" s="3">
        <f>L116</f>
        <v>2</v>
      </c>
      <c r="AO108" s="3">
        <f>L117</f>
        <v>5</v>
      </c>
      <c r="AP108" s="41">
        <f>L118</f>
        <v>9</v>
      </c>
      <c r="AQ108" s="45">
        <f>L119</f>
        <v>0</v>
      </c>
      <c r="AR108" s="2">
        <f>L122</f>
        <v>0</v>
      </c>
      <c r="AT108" s="41">
        <v>8</v>
      </c>
      <c r="AU108" s="31">
        <f>PRODUCT(W108*100*1/W115)</f>
        <v>0</v>
      </c>
      <c r="AV108" s="31">
        <f>PRODUCT(X108*100*1/X115)</f>
        <v>6.4516129032258061</v>
      </c>
      <c r="AW108" s="31">
        <f>PRODUCT(Y108*100*1/Y115)</f>
        <v>18.27956989247312</v>
      </c>
      <c r="AX108" s="31">
        <f>PRODUCT(Z108*100*1/Z115)</f>
        <v>8.6021505376344081</v>
      </c>
      <c r="AY108" s="33">
        <f>PRODUCT(AA108*100*1/AA115)</f>
        <v>1.075268817204301</v>
      </c>
      <c r="AZ108" s="33">
        <f>PRODUCT(AB108*100*1/AB115)</f>
        <v>1.075268817204301</v>
      </c>
      <c r="BA108" s="33">
        <f>PRODUCT(AC108*100*1/AC115)</f>
        <v>4.301075268817204</v>
      </c>
      <c r="BB108" s="32">
        <f>PRODUCT(AD108*100*1/AD115)</f>
        <v>5.376344086021505</v>
      </c>
      <c r="BC108" s="33">
        <f>PRODUCT(AE108*100*1/AE115)</f>
        <v>0</v>
      </c>
      <c r="BD108" s="32">
        <f>PRODUCT(AF108*100*1/AF115)</f>
        <v>0</v>
      </c>
      <c r="BE108" s="33">
        <f>PRODUCT(AG108*100*1/AG115)</f>
        <v>0</v>
      </c>
      <c r="BF108" s="31">
        <f>PRODUCT(AH108*100*1/AH115)</f>
        <v>0</v>
      </c>
      <c r="BG108" s="33">
        <f>PRODUCT(AI108*100*1/AI115)</f>
        <v>0</v>
      </c>
      <c r="BH108" s="33">
        <f>PRODUCT(AJ108*100*1/AJ115)</f>
        <v>1.075268817204301</v>
      </c>
      <c r="BI108" s="51">
        <f>PRODUCT(AK108*100*1/AK115)</f>
        <v>19.35483870967742</v>
      </c>
      <c r="BJ108" s="33">
        <f>PRODUCT(AL108*100*1/AL115)</f>
        <v>1.075268817204301</v>
      </c>
      <c r="BK108" s="33">
        <f>PRODUCT(AM108*100*1/AM115)</f>
        <v>8.6021505376344081</v>
      </c>
      <c r="BL108" s="33">
        <f>PRODUCT(AN108*100*1/AN115)</f>
        <v>2.150537634408602</v>
      </c>
      <c r="BM108" s="33">
        <f>PRODUCT(AO108*100*1/AO115)</f>
        <v>5.376344086021505</v>
      </c>
      <c r="BN108" s="30">
        <f>PRODUCT(AP108*100*1/AP115)</f>
        <v>9.67741935483871</v>
      </c>
      <c r="BO108" s="46">
        <f>PRODUCT(AQ108*100*1/AQ115)</f>
        <v>0</v>
      </c>
      <c r="BP108" s="31">
        <f t="shared" ref="BP108" si="121">PRODUCT(AR108*100*1/AR115)</f>
        <v>0</v>
      </c>
      <c r="BR108" s="41">
        <v>8</v>
      </c>
      <c r="BS108" s="31">
        <f t="shared" ref="BS108:CN108" si="122">AU99+AU100+AU101+AU102+AU103+AU104+AU105+AU106+AU107+AU108</f>
        <v>2.5316455696202533</v>
      </c>
      <c r="BT108" s="31">
        <f t="shared" si="122"/>
        <v>64.516129032258064</v>
      </c>
      <c r="BU108" s="31">
        <f t="shared" si="122"/>
        <v>53.763440860215056</v>
      </c>
      <c r="BV108" s="31">
        <f t="shared" si="122"/>
        <v>83.870967741935488</v>
      </c>
      <c r="BW108" s="33">
        <f t="shared" si="122"/>
        <v>88.172043010752688</v>
      </c>
      <c r="BX108" s="33">
        <f t="shared" si="122"/>
        <v>86.021505376344081</v>
      </c>
      <c r="BY108" s="33">
        <f t="shared" si="122"/>
        <v>90.322580645161281</v>
      </c>
      <c r="BZ108" s="32">
        <f t="shared" si="122"/>
        <v>77.41935483870968</v>
      </c>
      <c r="CA108" s="33">
        <f t="shared" si="122"/>
        <v>98.924731182795696</v>
      </c>
      <c r="CB108" s="32">
        <f t="shared" si="122"/>
        <v>98.924731182795711</v>
      </c>
      <c r="CC108" s="33">
        <f t="shared" si="122"/>
        <v>99.999999999999986</v>
      </c>
      <c r="CD108" s="31">
        <f t="shared" si="122"/>
        <v>97.849462365591393</v>
      </c>
      <c r="CE108" s="33">
        <f t="shared" si="122"/>
        <v>93.548387096774192</v>
      </c>
      <c r="CF108" s="33">
        <f t="shared" si="122"/>
        <v>94.623655913978496</v>
      </c>
      <c r="CG108" s="51">
        <f t="shared" si="122"/>
        <v>37.634408602150536</v>
      </c>
      <c r="CH108" s="33">
        <f t="shared" si="122"/>
        <v>78.494623655913983</v>
      </c>
      <c r="CI108" s="33">
        <f t="shared" si="122"/>
        <v>99.999999999999972</v>
      </c>
      <c r="CJ108" s="33">
        <f t="shared" si="122"/>
        <v>96.774193548387117</v>
      </c>
      <c r="CK108" s="33">
        <f t="shared" si="122"/>
        <v>99.999999999999972</v>
      </c>
      <c r="CL108" s="30">
        <f t="shared" si="122"/>
        <v>84.946236559139777</v>
      </c>
      <c r="CM108" s="46">
        <f t="shared" si="122"/>
        <v>100</v>
      </c>
      <c r="CN108" s="31">
        <f t="shared" si="122"/>
        <v>98.924731182795696</v>
      </c>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row>
    <row r="109" spans="1:118" x14ac:dyDescent="0.25">
      <c r="B109" s="41" t="s">
        <v>12</v>
      </c>
      <c r="C109" s="2">
        <v>0</v>
      </c>
      <c r="D109" s="2">
        <v>0</v>
      </c>
      <c r="E109" s="2">
        <v>0</v>
      </c>
      <c r="F109" s="2">
        <v>8</v>
      </c>
      <c r="G109" s="2">
        <v>42</v>
      </c>
      <c r="H109" s="2">
        <v>26</v>
      </c>
      <c r="I109" s="2">
        <v>8</v>
      </c>
      <c r="J109" s="2">
        <v>9</v>
      </c>
      <c r="K109" s="3">
        <v>0</v>
      </c>
      <c r="L109" s="3">
        <v>0</v>
      </c>
      <c r="M109" s="3">
        <v>0</v>
      </c>
      <c r="N109" s="3">
        <v>0</v>
      </c>
      <c r="O109" s="3">
        <v>0</v>
      </c>
      <c r="P109" s="3">
        <v>0</v>
      </c>
      <c r="Q109" s="3">
        <v>0</v>
      </c>
      <c r="R109" s="3">
        <v>0</v>
      </c>
      <c r="S109" s="41">
        <v>93</v>
      </c>
      <c r="V109" s="41">
        <v>16</v>
      </c>
      <c r="W109" s="3">
        <f>M99</f>
        <v>7</v>
      </c>
      <c r="X109" s="3">
        <f>M100</f>
        <v>5</v>
      </c>
      <c r="Y109" s="3">
        <f>M101</f>
        <v>4</v>
      </c>
      <c r="Z109" s="3">
        <f>M102</f>
        <v>6</v>
      </c>
      <c r="AA109" s="3">
        <f>M103</f>
        <v>3</v>
      </c>
      <c r="AB109" s="3">
        <f>M104</f>
        <v>13</v>
      </c>
      <c r="AC109" s="3">
        <f>M105</f>
        <v>4</v>
      </c>
      <c r="AD109" s="3">
        <f>M106</f>
        <v>4</v>
      </c>
      <c r="AE109" s="3">
        <f>M107</f>
        <v>0</v>
      </c>
      <c r="AF109" s="3">
        <f>M108</f>
        <v>0</v>
      </c>
      <c r="AG109" s="3">
        <f>M109</f>
        <v>0</v>
      </c>
      <c r="AH109" s="3">
        <f>M110</f>
        <v>0</v>
      </c>
      <c r="AI109" s="3">
        <f>M111</f>
        <v>6</v>
      </c>
      <c r="AJ109" s="3">
        <f>M112</f>
        <v>3</v>
      </c>
      <c r="AK109" s="50">
        <f>M113</f>
        <v>15</v>
      </c>
      <c r="AL109" s="3">
        <f>M114</f>
        <v>1</v>
      </c>
      <c r="AM109" s="3">
        <f>M115</f>
        <v>0</v>
      </c>
      <c r="AN109" s="3">
        <f>M116</f>
        <v>3</v>
      </c>
      <c r="AO109" s="3">
        <f>M117</f>
        <v>0</v>
      </c>
      <c r="AP109" s="41">
        <f>M118</f>
        <v>14</v>
      </c>
      <c r="AQ109" s="45">
        <f>M119</f>
        <v>0</v>
      </c>
      <c r="AR109" s="3">
        <f>M122</f>
        <v>0</v>
      </c>
      <c r="AT109" s="41">
        <v>16</v>
      </c>
      <c r="AU109" s="33">
        <f>PRODUCT(W109*100*1/W115)</f>
        <v>8.8607594936708853</v>
      </c>
      <c r="AV109" s="33">
        <f>PRODUCT(X109*100*1/X115)</f>
        <v>5.376344086021505</v>
      </c>
      <c r="AW109" s="33">
        <f>PRODUCT(Y109*100*1/Y115)</f>
        <v>4.301075268817204</v>
      </c>
      <c r="AX109" s="33">
        <f>PRODUCT(Z109*100*1/Z115)</f>
        <v>6.4516129032258061</v>
      </c>
      <c r="AY109" s="33">
        <f>PRODUCT(AA109*100*1/AA115)</f>
        <v>3.225806451612903</v>
      </c>
      <c r="AZ109" s="33">
        <f>PRODUCT(AB109*100*1/AB115)</f>
        <v>13.978494623655914</v>
      </c>
      <c r="BA109" s="33">
        <f>PRODUCT(AC109*100*1/AC115)</f>
        <v>4.301075268817204</v>
      </c>
      <c r="BB109" s="33">
        <f>PRODUCT(AD109*100*1/AD115)</f>
        <v>4.301075268817204</v>
      </c>
      <c r="BC109" s="33">
        <f>PRODUCT(AE109*100*1/AE115)</f>
        <v>0</v>
      </c>
      <c r="BD109" s="33">
        <f>PRODUCT(AF109*100*1/AF115)</f>
        <v>0</v>
      </c>
      <c r="BE109" s="33">
        <f>PRODUCT(AG109*100*1/AG115)</f>
        <v>0</v>
      </c>
      <c r="BF109" s="33">
        <f>PRODUCT(AH109*100*1/AH115)</f>
        <v>0</v>
      </c>
      <c r="BG109" s="33">
        <f>PRODUCT(AI109*100*1/AI115)</f>
        <v>6.4516129032258061</v>
      </c>
      <c r="BH109" s="33">
        <f>PRODUCT(AJ109*100*1/AJ115)</f>
        <v>3.225806451612903</v>
      </c>
      <c r="BI109" s="51">
        <f>PRODUCT(AK109*100*1/AK115)</f>
        <v>16.129032258064516</v>
      </c>
      <c r="BJ109" s="33">
        <f>PRODUCT(AL109*100*1/AL115)</f>
        <v>1.075268817204301</v>
      </c>
      <c r="BK109" s="33">
        <f>PRODUCT(AM109*100*1/AM115)</f>
        <v>0</v>
      </c>
      <c r="BL109" s="33">
        <f>PRODUCT(AN109*100*1/AN115)</f>
        <v>3.225806451612903</v>
      </c>
      <c r="BM109" s="33">
        <f>PRODUCT(AO109*100*1/AO115)</f>
        <v>0</v>
      </c>
      <c r="BN109" s="30">
        <f>PRODUCT(AP109*100*1/AP115)</f>
        <v>15.053763440860216</v>
      </c>
      <c r="BO109" s="46">
        <f>PRODUCT(AQ109*100*1/AQ115)</f>
        <v>0</v>
      </c>
      <c r="BP109" s="33">
        <f t="shared" ref="BP109" si="123">PRODUCT(AR109*100*1/AR115)</f>
        <v>0</v>
      </c>
      <c r="BR109" s="41">
        <v>16</v>
      </c>
      <c r="BS109" s="33">
        <f t="shared" ref="BS109:CN109" si="124">AU99+AU100+AU101+AU102+AU103+AU104+AU105+AU106+AU107+AU108+AU109</f>
        <v>11.39240506329114</v>
      </c>
      <c r="BT109" s="33">
        <f t="shared" si="124"/>
        <v>69.892473118279568</v>
      </c>
      <c r="BU109" s="31">
        <f t="shared" si="124"/>
        <v>58.064516129032256</v>
      </c>
      <c r="BV109" s="31">
        <f t="shared" si="124"/>
        <v>90.322580645161295</v>
      </c>
      <c r="BW109" s="33">
        <f t="shared" si="124"/>
        <v>91.397849462365585</v>
      </c>
      <c r="BX109" s="33">
        <f t="shared" si="124"/>
        <v>100</v>
      </c>
      <c r="BY109" s="33">
        <f t="shared" si="124"/>
        <v>94.623655913978482</v>
      </c>
      <c r="BZ109" s="33">
        <f t="shared" si="124"/>
        <v>81.72043010752688</v>
      </c>
      <c r="CA109" s="33">
        <f t="shared" si="124"/>
        <v>98.924731182795696</v>
      </c>
      <c r="CB109" s="33">
        <f t="shared" si="124"/>
        <v>98.924731182795711</v>
      </c>
      <c r="CC109" s="33">
        <f t="shared" si="124"/>
        <v>99.999999999999986</v>
      </c>
      <c r="CD109" s="31">
        <f t="shared" si="124"/>
        <v>97.849462365591393</v>
      </c>
      <c r="CE109" s="33">
        <f t="shared" si="124"/>
        <v>100</v>
      </c>
      <c r="CF109" s="33">
        <f t="shared" si="124"/>
        <v>97.849462365591393</v>
      </c>
      <c r="CG109" s="51">
        <f t="shared" si="124"/>
        <v>53.763440860215056</v>
      </c>
      <c r="CH109" s="33">
        <f t="shared" si="124"/>
        <v>79.569892473118287</v>
      </c>
      <c r="CI109" s="33">
        <f t="shared" si="124"/>
        <v>99.999999999999972</v>
      </c>
      <c r="CJ109" s="33">
        <f t="shared" si="124"/>
        <v>100.00000000000001</v>
      </c>
      <c r="CK109" s="33">
        <f t="shared" si="124"/>
        <v>99.999999999999972</v>
      </c>
      <c r="CL109" s="30">
        <f t="shared" si="124"/>
        <v>100</v>
      </c>
      <c r="CM109" s="46">
        <f t="shared" si="124"/>
        <v>100</v>
      </c>
      <c r="CN109" s="33">
        <f t="shared" si="124"/>
        <v>98.924731182795696</v>
      </c>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row>
    <row r="110" spans="1:118" x14ac:dyDescent="0.25">
      <c r="B110" s="41" t="s">
        <v>13</v>
      </c>
      <c r="C110" s="2">
        <v>0</v>
      </c>
      <c r="D110" s="2">
        <v>0</v>
      </c>
      <c r="E110" s="2">
        <v>0</v>
      </c>
      <c r="F110" s="2">
        <v>0</v>
      </c>
      <c r="G110" s="2">
        <v>28</v>
      </c>
      <c r="H110" s="2">
        <v>0</v>
      </c>
      <c r="I110" s="2">
        <v>53</v>
      </c>
      <c r="J110" s="2">
        <v>7</v>
      </c>
      <c r="K110" s="2">
        <v>3</v>
      </c>
      <c r="L110" s="2">
        <v>0</v>
      </c>
      <c r="M110" s="3">
        <v>0</v>
      </c>
      <c r="N110" s="3">
        <v>1</v>
      </c>
      <c r="O110" s="3">
        <v>0</v>
      </c>
      <c r="P110" s="3">
        <v>1</v>
      </c>
      <c r="Q110" s="3">
        <v>0</v>
      </c>
      <c r="R110" s="3">
        <v>0</v>
      </c>
      <c r="S110" s="41">
        <v>93</v>
      </c>
      <c r="V110" s="41">
        <v>32</v>
      </c>
      <c r="W110" s="3">
        <f>N99</f>
        <v>26</v>
      </c>
      <c r="X110" s="3">
        <f>N100</f>
        <v>3</v>
      </c>
      <c r="Y110" s="3">
        <f>N101</f>
        <v>5</v>
      </c>
      <c r="Z110" s="3">
        <f>N102</f>
        <v>1</v>
      </c>
      <c r="AA110" s="3">
        <f>N103</f>
        <v>8</v>
      </c>
      <c r="AB110" s="3">
        <f>N104</f>
        <v>0</v>
      </c>
      <c r="AC110" s="3">
        <f>N105</f>
        <v>0</v>
      </c>
      <c r="AD110" s="3">
        <f>N106</f>
        <v>4</v>
      </c>
      <c r="AE110" s="3">
        <f>N107</f>
        <v>1</v>
      </c>
      <c r="AF110" s="3">
        <f>N108</f>
        <v>1</v>
      </c>
      <c r="AG110" s="3">
        <f>N109</f>
        <v>0</v>
      </c>
      <c r="AH110" s="3">
        <f>N110</f>
        <v>1</v>
      </c>
      <c r="AI110" s="3">
        <f>N111</f>
        <v>0</v>
      </c>
      <c r="AJ110" s="3">
        <f>N112</f>
        <v>2</v>
      </c>
      <c r="AK110" s="50">
        <f>N113</f>
        <v>13</v>
      </c>
      <c r="AL110" s="3">
        <f>N114</f>
        <v>19</v>
      </c>
      <c r="AM110" s="3">
        <f>N115</f>
        <v>0</v>
      </c>
      <c r="AN110" s="3">
        <f>N116</f>
        <v>0</v>
      </c>
      <c r="AO110" s="3">
        <f>N117</f>
        <v>0</v>
      </c>
      <c r="AP110" s="41">
        <f>N118</f>
        <v>0</v>
      </c>
      <c r="AQ110" s="45">
        <f>N119</f>
        <v>0</v>
      </c>
      <c r="AR110" s="3">
        <f>N122</f>
        <v>0</v>
      </c>
      <c r="AT110" s="41">
        <v>32</v>
      </c>
      <c r="AU110" s="33">
        <f>PRODUCT(W110*100*1/W115)</f>
        <v>32.911392405063289</v>
      </c>
      <c r="AV110" s="33">
        <f>PRODUCT(X110*100*1/X115)</f>
        <v>3.225806451612903</v>
      </c>
      <c r="AW110" s="33">
        <f>PRODUCT(Y110*100*1/Y115)</f>
        <v>5.376344086021505</v>
      </c>
      <c r="AX110" s="33">
        <f>PRODUCT(Z110*100*1/Z115)</f>
        <v>1.075268817204301</v>
      </c>
      <c r="AY110" s="33">
        <f>PRODUCT(AA110*100*1/AA115)</f>
        <v>8.6021505376344081</v>
      </c>
      <c r="AZ110" s="33">
        <f>PRODUCT(AB110*100*1/AB115)</f>
        <v>0</v>
      </c>
      <c r="BA110" s="33">
        <f>PRODUCT(AC110*100*1/AC115)</f>
        <v>0</v>
      </c>
      <c r="BB110" s="33">
        <f>PRODUCT(AD110*100*1/AD115)</f>
        <v>4.301075268817204</v>
      </c>
      <c r="BC110" s="33">
        <f>PRODUCT(AE110*100*1/AE115)</f>
        <v>1.075268817204301</v>
      </c>
      <c r="BD110" s="33">
        <f>PRODUCT(AF110*100*1/AF115)</f>
        <v>1.075268817204301</v>
      </c>
      <c r="BE110" s="33">
        <f>PRODUCT(AG110*100*1/AG115)</f>
        <v>0</v>
      </c>
      <c r="BF110" s="33">
        <f>PRODUCT(AH110*100*1/AH115)</f>
        <v>1.075268817204301</v>
      </c>
      <c r="BG110" s="33">
        <f>PRODUCT(AI110*100*1/AI115)</f>
        <v>0</v>
      </c>
      <c r="BH110" s="33">
        <f>PRODUCT(AJ110*100*1/AJ115)</f>
        <v>2.150537634408602</v>
      </c>
      <c r="BI110" s="51">
        <f>PRODUCT(AK110*100*1/AK115)</f>
        <v>13.978494623655914</v>
      </c>
      <c r="BJ110" s="33">
        <f>PRODUCT(AL110*100*1/AL115)</f>
        <v>20.43010752688172</v>
      </c>
      <c r="BK110" s="33">
        <f>PRODUCT(AM110*100*1/AM115)</f>
        <v>0</v>
      </c>
      <c r="BL110" s="33">
        <f>PRODUCT(AN110*100*1/AN115)</f>
        <v>0</v>
      </c>
      <c r="BM110" s="33">
        <f>PRODUCT(AO110*100*1/AO115)</f>
        <v>0</v>
      </c>
      <c r="BN110" s="30">
        <f>PRODUCT(AP110*100*1/AP115)</f>
        <v>0</v>
      </c>
      <c r="BO110" s="46">
        <f>PRODUCT(AQ110*100*1/AQ115)</f>
        <v>0</v>
      </c>
      <c r="BP110" s="33">
        <f t="shared" ref="BP110" si="125">PRODUCT(AR110*100*1/AR115)</f>
        <v>0</v>
      </c>
      <c r="BR110" s="41">
        <v>32</v>
      </c>
      <c r="BS110" s="33">
        <f t="shared" ref="BS110:CN110" si="126">AU99+AU100+AU101+AU102+AU103+AU104+AU105+AU106+AU107+AU108+AU109+AU110</f>
        <v>44.303797468354432</v>
      </c>
      <c r="BT110" s="33">
        <f t="shared" si="126"/>
        <v>73.118279569892465</v>
      </c>
      <c r="BU110" s="33">
        <f t="shared" si="126"/>
        <v>63.44086021505376</v>
      </c>
      <c r="BV110" s="33">
        <f t="shared" si="126"/>
        <v>91.397849462365599</v>
      </c>
      <c r="BW110" s="33">
        <f t="shared" si="126"/>
        <v>100</v>
      </c>
      <c r="BX110" s="33">
        <f t="shared" si="126"/>
        <v>100</v>
      </c>
      <c r="BY110" s="33">
        <f t="shared" si="126"/>
        <v>94.623655913978482</v>
      </c>
      <c r="BZ110" s="33">
        <f t="shared" si="126"/>
        <v>86.021505376344081</v>
      </c>
      <c r="CA110" s="33">
        <f t="shared" si="126"/>
        <v>100</v>
      </c>
      <c r="CB110" s="33">
        <f t="shared" si="126"/>
        <v>100.00000000000001</v>
      </c>
      <c r="CC110" s="33">
        <f t="shared" si="126"/>
        <v>99.999999999999986</v>
      </c>
      <c r="CD110" s="33">
        <f t="shared" si="126"/>
        <v>98.924731182795696</v>
      </c>
      <c r="CE110" s="33">
        <f t="shared" si="126"/>
        <v>100</v>
      </c>
      <c r="CF110" s="33">
        <f t="shared" si="126"/>
        <v>100</v>
      </c>
      <c r="CG110" s="51">
        <f t="shared" si="126"/>
        <v>67.741935483870975</v>
      </c>
      <c r="CH110" s="33">
        <f t="shared" si="126"/>
        <v>100</v>
      </c>
      <c r="CI110" s="33">
        <f t="shared" si="126"/>
        <v>99.999999999999972</v>
      </c>
      <c r="CJ110" s="33">
        <f t="shared" si="126"/>
        <v>100.00000000000001</v>
      </c>
      <c r="CK110" s="33">
        <f t="shared" si="126"/>
        <v>99.999999999999972</v>
      </c>
      <c r="CL110" s="30">
        <f t="shared" si="126"/>
        <v>100</v>
      </c>
      <c r="CM110" s="46">
        <f t="shared" si="126"/>
        <v>100</v>
      </c>
      <c r="CN110" s="33">
        <f t="shared" si="126"/>
        <v>98.924731182795696</v>
      </c>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row>
    <row r="111" spans="1:118" x14ac:dyDescent="0.25">
      <c r="B111" s="41" t="s">
        <v>14</v>
      </c>
      <c r="C111" s="2">
        <v>0</v>
      </c>
      <c r="D111" s="2">
        <v>0</v>
      </c>
      <c r="E111" s="2">
        <v>9</v>
      </c>
      <c r="F111" s="2">
        <v>0</v>
      </c>
      <c r="G111" s="2">
        <v>73</v>
      </c>
      <c r="H111" s="2">
        <v>4</v>
      </c>
      <c r="I111" s="2">
        <v>1</v>
      </c>
      <c r="J111" s="2">
        <v>0</v>
      </c>
      <c r="K111" s="3">
        <v>0</v>
      </c>
      <c r="L111" s="3">
        <v>0</v>
      </c>
      <c r="M111" s="3">
        <v>6</v>
      </c>
      <c r="N111" s="3">
        <v>0</v>
      </c>
      <c r="O111" s="3">
        <v>0</v>
      </c>
      <c r="P111" s="3">
        <v>0</v>
      </c>
      <c r="Q111" s="3">
        <v>0</v>
      </c>
      <c r="R111" s="3">
        <v>0</v>
      </c>
      <c r="S111" s="41">
        <v>93</v>
      </c>
      <c r="V111" s="41">
        <v>64</v>
      </c>
      <c r="W111" s="3">
        <f>O99</f>
        <v>44</v>
      </c>
      <c r="X111" s="3">
        <f>O100</f>
        <v>25</v>
      </c>
      <c r="Y111" s="3">
        <f>O101</f>
        <v>4</v>
      </c>
      <c r="Z111" s="3">
        <f>O102</f>
        <v>1</v>
      </c>
      <c r="AA111" s="3">
        <f>O103</f>
        <v>0</v>
      </c>
      <c r="AB111" s="3">
        <f>O104</f>
        <v>0</v>
      </c>
      <c r="AC111" s="3">
        <f>O105</f>
        <v>5</v>
      </c>
      <c r="AD111" s="3">
        <f>O106</f>
        <v>13</v>
      </c>
      <c r="AE111" s="3">
        <f>O107</f>
        <v>0</v>
      </c>
      <c r="AF111" s="3">
        <f>O108</f>
        <v>0</v>
      </c>
      <c r="AG111" s="3">
        <f>O109</f>
        <v>0</v>
      </c>
      <c r="AH111" s="3">
        <f>O110</f>
        <v>0</v>
      </c>
      <c r="AI111" s="3">
        <f>O111</f>
        <v>0</v>
      </c>
      <c r="AJ111" s="3">
        <f>O112</f>
        <v>0</v>
      </c>
      <c r="AK111" s="52">
        <f>O113</f>
        <v>11</v>
      </c>
      <c r="AL111" s="3">
        <f>O114</f>
        <v>0</v>
      </c>
      <c r="AM111" s="3">
        <f>O115</f>
        <v>0</v>
      </c>
      <c r="AN111" s="3">
        <f>O116</f>
        <v>0</v>
      </c>
      <c r="AO111" s="3">
        <f>O117</f>
        <v>0</v>
      </c>
      <c r="AP111" s="41">
        <f>O118</f>
        <v>0</v>
      </c>
      <c r="AQ111" s="45">
        <f>O119</f>
        <v>0</v>
      </c>
      <c r="AR111" s="3">
        <f>O122</f>
        <v>1</v>
      </c>
      <c r="AT111" s="41">
        <v>64</v>
      </c>
      <c r="AU111" s="33">
        <f>PRODUCT(W111*100*1/W115)</f>
        <v>55.696202531645568</v>
      </c>
      <c r="AV111" s="33">
        <f>PRODUCT(X111*100*1/X115)</f>
        <v>26.881720430107528</v>
      </c>
      <c r="AW111" s="33">
        <f>PRODUCT(Y111*100*1/Y115)</f>
        <v>4.301075268817204</v>
      </c>
      <c r="AX111" s="33">
        <f>PRODUCT(Z111*100*1/Z115)</f>
        <v>1.075268817204301</v>
      </c>
      <c r="AY111" s="33">
        <f>PRODUCT(AA111*100*1/AA115)</f>
        <v>0</v>
      </c>
      <c r="AZ111" s="33">
        <f>PRODUCT(AB111*100*1/AB115)</f>
        <v>0</v>
      </c>
      <c r="BA111" s="33">
        <f>PRODUCT(AC111*100*1/AC115)</f>
        <v>5.376344086021505</v>
      </c>
      <c r="BB111" s="33">
        <f>PRODUCT(AD111*100*1/AD115)</f>
        <v>13.978494623655914</v>
      </c>
      <c r="BC111" s="33">
        <f>PRODUCT(AE111*100*1/AE115)</f>
        <v>0</v>
      </c>
      <c r="BD111" s="33">
        <f>PRODUCT(AF111*100*1/AF115)</f>
        <v>0</v>
      </c>
      <c r="BE111" s="33">
        <f>PRODUCT(AG111*100*1/AG115)</f>
        <v>0</v>
      </c>
      <c r="BF111" s="33">
        <f>PRODUCT(AH111*100*1/AH115)</f>
        <v>0</v>
      </c>
      <c r="BG111" s="33">
        <f>PRODUCT(AI111*100*1/AI115)</f>
        <v>0</v>
      </c>
      <c r="BH111" s="33">
        <f>PRODUCT(AJ111*100*1/AJ115)</f>
        <v>0</v>
      </c>
      <c r="BI111" s="53">
        <f>PRODUCT(AK111*100*1/AK115)</f>
        <v>11.827956989247312</v>
      </c>
      <c r="BJ111" s="33">
        <f>PRODUCT(AL111*100*1/AL115)</f>
        <v>0</v>
      </c>
      <c r="BK111" s="33">
        <f>PRODUCT(AM111*100*1/AM115)</f>
        <v>0</v>
      </c>
      <c r="BL111" s="33">
        <f>PRODUCT(AN111*100*1/AN115)</f>
        <v>0</v>
      </c>
      <c r="BM111" s="33">
        <f>PRODUCT(AO111*100*1/AO115)</f>
        <v>0</v>
      </c>
      <c r="BN111" s="30">
        <f>PRODUCT(AP111*100*1/AP115)</f>
        <v>0</v>
      </c>
      <c r="BO111" s="46">
        <f>PRODUCT(AQ111*100*1/AQ115)</f>
        <v>0</v>
      </c>
      <c r="BP111" s="33">
        <f t="shared" ref="BP111" si="127">PRODUCT(AR111*100*1/AR115)</f>
        <v>1.075268817204301</v>
      </c>
      <c r="BR111" s="41">
        <v>64</v>
      </c>
      <c r="BS111" s="33">
        <f t="shared" ref="BS111:CN111" si="128">AU99+AU100+AU101+AU102+AU103+AU104+AU105+AU106+AU107+AU108+AU109+AU110+AU111</f>
        <v>100</v>
      </c>
      <c r="BT111" s="33">
        <f t="shared" si="128"/>
        <v>100</v>
      </c>
      <c r="BU111" s="33">
        <f t="shared" si="128"/>
        <v>67.741935483870961</v>
      </c>
      <c r="BV111" s="33">
        <f t="shared" si="128"/>
        <v>92.473118279569903</v>
      </c>
      <c r="BW111" s="33">
        <f t="shared" si="128"/>
        <v>100</v>
      </c>
      <c r="BX111" s="33">
        <f t="shared" si="128"/>
        <v>100</v>
      </c>
      <c r="BY111" s="33">
        <f t="shared" si="128"/>
        <v>99.999999999999986</v>
      </c>
      <c r="BZ111" s="33">
        <f t="shared" si="128"/>
        <v>100</v>
      </c>
      <c r="CA111" s="33">
        <f t="shared" si="128"/>
        <v>100</v>
      </c>
      <c r="CB111" s="33">
        <f t="shared" si="128"/>
        <v>100.00000000000001</v>
      </c>
      <c r="CC111" s="33">
        <f t="shared" si="128"/>
        <v>99.999999999999986</v>
      </c>
      <c r="CD111" s="33">
        <f t="shared" si="128"/>
        <v>98.924731182795696</v>
      </c>
      <c r="CE111" s="33">
        <f t="shared" si="128"/>
        <v>100</v>
      </c>
      <c r="CF111" s="33">
        <f t="shared" si="128"/>
        <v>100</v>
      </c>
      <c r="CG111" s="53">
        <f t="shared" si="128"/>
        <v>79.569892473118287</v>
      </c>
      <c r="CH111" s="33">
        <f t="shared" si="128"/>
        <v>100</v>
      </c>
      <c r="CI111" s="33">
        <f t="shared" si="128"/>
        <v>99.999999999999972</v>
      </c>
      <c r="CJ111" s="33">
        <f t="shared" si="128"/>
        <v>100.00000000000001</v>
      </c>
      <c r="CK111" s="33">
        <f t="shared" si="128"/>
        <v>99.999999999999972</v>
      </c>
      <c r="CL111" s="30">
        <f t="shared" si="128"/>
        <v>100</v>
      </c>
      <c r="CM111" s="46">
        <f t="shared" si="128"/>
        <v>100</v>
      </c>
      <c r="CN111" s="33">
        <f t="shared" si="128"/>
        <v>100</v>
      </c>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row>
    <row r="112" spans="1:118" x14ac:dyDescent="0.25">
      <c r="B112" s="41" t="s">
        <v>15</v>
      </c>
      <c r="C112" s="2">
        <v>0</v>
      </c>
      <c r="D112" s="2">
        <v>0</v>
      </c>
      <c r="E112" s="2">
        <v>2</v>
      </c>
      <c r="F112" s="2">
        <v>0</v>
      </c>
      <c r="G112" s="2">
        <v>53</v>
      </c>
      <c r="H112" s="2">
        <v>27</v>
      </c>
      <c r="I112" s="2">
        <v>2</v>
      </c>
      <c r="J112" s="2">
        <v>0</v>
      </c>
      <c r="K112" s="3">
        <v>3</v>
      </c>
      <c r="L112" s="3">
        <v>1</v>
      </c>
      <c r="M112" s="3">
        <v>3</v>
      </c>
      <c r="N112" s="3">
        <v>2</v>
      </c>
      <c r="O112" s="3">
        <v>0</v>
      </c>
      <c r="P112" s="3">
        <v>0</v>
      </c>
      <c r="Q112" s="3">
        <v>0</v>
      </c>
      <c r="R112" s="3">
        <v>0</v>
      </c>
      <c r="S112" s="41">
        <v>93</v>
      </c>
      <c r="V112" s="41">
        <v>128</v>
      </c>
      <c r="W112" s="3">
        <f>P99</f>
        <v>0</v>
      </c>
      <c r="X112" s="3">
        <f>P100</f>
        <v>0</v>
      </c>
      <c r="Y112" s="3">
        <f>P101</f>
        <v>30</v>
      </c>
      <c r="Z112" s="3">
        <f>P102</f>
        <v>7</v>
      </c>
      <c r="AA112" s="3">
        <f>P103</f>
        <v>0</v>
      </c>
      <c r="AB112" s="3">
        <f>P104</f>
        <v>0</v>
      </c>
      <c r="AC112" s="3">
        <f>P105</f>
        <v>0</v>
      </c>
      <c r="AD112" s="3">
        <f>P106</f>
        <v>0</v>
      </c>
      <c r="AE112" s="3">
        <f>P107</f>
        <v>0</v>
      </c>
      <c r="AF112" s="3">
        <f>P108</f>
        <v>0</v>
      </c>
      <c r="AG112" s="3">
        <f>P109</f>
        <v>0</v>
      </c>
      <c r="AH112" s="3">
        <f>P110</f>
        <v>1</v>
      </c>
      <c r="AI112" s="3">
        <f>P111</f>
        <v>0</v>
      </c>
      <c r="AJ112" s="3">
        <f>P112</f>
        <v>0</v>
      </c>
      <c r="AK112" s="52">
        <f>P113</f>
        <v>10</v>
      </c>
      <c r="AL112" s="3">
        <f>P114</f>
        <v>0</v>
      </c>
      <c r="AM112" s="3">
        <f>P115</f>
        <v>0</v>
      </c>
      <c r="AN112" s="3">
        <f>P116</f>
        <v>0</v>
      </c>
      <c r="AO112" s="3">
        <f>P117</f>
        <v>0</v>
      </c>
      <c r="AP112" s="41">
        <f>P118</f>
        <v>0</v>
      </c>
      <c r="AQ112" s="45">
        <f>P119</f>
        <v>0</v>
      </c>
      <c r="AR112" s="3">
        <f>P122</f>
        <v>0</v>
      </c>
      <c r="AT112" s="41">
        <v>128</v>
      </c>
      <c r="AU112" s="33">
        <f>PRODUCT(W112*100*1/W115)</f>
        <v>0</v>
      </c>
      <c r="AV112" s="33">
        <f>PRODUCT(X112*100*1/X115)</f>
        <v>0</v>
      </c>
      <c r="AW112" s="33">
        <f>PRODUCT(Y112*100*1/Y115)</f>
        <v>32.258064516129032</v>
      </c>
      <c r="AX112" s="33">
        <f>PRODUCT(Z112*100*1/Z115)</f>
        <v>7.5268817204301079</v>
      </c>
      <c r="AY112" s="33">
        <f>PRODUCT(AA112*100*1/AA115)</f>
        <v>0</v>
      </c>
      <c r="AZ112" s="33">
        <f>PRODUCT(AB112*100*1/AB115)</f>
        <v>0</v>
      </c>
      <c r="BA112" s="33">
        <f>PRODUCT(AC112*100*1/AC115)</f>
        <v>0</v>
      </c>
      <c r="BB112" s="33">
        <f>PRODUCT(AD112*100*1/AD115)</f>
        <v>0</v>
      </c>
      <c r="BC112" s="33">
        <f>PRODUCT(AE112*100*1/AE115)</f>
        <v>0</v>
      </c>
      <c r="BD112" s="33">
        <f>PRODUCT(AF112*100*1/AF115)</f>
        <v>0</v>
      </c>
      <c r="BE112" s="33">
        <f>PRODUCT(AG112*100*1/AG115)</f>
        <v>0</v>
      </c>
      <c r="BF112" s="33">
        <f>PRODUCT(AH112*100*1/AH115)</f>
        <v>1.075268817204301</v>
      </c>
      <c r="BG112" s="33">
        <f>PRODUCT(AI112*100*1/AI115)</f>
        <v>0</v>
      </c>
      <c r="BH112" s="33">
        <f>PRODUCT(AJ112*100*1/AJ115)</f>
        <v>0</v>
      </c>
      <c r="BI112" s="53">
        <f>PRODUCT(AK112*100*1/AK115)</f>
        <v>10.75268817204301</v>
      </c>
      <c r="BJ112" s="33">
        <f>PRODUCT(AL112*100*1/AL115)</f>
        <v>0</v>
      </c>
      <c r="BK112" s="33">
        <f>PRODUCT(AM112*100*1/AM115)</f>
        <v>0</v>
      </c>
      <c r="BL112" s="33">
        <f>PRODUCT(AN112*100*1/AN115)</f>
        <v>0</v>
      </c>
      <c r="BM112" s="33">
        <f>PRODUCT(AO112*100*1/AO115)</f>
        <v>0</v>
      </c>
      <c r="BN112" s="30">
        <f>PRODUCT(AP112*100*1/AP115)</f>
        <v>0</v>
      </c>
      <c r="BO112" s="46">
        <f>PRODUCT(AQ112*100*1/AQ115)</f>
        <v>0</v>
      </c>
      <c r="BP112" s="33">
        <f t="shared" ref="BP112" si="129">PRODUCT(AR112*100*1/AR115)</f>
        <v>0</v>
      </c>
      <c r="BR112" s="41">
        <v>128</v>
      </c>
      <c r="BS112" s="33">
        <f t="shared" ref="BS112:CN112" si="130">AU99+AU100+AU101+AU102+AU103+AU104+AU105+AU106+AU107+AU108+AU109+AU110+AU111+AU112</f>
        <v>100</v>
      </c>
      <c r="BT112" s="33">
        <f t="shared" si="130"/>
        <v>100</v>
      </c>
      <c r="BU112" s="33">
        <f t="shared" si="130"/>
        <v>100</v>
      </c>
      <c r="BV112" s="33">
        <f t="shared" si="130"/>
        <v>100.00000000000001</v>
      </c>
      <c r="BW112" s="33">
        <f t="shared" si="130"/>
        <v>100</v>
      </c>
      <c r="BX112" s="33">
        <f t="shared" si="130"/>
        <v>100</v>
      </c>
      <c r="BY112" s="33">
        <f t="shared" si="130"/>
        <v>99.999999999999986</v>
      </c>
      <c r="BZ112" s="33">
        <f t="shared" si="130"/>
        <v>100</v>
      </c>
      <c r="CA112" s="33">
        <f t="shared" si="130"/>
        <v>100</v>
      </c>
      <c r="CB112" s="33">
        <f t="shared" si="130"/>
        <v>100.00000000000001</v>
      </c>
      <c r="CC112" s="33">
        <f t="shared" si="130"/>
        <v>99.999999999999986</v>
      </c>
      <c r="CD112" s="33">
        <f t="shared" si="130"/>
        <v>100</v>
      </c>
      <c r="CE112" s="33">
        <f t="shared" si="130"/>
        <v>100</v>
      </c>
      <c r="CF112" s="33">
        <f t="shared" si="130"/>
        <v>100</v>
      </c>
      <c r="CG112" s="53">
        <f t="shared" si="130"/>
        <v>90.322580645161295</v>
      </c>
      <c r="CH112" s="33">
        <f t="shared" si="130"/>
        <v>100</v>
      </c>
      <c r="CI112" s="33">
        <f t="shared" si="130"/>
        <v>99.999999999999972</v>
      </c>
      <c r="CJ112" s="33">
        <f t="shared" si="130"/>
        <v>100.00000000000001</v>
      </c>
      <c r="CK112" s="33">
        <f t="shared" si="130"/>
        <v>99.999999999999972</v>
      </c>
      <c r="CL112" s="30">
        <f t="shared" si="130"/>
        <v>100</v>
      </c>
      <c r="CM112" s="46">
        <f t="shared" si="130"/>
        <v>100</v>
      </c>
      <c r="CN112" s="33">
        <f t="shared" si="130"/>
        <v>100</v>
      </c>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row>
    <row r="113" spans="1:118" x14ac:dyDescent="0.25">
      <c r="B113" s="41" t="s">
        <v>16</v>
      </c>
      <c r="C113" s="42">
        <v>0</v>
      </c>
      <c r="D113" s="42">
        <v>0</v>
      </c>
      <c r="E113" s="42">
        <v>0</v>
      </c>
      <c r="F113" s="42">
        <v>0</v>
      </c>
      <c r="G113" s="42">
        <v>0</v>
      </c>
      <c r="H113" s="42">
        <v>5</v>
      </c>
      <c r="I113" s="42">
        <v>0</v>
      </c>
      <c r="J113" s="42">
        <v>2</v>
      </c>
      <c r="K113" s="42">
        <v>10</v>
      </c>
      <c r="L113" s="42">
        <v>18</v>
      </c>
      <c r="M113" s="42">
        <v>15</v>
      </c>
      <c r="N113" s="42">
        <v>13</v>
      </c>
      <c r="O113" s="45">
        <v>11</v>
      </c>
      <c r="P113" s="45">
        <v>10</v>
      </c>
      <c r="Q113" s="45">
        <v>9</v>
      </c>
      <c r="R113" s="45">
        <v>0</v>
      </c>
      <c r="S113" s="41">
        <v>93</v>
      </c>
      <c r="V113" s="41">
        <v>256</v>
      </c>
      <c r="W113" s="3">
        <f>Q99</f>
        <v>0</v>
      </c>
      <c r="X113" s="3">
        <f>Q100</f>
        <v>0</v>
      </c>
      <c r="Y113" s="3">
        <f>Q101</f>
        <v>0</v>
      </c>
      <c r="Z113" s="3">
        <f>Q102</f>
        <v>0</v>
      </c>
      <c r="AA113" s="3">
        <f>Q103</f>
        <v>0</v>
      </c>
      <c r="AB113" s="3">
        <f>Q104</f>
        <v>0</v>
      </c>
      <c r="AC113" s="3">
        <f>Q105</f>
        <v>0</v>
      </c>
      <c r="AD113" s="3">
        <f>Q106</f>
        <v>0</v>
      </c>
      <c r="AE113" s="3">
        <f>Q107</f>
        <v>0</v>
      </c>
      <c r="AF113" s="3">
        <f>Q108</f>
        <v>0</v>
      </c>
      <c r="AG113" s="3">
        <f>Q109</f>
        <v>0</v>
      </c>
      <c r="AH113" s="3">
        <f>Q110</f>
        <v>0</v>
      </c>
      <c r="AI113" s="3">
        <f>Q111</f>
        <v>0</v>
      </c>
      <c r="AJ113" s="3">
        <f>Q112</f>
        <v>0</v>
      </c>
      <c r="AK113" s="52">
        <f>Q113</f>
        <v>9</v>
      </c>
      <c r="AL113" s="3">
        <f>Q114</f>
        <v>0</v>
      </c>
      <c r="AM113" s="3">
        <f>Q115</f>
        <v>0</v>
      </c>
      <c r="AN113" s="3">
        <f>Q116</f>
        <v>0</v>
      </c>
      <c r="AO113" s="3">
        <f>Q117</f>
        <v>0</v>
      </c>
      <c r="AP113" s="41">
        <f>Q118</f>
        <v>0</v>
      </c>
      <c r="AQ113" s="45">
        <f>Q119</f>
        <v>0</v>
      </c>
      <c r="AR113" s="3">
        <f>Q122</f>
        <v>0</v>
      </c>
      <c r="AT113" s="41">
        <v>256</v>
      </c>
      <c r="AU113" s="33">
        <f>PRODUCT(W113*100*1/W115)</f>
        <v>0</v>
      </c>
      <c r="AV113" s="33">
        <f>PRODUCT(X113*100*1/X115)</f>
        <v>0</v>
      </c>
      <c r="AW113" s="33">
        <f>PRODUCT(Y113*100*1/Y115)</f>
        <v>0</v>
      </c>
      <c r="AX113" s="33">
        <f>PRODUCT(Z113*100*1/Z115)</f>
        <v>0</v>
      </c>
      <c r="AY113" s="33">
        <f>PRODUCT(AA113*100*1/AA115)</f>
        <v>0</v>
      </c>
      <c r="AZ113" s="33">
        <f>PRODUCT(AB113*100*1/AB115)</f>
        <v>0</v>
      </c>
      <c r="BA113" s="33">
        <f>PRODUCT(AC113*100*1/AC115)</f>
        <v>0</v>
      </c>
      <c r="BB113" s="33">
        <f>PRODUCT(AD113*100*1/AD115)</f>
        <v>0</v>
      </c>
      <c r="BC113" s="33">
        <f>PRODUCT(AE113*100*1/AE115)</f>
        <v>0</v>
      </c>
      <c r="BD113" s="33">
        <f>PRODUCT(AF113*100*1/AF115)</f>
        <v>0</v>
      </c>
      <c r="BE113" s="33">
        <f>PRODUCT(AG113*100*1/AG115)</f>
        <v>0</v>
      </c>
      <c r="BF113" s="33">
        <f>PRODUCT(AH113*100*1/AH115)</f>
        <v>0</v>
      </c>
      <c r="BG113" s="33">
        <f>PRODUCT(AI113*100*1/AI115)</f>
        <v>0</v>
      </c>
      <c r="BH113" s="33">
        <f>PRODUCT(AJ113*100*1/AJ115)</f>
        <v>0</v>
      </c>
      <c r="BI113" s="53">
        <f>PRODUCT(AK113*100*1/AK115)</f>
        <v>9.67741935483871</v>
      </c>
      <c r="BJ113" s="33">
        <f>PRODUCT(AL113*100*1/AL115)</f>
        <v>0</v>
      </c>
      <c r="BK113" s="33">
        <f>PRODUCT(AM113*100*1/AM115)</f>
        <v>0</v>
      </c>
      <c r="BL113" s="33">
        <f>PRODUCT(AN113*100*1/AN115)</f>
        <v>0</v>
      </c>
      <c r="BM113" s="33">
        <f>PRODUCT(AO113*100*1/AO115)</f>
        <v>0</v>
      </c>
      <c r="BN113" s="30">
        <f>PRODUCT(AP113*100*1/AP115)</f>
        <v>0</v>
      </c>
      <c r="BO113" s="46">
        <f>PRODUCT(AQ113*100*1/AQ115)</f>
        <v>0</v>
      </c>
      <c r="BP113" s="33">
        <f t="shared" ref="BP113" si="131">PRODUCT(AR113*100*1/AR115)</f>
        <v>0</v>
      </c>
      <c r="BR113" s="41">
        <v>256</v>
      </c>
      <c r="BS113" s="33">
        <f t="shared" ref="BS113:CN113" si="132">AU99+AU100+AU101+AU102+AU103+AU104+AU105+AU106+AU107+AU108+AU109+AU110+AU111+AU112+AU113</f>
        <v>100</v>
      </c>
      <c r="BT113" s="33">
        <f t="shared" si="132"/>
        <v>100</v>
      </c>
      <c r="BU113" s="33">
        <f t="shared" si="132"/>
        <v>100</v>
      </c>
      <c r="BV113" s="33">
        <f t="shared" si="132"/>
        <v>100.00000000000001</v>
      </c>
      <c r="BW113" s="33">
        <f t="shared" si="132"/>
        <v>100</v>
      </c>
      <c r="BX113" s="33">
        <f t="shared" si="132"/>
        <v>100</v>
      </c>
      <c r="BY113" s="33">
        <f t="shared" si="132"/>
        <v>99.999999999999986</v>
      </c>
      <c r="BZ113" s="33">
        <f t="shared" si="132"/>
        <v>100</v>
      </c>
      <c r="CA113" s="33">
        <f t="shared" si="132"/>
        <v>100</v>
      </c>
      <c r="CB113" s="33">
        <f t="shared" si="132"/>
        <v>100.00000000000001</v>
      </c>
      <c r="CC113" s="33">
        <f t="shared" si="132"/>
        <v>99.999999999999986</v>
      </c>
      <c r="CD113" s="33">
        <f t="shared" si="132"/>
        <v>100</v>
      </c>
      <c r="CE113" s="33">
        <f t="shared" si="132"/>
        <v>100</v>
      </c>
      <c r="CF113" s="33">
        <f t="shared" si="132"/>
        <v>100</v>
      </c>
      <c r="CG113" s="53">
        <f t="shared" si="132"/>
        <v>100</v>
      </c>
      <c r="CH113" s="33">
        <f t="shared" si="132"/>
        <v>100</v>
      </c>
      <c r="CI113" s="33">
        <f t="shared" si="132"/>
        <v>99.999999999999972</v>
      </c>
      <c r="CJ113" s="33">
        <f t="shared" si="132"/>
        <v>100.00000000000001</v>
      </c>
      <c r="CK113" s="33">
        <f t="shared" si="132"/>
        <v>99.999999999999972</v>
      </c>
      <c r="CL113" s="30">
        <f t="shared" si="132"/>
        <v>100</v>
      </c>
      <c r="CM113" s="46">
        <f t="shared" si="132"/>
        <v>100</v>
      </c>
      <c r="CN113" s="33">
        <f t="shared" si="132"/>
        <v>100</v>
      </c>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row>
    <row r="114" spans="1:118" x14ac:dyDescent="0.25">
      <c r="B114" s="41" t="s">
        <v>17</v>
      </c>
      <c r="C114" s="2">
        <v>0</v>
      </c>
      <c r="D114" s="2">
        <v>0</v>
      </c>
      <c r="E114" s="2">
        <v>64</v>
      </c>
      <c r="F114" s="2">
        <v>0</v>
      </c>
      <c r="G114" s="2">
        <v>5</v>
      </c>
      <c r="H114" s="2">
        <v>2</v>
      </c>
      <c r="I114" s="2">
        <v>0</v>
      </c>
      <c r="J114" s="2">
        <v>1</v>
      </c>
      <c r="K114" s="4">
        <v>0</v>
      </c>
      <c r="L114" s="3">
        <v>1</v>
      </c>
      <c r="M114" s="3">
        <v>1</v>
      </c>
      <c r="N114" s="3">
        <v>19</v>
      </c>
      <c r="O114" s="3">
        <v>0</v>
      </c>
      <c r="P114" s="3">
        <v>0</v>
      </c>
      <c r="Q114" s="3">
        <v>0</v>
      </c>
      <c r="R114" s="3">
        <v>0</v>
      </c>
      <c r="S114" s="41">
        <v>93</v>
      </c>
      <c r="V114" s="41">
        <v>512</v>
      </c>
      <c r="W114" s="3">
        <f>R99</f>
        <v>0</v>
      </c>
      <c r="X114" s="3">
        <f>R100</f>
        <v>0</v>
      </c>
      <c r="Y114" s="3">
        <f>R101</f>
        <v>0</v>
      </c>
      <c r="Z114" s="3">
        <f>R102</f>
        <v>0</v>
      </c>
      <c r="AA114" s="3">
        <f>R103</f>
        <v>0</v>
      </c>
      <c r="AB114" s="3">
        <f>R104</f>
        <v>0</v>
      </c>
      <c r="AC114" s="3">
        <f>R105</f>
        <v>0</v>
      </c>
      <c r="AD114" s="3">
        <f>R106</f>
        <v>0</v>
      </c>
      <c r="AE114" s="3">
        <f>R107</f>
        <v>0</v>
      </c>
      <c r="AF114" s="3">
        <f>R108</f>
        <v>0</v>
      </c>
      <c r="AG114" s="3">
        <f>R109</f>
        <v>0</v>
      </c>
      <c r="AH114" s="3">
        <f>R110</f>
        <v>0</v>
      </c>
      <c r="AI114" s="3">
        <f>R111</f>
        <v>0</v>
      </c>
      <c r="AJ114" s="3">
        <f>R112</f>
        <v>0</v>
      </c>
      <c r="AK114" s="52">
        <f>R113</f>
        <v>0</v>
      </c>
      <c r="AL114" s="3">
        <f>R114</f>
        <v>0</v>
      </c>
      <c r="AM114" s="3">
        <f>R115</f>
        <v>0</v>
      </c>
      <c r="AN114" s="3">
        <f>R116</f>
        <v>0</v>
      </c>
      <c r="AO114" s="3">
        <f>R117</f>
        <v>0</v>
      </c>
      <c r="AP114" s="41">
        <f>R118</f>
        <v>0</v>
      </c>
      <c r="AQ114" s="45">
        <f>R119</f>
        <v>0</v>
      </c>
      <c r="AR114" s="3">
        <f>R122</f>
        <v>0</v>
      </c>
      <c r="AT114" s="41">
        <v>512</v>
      </c>
      <c r="AU114" s="33">
        <f>PRODUCT(W114*100*1/W115)</f>
        <v>0</v>
      </c>
      <c r="AV114" s="33">
        <f>PRODUCT(X114*100*1/X115)</f>
        <v>0</v>
      </c>
      <c r="AW114" s="33">
        <f>PRODUCT(Y114*100*1/Y115)</f>
        <v>0</v>
      </c>
      <c r="AX114" s="33">
        <f>PRODUCT(Z114*100*1/Z115)</f>
        <v>0</v>
      </c>
      <c r="AY114" s="33">
        <f>PRODUCT(AA114*100*1/AA115)</f>
        <v>0</v>
      </c>
      <c r="AZ114" s="33">
        <f>PRODUCT(AB114*100*1/AB115)</f>
        <v>0</v>
      </c>
      <c r="BA114" s="33">
        <f>PRODUCT(AC114*100*1/AC115)</f>
        <v>0</v>
      </c>
      <c r="BB114" s="33">
        <f>PRODUCT(AD114*100*1/AD115)</f>
        <v>0</v>
      </c>
      <c r="BC114" s="33">
        <f>PRODUCT(AE114*100*1/AE115)</f>
        <v>0</v>
      </c>
      <c r="BD114" s="33">
        <f>PRODUCT(AF114*100*1/AF115)</f>
        <v>0</v>
      </c>
      <c r="BE114" s="33">
        <f>PRODUCT(AG114*100*1/AG115)</f>
        <v>0</v>
      </c>
      <c r="BF114" s="33">
        <f>PRODUCT(AH114*100*1/AH115)</f>
        <v>0</v>
      </c>
      <c r="BG114" s="33">
        <f>PRODUCT(AI114*100*1/AI115)</f>
        <v>0</v>
      </c>
      <c r="BH114" s="33">
        <f>PRODUCT(AJ114*100*1/AJ115)</f>
        <v>0</v>
      </c>
      <c r="BI114" s="53">
        <f>PRODUCT(AK114*100*1/AK115)</f>
        <v>0</v>
      </c>
      <c r="BJ114" s="33">
        <f>PRODUCT(AL114*100*1/AL115)</f>
        <v>0</v>
      </c>
      <c r="BK114" s="33">
        <f>PRODUCT(AM114*100*1/AM115)</f>
        <v>0</v>
      </c>
      <c r="BL114" s="33">
        <f>PRODUCT(AN114*100*1/AN115)</f>
        <v>0</v>
      </c>
      <c r="BM114" s="33">
        <f>PRODUCT(AO114*100*1/AO115)</f>
        <v>0</v>
      </c>
      <c r="BN114" s="30">
        <f>PRODUCT(AP114*100*1/AP115)</f>
        <v>0</v>
      </c>
      <c r="BO114" s="46">
        <f>PRODUCT(AQ114*100*1/AQ115)</f>
        <v>0</v>
      </c>
      <c r="BP114" s="33">
        <f t="shared" ref="BP114" si="133">PRODUCT(AR114*100*1/AR115)</f>
        <v>0</v>
      </c>
      <c r="BR114" s="41">
        <v>512</v>
      </c>
      <c r="BS114" s="33">
        <f t="shared" ref="BS114:CN114" si="134">AU99+AU100+AU101+AU102+AU103+AU104+AU105+AU106+AU107+AU108+AU109+AU110+AU111+AU112+AU113+AU114</f>
        <v>100</v>
      </c>
      <c r="BT114" s="33">
        <f t="shared" si="134"/>
        <v>100</v>
      </c>
      <c r="BU114" s="33">
        <f t="shared" si="134"/>
        <v>100</v>
      </c>
      <c r="BV114" s="33">
        <f t="shared" si="134"/>
        <v>100.00000000000001</v>
      </c>
      <c r="BW114" s="33">
        <f t="shared" si="134"/>
        <v>100</v>
      </c>
      <c r="BX114" s="33">
        <f t="shared" si="134"/>
        <v>100</v>
      </c>
      <c r="BY114" s="33">
        <f t="shared" si="134"/>
        <v>99.999999999999986</v>
      </c>
      <c r="BZ114" s="33">
        <f t="shared" si="134"/>
        <v>100</v>
      </c>
      <c r="CA114" s="33">
        <f t="shared" si="134"/>
        <v>100</v>
      </c>
      <c r="CB114" s="33">
        <f t="shared" si="134"/>
        <v>100.00000000000001</v>
      </c>
      <c r="CC114" s="33">
        <f t="shared" si="134"/>
        <v>99.999999999999986</v>
      </c>
      <c r="CD114" s="33">
        <f t="shared" si="134"/>
        <v>100</v>
      </c>
      <c r="CE114" s="33">
        <f t="shared" si="134"/>
        <v>100</v>
      </c>
      <c r="CF114" s="33">
        <f t="shared" si="134"/>
        <v>100</v>
      </c>
      <c r="CG114" s="53">
        <f t="shared" si="134"/>
        <v>100</v>
      </c>
      <c r="CH114" s="33">
        <f t="shared" si="134"/>
        <v>100</v>
      </c>
      <c r="CI114" s="33">
        <f t="shared" si="134"/>
        <v>99.999999999999972</v>
      </c>
      <c r="CJ114" s="33">
        <f t="shared" si="134"/>
        <v>100.00000000000001</v>
      </c>
      <c r="CK114" s="33">
        <f t="shared" si="134"/>
        <v>99.999999999999972</v>
      </c>
      <c r="CL114" s="30">
        <f t="shared" si="134"/>
        <v>100</v>
      </c>
      <c r="CM114" s="46">
        <f t="shared" si="134"/>
        <v>100</v>
      </c>
      <c r="CN114" s="33">
        <f t="shared" si="134"/>
        <v>100</v>
      </c>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row>
    <row r="115" spans="1:118" x14ac:dyDescent="0.25">
      <c r="B115" s="41" t="s">
        <v>18</v>
      </c>
      <c r="C115" s="2">
        <v>0</v>
      </c>
      <c r="D115" s="2">
        <v>20</v>
      </c>
      <c r="E115" s="2">
        <v>43</v>
      </c>
      <c r="F115" s="2">
        <v>3</v>
      </c>
      <c r="G115" s="2">
        <v>5</v>
      </c>
      <c r="H115" s="4">
        <v>9</v>
      </c>
      <c r="I115" s="3">
        <v>3</v>
      </c>
      <c r="J115" s="3">
        <v>1</v>
      </c>
      <c r="K115" s="3">
        <v>1</v>
      </c>
      <c r="L115" s="3">
        <v>8</v>
      </c>
      <c r="M115" s="3">
        <v>0</v>
      </c>
      <c r="N115" s="3">
        <v>0</v>
      </c>
      <c r="O115" s="3">
        <v>0</v>
      </c>
      <c r="P115" s="3">
        <v>0</v>
      </c>
      <c r="Q115" s="3">
        <v>0</v>
      </c>
      <c r="R115" s="3">
        <v>0</v>
      </c>
      <c r="S115" s="41">
        <v>93</v>
      </c>
      <c r="V115" s="41" t="s">
        <v>1</v>
      </c>
      <c r="W115" s="41">
        <f>S99</f>
        <v>79</v>
      </c>
      <c r="X115" s="41">
        <f>S100</f>
        <v>93</v>
      </c>
      <c r="Y115" s="41">
        <f>S101</f>
        <v>93</v>
      </c>
      <c r="Z115" s="41">
        <f>S102</f>
        <v>93</v>
      </c>
      <c r="AA115" s="41">
        <f>S103</f>
        <v>93</v>
      </c>
      <c r="AB115" s="41">
        <f>S104</f>
        <v>93</v>
      </c>
      <c r="AC115" s="41">
        <f>S105</f>
        <v>93</v>
      </c>
      <c r="AD115" s="41">
        <f>S106</f>
        <v>93</v>
      </c>
      <c r="AE115" s="41">
        <f>S107</f>
        <v>93</v>
      </c>
      <c r="AF115" s="41">
        <f>S108</f>
        <v>93</v>
      </c>
      <c r="AG115" s="41">
        <f>S109</f>
        <v>93</v>
      </c>
      <c r="AH115" s="41">
        <f>S110</f>
        <v>93</v>
      </c>
      <c r="AI115" s="41">
        <f>S111</f>
        <v>93</v>
      </c>
      <c r="AJ115" s="41">
        <f>S112</f>
        <v>93</v>
      </c>
      <c r="AK115" s="48">
        <f>S113</f>
        <v>93</v>
      </c>
      <c r="AL115" s="41">
        <f>S114</f>
        <v>93</v>
      </c>
      <c r="AM115" s="41">
        <f>S115</f>
        <v>93</v>
      </c>
      <c r="AN115" s="41">
        <f>S116</f>
        <v>93</v>
      </c>
      <c r="AO115" s="41">
        <f>S117</f>
        <v>93</v>
      </c>
      <c r="AP115" s="41">
        <f>S118</f>
        <v>93</v>
      </c>
      <c r="AQ115" s="41">
        <f>S119</f>
        <v>93</v>
      </c>
      <c r="AR115" s="41">
        <f>S122</f>
        <v>93</v>
      </c>
      <c r="AT115" s="41" t="s">
        <v>46</v>
      </c>
      <c r="AU115" s="30">
        <f t="shared" ref="AU115:BP115" si="135">SUM(AU99:AU114)</f>
        <v>100</v>
      </c>
      <c r="AV115" s="30">
        <f t="shared" si="135"/>
        <v>100</v>
      </c>
      <c r="AW115" s="30">
        <f t="shared" si="135"/>
        <v>100</v>
      </c>
      <c r="AX115" s="30">
        <f t="shared" si="135"/>
        <v>100.00000000000001</v>
      </c>
      <c r="AY115" s="30">
        <f t="shared" si="135"/>
        <v>100</v>
      </c>
      <c r="AZ115" s="30">
        <f t="shared" si="135"/>
        <v>100</v>
      </c>
      <c r="BA115" s="30">
        <f t="shared" si="135"/>
        <v>99.999999999999986</v>
      </c>
      <c r="BB115" s="30">
        <f t="shared" si="135"/>
        <v>100</v>
      </c>
      <c r="BC115" s="30">
        <f t="shared" si="135"/>
        <v>100</v>
      </c>
      <c r="BD115" s="30">
        <f t="shared" si="135"/>
        <v>100.00000000000001</v>
      </c>
      <c r="BE115" s="30">
        <f t="shared" si="135"/>
        <v>99.999999999999986</v>
      </c>
      <c r="BF115" s="30">
        <f t="shared" si="135"/>
        <v>100</v>
      </c>
      <c r="BG115" s="30">
        <f t="shared" si="135"/>
        <v>100</v>
      </c>
      <c r="BH115" s="30">
        <f t="shared" si="135"/>
        <v>100</v>
      </c>
      <c r="BI115" s="49">
        <f t="shared" si="135"/>
        <v>100</v>
      </c>
      <c r="BJ115" s="30">
        <f t="shared" si="135"/>
        <v>100</v>
      </c>
      <c r="BK115" s="30">
        <f t="shared" si="135"/>
        <v>99.999999999999972</v>
      </c>
      <c r="BL115" s="30">
        <f t="shared" si="135"/>
        <v>100.00000000000001</v>
      </c>
      <c r="BM115" s="30">
        <f t="shared" si="135"/>
        <v>99.999999999999972</v>
      </c>
      <c r="BN115" s="30">
        <f t="shared" si="135"/>
        <v>100</v>
      </c>
      <c r="BO115" s="30">
        <f t="shared" si="135"/>
        <v>100</v>
      </c>
      <c r="BP115" s="30">
        <f t="shared" si="135"/>
        <v>100</v>
      </c>
      <c r="BS115" s="30"/>
      <c r="BT115" s="30"/>
      <c r="BU115" s="30"/>
      <c r="BV115" s="30"/>
      <c r="BW115" s="30"/>
      <c r="BX115" s="30"/>
      <c r="BY115" s="30"/>
      <c r="BZ115" s="30"/>
      <c r="CA115" s="30"/>
      <c r="CB115" s="30"/>
      <c r="CC115" s="30"/>
      <c r="CD115" s="30"/>
      <c r="CE115" s="30"/>
      <c r="CF115" s="30"/>
      <c r="CG115" s="49"/>
      <c r="CH115" s="30"/>
      <c r="CI115" s="30"/>
      <c r="CJ115" s="30"/>
      <c r="CK115" s="30"/>
      <c r="CL115" s="30"/>
      <c r="CM115" s="3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row>
    <row r="116" spans="1:118" x14ac:dyDescent="0.25">
      <c r="B116" s="41" t="s">
        <v>19</v>
      </c>
      <c r="C116" s="2">
        <v>0</v>
      </c>
      <c r="D116" s="2">
        <v>62</v>
      </c>
      <c r="E116" s="2">
        <v>0</v>
      </c>
      <c r="F116" s="2">
        <v>3</v>
      </c>
      <c r="G116" s="2">
        <v>2</v>
      </c>
      <c r="H116" s="2">
        <v>13</v>
      </c>
      <c r="I116" s="4">
        <v>5</v>
      </c>
      <c r="J116" s="3">
        <v>1</v>
      </c>
      <c r="K116" s="3">
        <v>2</v>
      </c>
      <c r="L116" s="3">
        <v>2</v>
      </c>
      <c r="M116" s="3">
        <v>3</v>
      </c>
      <c r="N116" s="3">
        <v>0</v>
      </c>
      <c r="O116" s="3">
        <v>0</v>
      </c>
      <c r="P116" s="3">
        <v>0</v>
      </c>
      <c r="Q116" s="3">
        <v>0</v>
      </c>
      <c r="R116" s="3">
        <v>0</v>
      </c>
      <c r="S116" s="41">
        <v>93</v>
      </c>
      <c r="AK116" s="48"/>
      <c r="AU116" s="30"/>
      <c r="AV116" s="30"/>
      <c r="AW116" s="30"/>
      <c r="AX116" s="30"/>
      <c r="AY116" s="30"/>
      <c r="AZ116" s="30"/>
      <c r="BA116" s="30"/>
      <c r="BB116" s="30"/>
      <c r="BC116" s="30"/>
      <c r="BD116" s="30"/>
      <c r="BE116" s="30"/>
      <c r="BF116" s="30"/>
      <c r="BG116" s="30"/>
      <c r="BH116" s="30"/>
      <c r="BI116" s="49"/>
      <c r="BJ116" s="30"/>
      <c r="BK116" s="30"/>
      <c r="BL116" s="30"/>
      <c r="BM116" s="30"/>
      <c r="BN116" s="30"/>
      <c r="BO116" s="30"/>
      <c r="BS116" s="30"/>
      <c r="BT116" s="30"/>
      <c r="BU116" s="30"/>
      <c r="BV116" s="30"/>
      <c r="BW116" s="30"/>
      <c r="BX116" s="30"/>
      <c r="BY116" s="30"/>
      <c r="BZ116" s="30"/>
      <c r="CA116" s="30"/>
      <c r="CB116" s="30"/>
      <c r="CC116" s="30"/>
      <c r="CD116" s="30"/>
      <c r="CE116" s="30"/>
      <c r="CF116" s="30"/>
      <c r="CG116" s="49"/>
      <c r="CH116" s="30"/>
      <c r="CI116" s="30"/>
      <c r="CJ116" s="30"/>
      <c r="CK116" s="30"/>
      <c r="CL116" s="30"/>
      <c r="CM116" s="3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row>
    <row r="117" spans="1:118" x14ac:dyDescent="0.25">
      <c r="B117" s="41" t="s">
        <v>20</v>
      </c>
      <c r="C117" s="2">
        <v>0</v>
      </c>
      <c r="D117" s="2">
        <v>1</v>
      </c>
      <c r="E117" s="2">
        <v>4</v>
      </c>
      <c r="F117" s="2">
        <v>49</v>
      </c>
      <c r="G117" s="2">
        <v>10</v>
      </c>
      <c r="H117" s="3">
        <v>4</v>
      </c>
      <c r="I117" s="3">
        <v>14</v>
      </c>
      <c r="J117" s="3">
        <v>3</v>
      </c>
      <c r="K117" s="3">
        <v>3</v>
      </c>
      <c r="L117" s="3">
        <v>5</v>
      </c>
      <c r="M117" s="3">
        <v>0</v>
      </c>
      <c r="N117" s="3">
        <v>0</v>
      </c>
      <c r="O117" s="3">
        <v>0</v>
      </c>
      <c r="P117" s="3">
        <v>0</v>
      </c>
      <c r="Q117" s="3">
        <v>0</v>
      </c>
      <c r="R117" s="3">
        <v>0</v>
      </c>
      <c r="S117" s="41">
        <v>93</v>
      </c>
      <c r="AK117" s="48"/>
      <c r="AU117" s="30"/>
      <c r="AV117" s="30"/>
      <c r="AW117" s="30"/>
      <c r="AX117" s="30"/>
      <c r="AY117" s="30"/>
      <c r="AZ117" s="30"/>
      <c r="BA117" s="30"/>
      <c r="BB117" s="30"/>
      <c r="BC117" s="30"/>
      <c r="BD117" s="30"/>
      <c r="BE117" s="30"/>
      <c r="BF117" s="30"/>
      <c r="BG117" s="30"/>
      <c r="BH117" s="30"/>
      <c r="BI117" s="49"/>
      <c r="BJ117" s="30"/>
      <c r="BK117" s="30"/>
      <c r="BL117" s="30"/>
      <c r="BM117" s="30"/>
      <c r="BN117" s="30"/>
      <c r="BO117" s="30"/>
      <c r="BS117" s="30"/>
      <c r="BT117" s="30"/>
      <c r="BU117" s="30"/>
      <c r="BV117" s="30"/>
      <c r="BW117" s="30"/>
      <c r="BX117" s="30"/>
      <c r="BY117" s="30"/>
      <c r="BZ117" s="30"/>
      <c r="CA117" s="30"/>
      <c r="CB117" s="30"/>
      <c r="CC117" s="30"/>
      <c r="CD117" s="30"/>
      <c r="CE117" s="30"/>
      <c r="CF117" s="30"/>
      <c r="CG117" s="49"/>
      <c r="CH117" s="30"/>
      <c r="CI117" s="30"/>
      <c r="CJ117" s="30"/>
      <c r="CK117" s="30"/>
      <c r="CL117" s="30"/>
      <c r="CM117" s="3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row>
    <row r="118" spans="1:118" x14ac:dyDescent="0.25">
      <c r="B118" s="41" t="s">
        <v>21</v>
      </c>
      <c r="C118" s="41">
        <v>0</v>
      </c>
      <c r="D118" s="41">
        <v>0</v>
      </c>
      <c r="E118" s="41">
        <v>1</v>
      </c>
      <c r="F118" s="41">
        <v>0</v>
      </c>
      <c r="G118" s="41">
        <v>1</v>
      </c>
      <c r="H118" s="41">
        <v>8</v>
      </c>
      <c r="I118" s="41">
        <v>53</v>
      </c>
      <c r="J118" s="41">
        <v>3</v>
      </c>
      <c r="K118" s="41">
        <v>4</v>
      </c>
      <c r="L118" s="41">
        <v>9</v>
      </c>
      <c r="M118" s="41">
        <v>14</v>
      </c>
      <c r="N118" s="41">
        <v>0</v>
      </c>
      <c r="O118" s="41">
        <v>0</v>
      </c>
      <c r="P118" s="41">
        <v>0</v>
      </c>
      <c r="Q118" s="41">
        <v>0</v>
      </c>
      <c r="R118" s="41">
        <v>0</v>
      </c>
      <c r="S118" s="41">
        <v>93</v>
      </c>
      <c r="AK118" s="48"/>
      <c r="AU118" s="30"/>
      <c r="AV118" s="30"/>
      <c r="AW118" s="30"/>
      <c r="AX118" s="30"/>
      <c r="AY118" s="30"/>
      <c r="AZ118" s="30"/>
      <c r="BA118" s="30"/>
      <c r="BB118" s="30"/>
      <c r="BC118" s="30"/>
      <c r="BD118" s="30"/>
      <c r="BE118" s="30"/>
      <c r="BF118" s="30"/>
      <c r="BG118" s="30"/>
      <c r="BH118" s="30"/>
      <c r="BI118" s="49"/>
      <c r="BJ118" s="30"/>
      <c r="BK118" s="30"/>
      <c r="BL118" s="30"/>
      <c r="BM118" s="30"/>
      <c r="BN118" s="30"/>
      <c r="BO118" s="30"/>
      <c r="BS118" s="30"/>
      <c r="BT118" s="30"/>
      <c r="BU118" s="30"/>
      <c r="BV118" s="30"/>
      <c r="BW118" s="30"/>
      <c r="BX118" s="30"/>
      <c r="BY118" s="30"/>
      <c r="BZ118" s="30"/>
      <c r="CA118" s="30"/>
      <c r="CB118" s="30"/>
      <c r="CC118" s="30"/>
      <c r="CD118" s="30"/>
      <c r="CE118" s="30"/>
      <c r="CF118" s="30"/>
      <c r="CG118" s="49"/>
      <c r="CH118" s="30"/>
      <c r="CI118" s="30"/>
      <c r="CJ118" s="30"/>
      <c r="CK118" s="30"/>
      <c r="CL118" s="30"/>
      <c r="CM118" s="3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row>
    <row r="119" spans="1:118" x14ac:dyDescent="0.25">
      <c r="B119" s="41" t="s">
        <v>22</v>
      </c>
      <c r="C119" s="42">
        <v>0</v>
      </c>
      <c r="D119" s="42">
        <v>4</v>
      </c>
      <c r="E119" s="42">
        <v>0</v>
      </c>
      <c r="F119" s="42">
        <v>52</v>
      </c>
      <c r="G119" s="42">
        <v>28</v>
      </c>
      <c r="H119" s="42">
        <v>3</v>
      </c>
      <c r="I119" s="42">
        <v>4</v>
      </c>
      <c r="J119" s="47">
        <v>1</v>
      </c>
      <c r="K119" s="45">
        <v>1</v>
      </c>
      <c r="L119" s="45">
        <v>0</v>
      </c>
      <c r="M119" s="45">
        <v>0</v>
      </c>
      <c r="N119" s="45">
        <v>0</v>
      </c>
      <c r="O119" s="45">
        <v>0</v>
      </c>
      <c r="P119" s="45">
        <v>0</v>
      </c>
      <c r="Q119" s="45">
        <v>0</v>
      </c>
      <c r="R119" s="45">
        <v>0</v>
      </c>
      <c r="S119" s="41">
        <v>93</v>
      </c>
      <c r="AK119" s="48"/>
      <c r="AU119" s="30"/>
      <c r="AV119" s="30"/>
      <c r="AW119" s="30"/>
      <c r="AX119" s="30"/>
      <c r="AY119" s="30"/>
      <c r="AZ119" s="30"/>
      <c r="BA119" s="30"/>
      <c r="BB119" s="30"/>
      <c r="BC119" s="30"/>
      <c r="BD119" s="30"/>
      <c r="BE119" s="30"/>
      <c r="BF119" s="30"/>
      <c r="BG119" s="30"/>
      <c r="BH119" s="30"/>
      <c r="BI119" s="49"/>
      <c r="BJ119" s="30"/>
      <c r="BK119" s="30"/>
      <c r="BL119" s="30"/>
      <c r="BM119" s="30"/>
      <c r="BN119" s="30"/>
      <c r="BO119" s="30"/>
      <c r="BS119" s="30"/>
      <c r="BT119" s="30"/>
      <c r="BU119" s="30"/>
      <c r="BV119" s="30"/>
      <c r="BW119" s="30"/>
      <c r="BX119" s="30"/>
      <c r="BY119" s="30"/>
      <c r="BZ119" s="30"/>
      <c r="CA119" s="30"/>
      <c r="CB119" s="30"/>
      <c r="CC119" s="30"/>
      <c r="CD119" s="30"/>
      <c r="CE119" s="30"/>
      <c r="CF119" s="30"/>
      <c r="CG119" s="49"/>
      <c r="CH119" s="30"/>
      <c r="CI119" s="30"/>
      <c r="CJ119" s="30"/>
      <c r="CK119" s="30"/>
      <c r="CL119" s="30"/>
      <c r="CM119" s="3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row>
    <row r="120" spans="1:118" x14ac:dyDescent="0.25">
      <c r="B120" s="41" t="s">
        <v>89</v>
      </c>
      <c r="C120" s="41">
        <v>0</v>
      </c>
      <c r="D120" s="41">
        <v>0</v>
      </c>
      <c r="E120" s="41">
        <v>0</v>
      </c>
      <c r="F120" s="41">
        <v>0</v>
      </c>
      <c r="G120" s="41">
        <v>0</v>
      </c>
      <c r="H120" s="41">
        <v>2</v>
      </c>
      <c r="I120" s="41">
        <v>0</v>
      </c>
      <c r="J120" s="41">
        <v>6</v>
      </c>
      <c r="K120" s="41">
        <v>44</v>
      </c>
      <c r="L120" s="41">
        <v>30</v>
      </c>
      <c r="M120" s="41">
        <v>8</v>
      </c>
      <c r="N120" s="41">
        <v>2</v>
      </c>
      <c r="O120" s="41">
        <v>1</v>
      </c>
      <c r="P120" s="41">
        <v>0</v>
      </c>
      <c r="Q120" s="41">
        <v>0</v>
      </c>
      <c r="R120" s="41">
        <v>0</v>
      </c>
      <c r="S120" s="41">
        <v>93</v>
      </c>
      <c r="AK120" s="48"/>
      <c r="AU120" s="30"/>
      <c r="AV120" s="30"/>
      <c r="AW120" s="30"/>
      <c r="AX120" s="30"/>
      <c r="AY120" s="30"/>
      <c r="AZ120" s="30"/>
      <c r="BA120" s="30"/>
      <c r="BB120" s="30"/>
      <c r="BC120" s="30"/>
      <c r="BD120" s="30"/>
      <c r="BE120" s="30"/>
      <c r="BF120" s="30"/>
      <c r="BG120" s="30"/>
      <c r="BH120" s="30"/>
      <c r="BI120" s="49"/>
      <c r="BJ120" s="30"/>
      <c r="BK120" s="30"/>
      <c r="BL120" s="30"/>
      <c r="BM120" s="30"/>
      <c r="BN120" s="30"/>
      <c r="BO120" s="30"/>
      <c r="BS120" s="30"/>
      <c r="BT120" s="30"/>
      <c r="BU120" s="30"/>
      <c r="BV120" s="30"/>
      <c r="BW120" s="30"/>
      <c r="BX120" s="30"/>
      <c r="BY120" s="30"/>
      <c r="BZ120" s="30"/>
      <c r="CA120" s="30"/>
      <c r="CB120" s="30"/>
      <c r="CC120" s="30"/>
      <c r="CD120" s="30"/>
      <c r="CE120" s="30"/>
      <c r="CF120" s="30"/>
      <c r="CG120" s="49"/>
      <c r="CH120" s="30"/>
      <c r="CI120" s="30"/>
      <c r="CJ120" s="30"/>
      <c r="CK120" s="30"/>
      <c r="CL120" s="30"/>
      <c r="CM120" s="3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row>
    <row r="121" spans="1:118" x14ac:dyDescent="0.25">
      <c r="B121" s="41" t="s">
        <v>107</v>
      </c>
      <c r="C121" s="41">
        <v>0</v>
      </c>
      <c r="D121" s="41">
        <v>0</v>
      </c>
      <c r="E121" s="41">
        <v>3</v>
      </c>
      <c r="F121" s="41">
        <v>0</v>
      </c>
      <c r="G121" s="41">
        <v>9</v>
      </c>
      <c r="H121" s="41">
        <v>5</v>
      </c>
      <c r="I121" s="41">
        <v>7</v>
      </c>
      <c r="J121" s="41">
        <v>6</v>
      </c>
      <c r="K121" s="41">
        <v>3</v>
      </c>
      <c r="L121" s="41">
        <v>1</v>
      </c>
      <c r="M121" s="41">
        <v>6</v>
      </c>
      <c r="N121" s="41">
        <v>51</v>
      </c>
      <c r="O121" s="41">
        <v>0</v>
      </c>
      <c r="P121" s="41">
        <v>0</v>
      </c>
      <c r="Q121" s="41">
        <v>0</v>
      </c>
      <c r="R121" s="41">
        <v>0</v>
      </c>
      <c r="S121" s="41">
        <v>91</v>
      </c>
      <c r="AK121" s="48"/>
      <c r="AU121" s="30"/>
      <c r="AV121" s="30"/>
      <c r="AW121" s="30"/>
      <c r="AX121" s="30"/>
      <c r="AY121" s="30"/>
      <c r="AZ121" s="30"/>
      <c r="BA121" s="30"/>
      <c r="BB121" s="30"/>
      <c r="BC121" s="30"/>
      <c r="BD121" s="30"/>
      <c r="BE121" s="30"/>
      <c r="BF121" s="30"/>
      <c r="BG121" s="30"/>
      <c r="BH121" s="30"/>
      <c r="BI121" s="49"/>
      <c r="BJ121" s="30"/>
      <c r="BK121" s="30"/>
      <c r="BL121" s="30"/>
      <c r="BM121" s="30"/>
      <c r="BN121" s="30"/>
      <c r="BO121" s="30"/>
      <c r="BS121" s="30"/>
      <c r="BT121" s="30"/>
      <c r="BU121" s="30"/>
      <c r="BV121" s="30"/>
      <c r="BW121" s="30"/>
      <c r="BX121" s="30"/>
      <c r="BY121" s="30"/>
      <c r="BZ121" s="30"/>
      <c r="CA121" s="30"/>
      <c r="CB121" s="30"/>
      <c r="CC121" s="30"/>
      <c r="CD121" s="30"/>
      <c r="CE121" s="30"/>
      <c r="CF121" s="30"/>
      <c r="CG121" s="49"/>
      <c r="CH121" s="30"/>
      <c r="CI121" s="30"/>
      <c r="CJ121" s="30"/>
      <c r="CK121" s="30"/>
      <c r="CL121" s="30"/>
      <c r="CM121" s="3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row>
    <row r="122" spans="1:118" x14ac:dyDescent="0.25">
      <c r="B122" s="41" t="s">
        <v>94</v>
      </c>
      <c r="C122" s="2">
        <v>0</v>
      </c>
      <c r="D122" s="2">
        <v>0</v>
      </c>
      <c r="E122" s="2">
        <v>0</v>
      </c>
      <c r="F122" s="2">
        <v>85</v>
      </c>
      <c r="G122" s="2">
        <v>0</v>
      </c>
      <c r="H122" s="2">
        <v>7</v>
      </c>
      <c r="I122" s="2">
        <v>0</v>
      </c>
      <c r="J122" s="2">
        <v>0</v>
      </c>
      <c r="K122" s="2">
        <v>0</v>
      </c>
      <c r="L122" s="2">
        <v>0</v>
      </c>
      <c r="M122" s="3">
        <v>0</v>
      </c>
      <c r="N122" s="3">
        <v>0</v>
      </c>
      <c r="O122" s="3">
        <v>1</v>
      </c>
      <c r="P122" s="3">
        <v>0</v>
      </c>
      <c r="Q122" s="3">
        <v>0</v>
      </c>
      <c r="R122" s="3">
        <v>0</v>
      </c>
      <c r="S122" s="41">
        <v>93</v>
      </c>
      <c r="AK122" s="48"/>
      <c r="BI122" s="48"/>
      <c r="CG122" s="48"/>
    </row>
    <row r="127" spans="1:118" x14ac:dyDescent="0.25">
      <c r="V127" s="41" t="str">
        <f>A128</f>
        <v>Proteus mirabilis</v>
      </c>
      <c r="AK127" s="48"/>
      <c r="AT127" s="41" t="str">
        <f>A128</f>
        <v>Proteus mirabilis</v>
      </c>
      <c r="BI127" s="48"/>
      <c r="BR127" s="41" t="str">
        <f>A128</f>
        <v>Proteus mirabilis</v>
      </c>
      <c r="CG127" s="48"/>
    </row>
    <row r="128" spans="1:118" ht="18.75" x14ac:dyDescent="0.25">
      <c r="A128" s="41" t="s">
        <v>88</v>
      </c>
      <c r="B128" s="41" t="s">
        <v>0</v>
      </c>
      <c r="C128" s="41">
        <v>1.5625E-2</v>
      </c>
      <c r="D128" s="41">
        <v>3.125E-2</v>
      </c>
      <c r="E128" s="41">
        <v>6.25E-2</v>
      </c>
      <c r="F128" s="41">
        <v>0.125</v>
      </c>
      <c r="G128" s="41">
        <v>0.25</v>
      </c>
      <c r="H128" s="41">
        <v>0.5</v>
      </c>
      <c r="I128" s="41">
        <v>1</v>
      </c>
      <c r="J128" s="41">
        <v>2</v>
      </c>
      <c r="K128" s="41">
        <v>4</v>
      </c>
      <c r="L128" s="41">
        <v>8</v>
      </c>
      <c r="M128" s="41">
        <v>16</v>
      </c>
      <c r="N128" s="41">
        <v>32</v>
      </c>
      <c r="O128" s="41">
        <v>64</v>
      </c>
      <c r="P128" s="41">
        <v>128</v>
      </c>
      <c r="Q128" s="41">
        <v>256</v>
      </c>
      <c r="R128" s="41">
        <v>512</v>
      </c>
      <c r="S128" s="41" t="s">
        <v>1</v>
      </c>
      <c r="V128" s="41" t="s">
        <v>0</v>
      </c>
      <c r="W128" s="41" t="str">
        <f>B129</f>
        <v>Ampicillin</v>
      </c>
      <c r="X128" s="41" t="str">
        <f>B130</f>
        <v>Ampicillin/ Sulbactam</v>
      </c>
      <c r="Y128" s="41" t="str">
        <f>B131</f>
        <v>Piperacillin</v>
      </c>
      <c r="Z128" s="41" t="str">
        <f>B132</f>
        <v>Piperacillin/ Tazobactam</v>
      </c>
      <c r="AA128" s="41" t="str">
        <f>B133</f>
        <v>Aztreonam</v>
      </c>
      <c r="AB128" s="41" t="str">
        <f>B134</f>
        <v>Cefotaxim</v>
      </c>
      <c r="AC128" s="41" t="str">
        <f>B135</f>
        <v>Ceftazidim</v>
      </c>
      <c r="AD128" s="41" t="str">
        <f>B136</f>
        <v>Cefuroxim</v>
      </c>
      <c r="AE128" s="41" t="str">
        <f>B137</f>
        <v>Imipenem</v>
      </c>
      <c r="AF128" s="41" t="str">
        <f>B138</f>
        <v>Meropenem</v>
      </c>
      <c r="AG128" s="41" t="str">
        <f>B139</f>
        <v>Colistin</v>
      </c>
      <c r="AH128" s="41" t="str">
        <f>B140</f>
        <v>Amikacin</v>
      </c>
      <c r="AI128" s="41" t="str">
        <f>B141</f>
        <v>Gentamicin</v>
      </c>
      <c r="AJ128" s="41" t="str">
        <f>B142</f>
        <v>Tobramycin</v>
      </c>
      <c r="AK128" s="48" t="str">
        <f>B143</f>
        <v>Fosfomycin</v>
      </c>
      <c r="AL128" s="41" t="str">
        <f>B144</f>
        <v>Cotrimoxazol</v>
      </c>
      <c r="AM128" s="41" t="str">
        <f>B145</f>
        <v>Ciprofloxacin</v>
      </c>
      <c r="AN128" s="41" t="str">
        <f>B146</f>
        <v>Levofloxacin</v>
      </c>
      <c r="AO128" s="41" t="str">
        <f>B147</f>
        <v>Moxifloxacin</v>
      </c>
      <c r="AP128" s="41" t="str">
        <f>B148</f>
        <v>Doxycyclin</v>
      </c>
      <c r="AQ128" s="41" t="str">
        <f>B149</f>
        <v>Tigecyclin</v>
      </c>
      <c r="AR128" s="41" t="str">
        <f>B152</f>
        <v>Ceftazidim/Avibactam</v>
      </c>
      <c r="AU128" s="30" t="str">
        <f>W128</f>
        <v>Ampicillin</v>
      </c>
      <c r="AV128" s="30" t="str">
        <f>X128</f>
        <v>Ampicillin/ Sulbactam</v>
      </c>
      <c r="AW128" s="30" t="str">
        <f>Y128</f>
        <v>Piperacillin</v>
      </c>
      <c r="AX128" s="30" t="str">
        <f>Z128</f>
        <v>Piperacillin/ Tazobactam</v>
      </c>
      <c r="AY128" s="30" t="str">
        <f>AA128</f>
        <v>Aztreonam</v>
      </c>
      <c r="AZ128" s="30" t="str">
        <f>AB128</f>
        <v>Cefotaxim</v>
      </c>
      <c r="BA128" s="30" t="str">
        <f>AC128</f>
        <v>Ceftazidim</v>
      </c>
      <c r="BB128" s="30" t="str">
        <f>AD128</f>
        <v>Cefuroxim</v>
      </c>
      <c r="BC128" s="30" t="str">
        <f>AE128</f>
        <v>Imipenem</v>
      </c>
      <c r="BD128" s="30" t="str">
        <f>AF128</f>
        <v>Meropenem</v>
      </c>
      <c r="BE128" s="30" t="str">
        <f>AG128</f>
        <v>Colistin</v>
      </c>
      <c r="BF128" s="30" t="str">
        <f>AH128</f>
        <v>Amikacin</v>
      </c>
      <c r="BG128" s="30" t="str">
        <f>AI128</f>
        <v>Gentamicin</v>
      </c>
      <c r="BH128" s="30" t="str">
        <f>AJ128</f>
        <v>Tobramycin</v>
      </c>
      <c r="BI128" s="49" t="str">
        <f>AK128</f>
        <v>Fosfomycin</v>
      </c>
      <c r="BJ128" s="30" t="str">
        <f>AL128</f>
        <v>Cotrimoxazol</v>
      </c>
      <c r="BK128" s="30" t="str">
        <f>AM128</f>
        <v>Ciprofloxacin</v>
      </c>
      <c r="BL128" s="30" t="str">
        <f>AN128</f>
        <v>Levofloxacin</v>
      </c>
      <c r="BM128" s="30" t="str">
        <f>AO128</f>
        <v>Moxifloxacin</v>
      </c>
      <c r="BN128" s="30" t="str">
        <f>AP128</f>
        <v>Doxycyclin</v>
      </c>
      <c r="BO128" s="30" t="str">
        <f>AQ128</f>
        <v>Tigecyclin</v>
      </c>
      <c r="BP128" s="41" t="str">
        <f t="shared" ref="BP128" si="136">AR128</f>
        <v>Ceftazidim/Avibactam</v>
      </c>
      <c r="BR128" s="41" t="s">
        <v>0</v>
      </c>
      <c r="BS128" s="41" t="str">
        <f>W128</f>
        <v>Ampicillin</v>
      </c>
      <c r="BT128" s="41" t="str">
        <f>X128</f>
        <v>Ampicillin/ Sulbactam</v>
      </c>
      <c r="BU128" s="41" t="str">
        <f>Y128</f>
        <v>Piperacillin</v>
      </c>
      <c r="BV128" s="41" t="str">
        <f>Z128</f>
        <v>Piperacillin/ Tazobactam</v>
      </c>
      <c r="BW128" s="41" t="str">
        <f>AA128</f>
        <v>Aztreonam</v>
      </c>
      <c r="BX128" s="41" t="str">
        <f>AB128</f>
        <v>Cefotaxim</v>
      </c>
      <c r="BY128" s="41" t="str">
        <f>AC128</f>
        <v>Ceftazidim</v>
      </c>
      <c r="BZ128" s="41" t="str">
        <f>AD128</f>
        <v>Cefuroxim</v>
      </c>
      <c r="CA128" s="41" t="str">
        <f>AE128</f>
        <v>Imipenem</v>
      </c>
      <c r="CB128" s="41" t="str">
        <f>AF128</f>
        <v>Meropenem</v>
      </c>
      <c r="CC128" s="41" t="str">
        <f>AG128</f>
        <v>Colistin</v>
      </c>
      <c r="CD128" s="41" t="str">
        <f>AH128</f>
        <v>Amikacin</v>
      </c>
      <c r="CE128" s="41" t="str">
        <f>AI128</f>
        <v>Gentamicin</v>
      </c>
      <c r="CF128" s="41" t="str">
        <f>AJ128</f>
        <v>Tobramycin</v>
      </c>
      <c r="CG128" s="48" t="str">
        <f>AK128</f>
        <v>Fosfomycin</v>
      </c>
      <c r="CH128" s="41" t="str">
        <f>AL128</f>
        <v>Cotrimoxazol</v>
      </c>
      <c r="CI128" s="41" t="str">
        <f>AM128</f>
        <v>Ciprofloxacin</v>
      </c>
      <c r="CJ128" s="41" t="str">
        <f>AN128</f>
        <v>Levofloxacin</v>
      </c>
      <c r="CK128" s="41" t="str">
        <f>AO128</f>
        <v>Moxifloxacin</v>
      </c>
      <c r="CL128" s="41" t="str">
        <f>AP128</f>
        <v>Doxycyclin</v>
      </c>
      <c r="CM128" s="41" t="str">
        <f>AQ128</f>
        <v>Tigecyclin</v>
      </c>
      <c r="CN128" s="41" t="str">
        <f t="shared" ref="CN128" si="137">AR128</f>
        <v>Ceftazidim/Avibactam</v>
      </c>
      <c r="CQ128" s="11"/>
      <c r="CR128" s="12" t="s">
        <v>47</v>
      </c>
      <c r="CS128" s="12" t="s">
        <v>52</v>
      </c>
      <c r="CT128" s="12" t="s">
        <v>53</v>
      </c>
      <c r="CU128" s="12" t="s">
        <v>54</v>
      </c>
      <c r="CV128" s="12" t="s">
        <v>55</v>
      </c>
      <c r="CW128" s="12" t="s">
        <v>56</v>
      </c>
      <c r="CX128" s="12" t="s">
        <v>57</v>
      </c>
      <c r="CY128" s="12" t="s">
        <v>70</v>
      </c>
      <c r="CZ128" s="12" t="s">
        <v>58</v>
      </c>
      <c r="DA128" s="12" t="s">
        <v>59</v>
      </c>
      <c r="DB128" s="12" t="s">
        <v>60</v>
      </c>
      <c r="DC128" s="12" t="s">
        <v>61</v>
      </c>
      <c r="DD128" s="12" t="s">
        <v>62</v>
      </c>
      <c r="DE128" s="12" t="s">
        <v>63</v>
      </c>
      <c r="DF128" s="12" t="s">
        <v>64</v>
      </c>
      <c r="DG128" s="12" t="s">
        <v>65</v>
      </c>
      <c r="DH128" s="12" t="s">
        <v>66</v>
      </c>
      <c r="DI128" s="12" t="s">
        <v>67</v>
      </c>
      <c r="DJ128" s="12" t="s">
        <v>68</v>
      </c>
      <c r="DK128" s="12" t="s">
        <v>69</v>
      </c>
      <c r="DL128" s="12" t="s">
        <v>71</v>
      </c>
      <c r="DM128" s="12" t="s">
        <v>116</v>
      </c>
      <c r="DN128" s="10"/>
    </row>
    <row r="129" spans="2:118" ht="18.75" x14ac:dyDescent="0.25">
      <c r="B129" s="41" t="s">
        <v>2</v>
      </c>
      <c r="C129" s="2">
        <v>0</v>
      </c>
      <c r="D129" s="2">
        <v>0</v>
      </c>
      <c r="E129" s="2">
        <v>0</v>
      </c>
      <c r="F129" s="2">
        <v>0</v>
      </c>
      <c r="G129" s="2">
        <v>0</v>
      </c>
      <c r="H129" s="2">
        <v>4</v>
      </c>
      <c r="I129" s="2">
        <v>16</v>
      </c>
      <c r="J129" s="2">
        <v>1</v>
      </c>
      <c r="K129" s="2">
        <v>0</v>
      </c>
      <c r="L129" s="2">
        <v>0</v>
      </c>
      <c r="M129" s="3">
        <v>0</v>
      </c>
      <c r="N129" s="3">
        <v>0</v>
      </c>
      <c r="O129" s="3">
        <v>3</v>
      </c>
      <c r="P129" s="3">
        <v>0</v>
      </c>
      <c r="Q129" s="3">
        <v>0</v>
      </c>
      <c r="R129" s="3">
        <v>0</v>
      </c>
      <c r="S129" s="41">
        <v>24</v>
      </c>
      <c r="V129" s="41">
        <v>1.5625E-2</v>
      </c>
      <c r="W129" s="2">
        <f>C129</f>
        <v>0</v>
      </c>
      <c r="X129" s="2">
        <f>C130</f>
        <v>0</v>
      </c>
      <c r="Y129" s="2">
        <f>C131</f>
        <v>0</v>
      </c>
      <c r="Z129" s="2">
        <f>C132</f>
        <v>0</v>
      </c>
      <c r="AA129" s="2">
        <f>C133</f>
        <v>0</v>
      </c>
      <c r="AB129" s="2">
        <f>C134</f>
        <v>0</v>
      </c>
      <c r="AC129" s="2">
        <f>C135</f>
        <v>0</v>
      </c>
      <c r="AD129" s="4">
        <f>C136</f>
        <v>0</v>
      </c>
      <c r="AE129" s="2">
        <f>C137</f>
        <v>0</v>
      </c>
      <c r="AF129" s="2">
        <f>C138</f>
        <v>0</v>
      </c>
      <c r="AG129" s="2">
        <f>C139</f>
        <v>0</v>
      </c>
      <c r="AH129" s="2">
        <f>C140</f>
        <v>0</v>
      </c>
      <c r="AI129" s="2">
        <f>C141</f>
        <v>0</v>
      </c>
      <c r="AJ129" s="2">
        <f>C142</f>
        <v>0</v>
      </c>
      <c r="AK129" s="50">
        <f>C143</f>
        <v>0</v>
      </c>
      <c r="AL129" s="2">
        <f>C144</f>
        <v>0</v>
      </c>
      <c r="AM129" s="2">
        <f>C145</f>
        <v>0</v>
      </c>
      <c r="AN129" s="2">
        <f>C146</f>
        <v>0</v>
      </c>
      <c r="AO129" s="42">
        <f>C147</f>
        <v>0</v>
      </c>
      <c r="AP129" s="41">
        <f>C148</f>
        <v>0</v>
      </c>
      <c r="AQ129" s="45">
        <f>C149</f>
        <v>0</v>
      </c>
      <c r="AR129" s="2">
        <f>C152</f>
        <v>0</v>
      </c>
      <c r="AT129" s="41">
        <v>1.4999999999999999E-2</v>
      </c>
      <c r="AU129" s="31">
        <f>PRODUCT(W129*100*1/W145)</f>
        <v>0</v>
      </c>
      <c r="AV129" s="31">
        <f>PRODUCT(X129*100*1/X145)</f>
        <v>0</v>
      </c>
      <c r="AW129" s="31">
        <f>PRODUCT(Y129*100*1/Y145)</f>
        <v>0</v>
      </c>
      <c r="AX129" s="31">
        <f>PRODUCT(Z129*100*1/Z145)</f>
        <v>0</v>
      </c>
      <c r="AY129" s="31">
        <f>PRODUCT(AA129*100*1/AA145)</f>
        <v>0</v>
      </c>
      <c r="AZ129" s="31">
        <f>PRODUCT(AB129*100*1/AB145)</f>
        <v>0</v>
      </c>
      <c r="BA129" s="31">
        <f>PRODUCT(AC129*100*1/AC145)</f>
        <v>0</v>
      </c>
      <c r="BB129" s="32">
        <f>PRODUCT(AD129*100*1/AD145)</f>
        <v>0</v>
      </c>
      <c r="BC129" s="31">
        <f>PRODUCT(AE129*100*1/AE145)</f>
        <v>0</v>
      </c>
      <c r="BD129" s="31">
        <f>PRODUCT(AF129*100*1/AF145)</f>
        <v>0</v>
      </c>
      <c r="BE129" s="31">
        <f>PRODUCT(AG129*100*1/AG145)</f>
        <v>0</v>
      </c>
      <c r="BF129" s="31">
        <f>PRODUCT(AH129*100*1/AH145)</f>
        <v>0</v>
      </c>
      <c r="BG129" s="31">
        <f>PRODUCT(AI129*100*1/AI145)</f>
        <v>0</v>
      </c>
      <c r="BH129" s="31">
        <f>PRODUCT(AJ129*100*1/AJ145)</f>
        <v>0</v>
      </c>
      <c r="BI129" s="51">
        <f>PRODUCT(AK129*100*1/AK145)</f>
        <v>0</v>
      </c>
      <c r="BJ129" s="31">
        <f>PRODUCT(AL129*100*1/AL145)</f>
        <v>0</v>
      </c>
      <c r="BK129" s="31">
        <f>PRODUCT(AM129*100*1/AM145)</f>
        <v>0</v>
      </c>
      <c r="BL129" s="31">
        <f>PRODUCT(AN129*100*1/AN145)</f>
        <v>0</v>
      </c>
      <c r="BM129" s="44">
        <f>PRODUCT(AO129*100*1/AO145)</f>
        <v>0</v>
      </c>
      <c r="BN129" s="30">
        <f>PRODUCT(AP129*100*1/AP145)</f>
        <v>0</v>
      </c>
      <c r="BO129" s="46">
        <f>PRODUCT(AQ129*100*1/AQ145)</f>
        <v>0</v>
      </c>
      <c r="BP129" s="31">
        <f t="shared" ref="BP129" si="138">PRODUCT(AR129*100*1/AR145)</f>
        <v>0</v>
      </c>
      <c r="BR129" s="41">
        <v>1.4999999999999999E-2</v>
      </c>
      <c r="BS129" s="31">
        <f t="shared" ref="BS129:CN129" si="139">AU129</f>
        <v>0</v>
      </c>
      <c r="BT129" s="31">
        <f t="shared" si="139"/>
        <v>0</v>
      </c>
      <c r="BU129" s="31">
        <f t="shared" si="139"/>
        <v>0</v>
      </c>
      <c r="BV129" s="31">
        <f t="shared" si="139"/>
        <v>0</v>
      </c>
      <c r="BW129" s="31">
        <f t="shared" si="139"/>
        <v>0</v>
      </c>
      <c r="BX129" s="31">
        <f t="shared" si="139"/>
        <v>0</v>
      </c>
      <c r="BY129" s="31">
        <f t="shared" si="139"/>
        <v>0</v>
      </c>
      <c r="BZ129" s="32">
        <f t="shared" si="139"/>
        <v>0</v>
      </c>
      <c r="CA129" s="31">
        <f t="shared" si="139"/>
        <v>0</v>
      </c>
      <c r="CB129" s="31">
        <f t="shared" si="139"/>
        <v>0</v>
      </c>
      <c r="CC129" s="31">
        <f t="shared" si="139"/>
        <v>0</v>
      </c>
      <c r="CD129" s="31">
        <f t="shared" si="139"/>
        <v>0</v>
      </c>
      <c r="CE129" s="31">
        <f t="shared" si="139"/>
        <v>0</v>
      </c>
      <c r="CF129" s="31">
        <f t="shared" si="139"/>
        <v>0</v>
      </c>
      <c r="CG129" s="51">
        <f t="shared" si="139"/>
        <v>0</v>
      </c>
      <c r="CH129" s="31">
        <f t="shared" si="139"/>
        <v>0</v>
      </c>
      <c r="CI129" s="31">
        <f t="shared" si="139"/>
        <v>0</v>
      </c>
      <c r="CJ129" s="31">
        <f t="shared" si="139"/>
        <v>0</v>
      </c>
      <c r="CK129" s="44">
        <f t="shared" si="139"/>
        <v>0</v>
      </c>
      <c r="CL129" s="30">
        <f t="shared" si="139"/>
        <v>0</v>
      </c>
      <c r="CM129" s="46">
        <f t="shared" si="139"/>
        <v>0</v>
      </c>
      <c r="CN129" s="31">
        <f t="shared" si="139"/>
        <v>0</v>
      </c>
      <c r="CQ129" s="12" t="s">
        <v>48</v>
      </c>
      <c r="CR129" s="16">
        <f>S129</f>
        <v>24</v>
      </c>
      <c r="CS129" s="16">
        <f>S130</f>
        <v>28</v>
      </c>
      <c r="CT129" s="16">
        <f>S131</f>
        <v>28</v>
      </c>
      <c r="CU129" s="16">
        <f>S132</f>
        <v>28</v>
      </c>
      <c r="CV129" s="16">
        <f>S133</f>
        <v>27</v>
      </c>
      <c r="CW129" s="16">
        <f>S134</f>
        <v>28</v>
      </c>
      <c r="CX129" s="16">
        <f>S135</f>
        <v>28</v>
      </c>
      <c r="CY129" s="16">
        <f>S136</f>
        <v>28</v>
      </c>
      <c r="CZ129" s="16">
        <f>S137</f>
        <v>28</v>
      </c>
      <c r="DA129" s="16">
        <f>S138</f>
        <v>28</v>
      </c>
      <c r="DB129" s="16">
        <f>S139</f>
        <v>28</v>
      </c>
      <c r="DC129" s="16">
        <f>S140</f>
        <v>28</v>
      </c>
      <c r="DD129" s="16">
        <f>S141</f>
        <v>28</v>
      </c>
      <c r="DE129" s="16">
        <f>S142</f>
        <v>28</v>
      </c>
      <c r="DF129" s="16">
        <f>S143</f>
        <v>28</v>
      </c>
      <c r="DG129" s="16">
        <f>S144</f>
        <v>28</v>
      </c>
      <c r="DH129" s="16">
        <f>S145</f>
        <v>28</v>
      </c>
      <c r="DI129" s="16">
        <f>S146</f>
        <v>28</v>
      </c>
      <c r="DJ129" s="16">
        <f>S147</f>
        <v>28</v>
      </c>
      <c r="DK129" s="16">
        <f>S148</f>
        <v>28</v>
      </c>
      <c r="DL129" s="16">
        <f>S149</f>
        <v>28</v>
      </c>
      <c r="DM129" s="16">
        <f>S152</f>
        <v>28</v>
      </c>
      <c r="DN129" s="10"/>
    </row>
    <row r="130" spans="2:118" ht="18.75" x14ac:dyDescent="0.25">
      <c r="B130" s="41" t="s">
        <v>3</v>
      </c>
      <c r="C130" s="2">
        <v>0</v>
      </c>
      <c r="D130" s="2">
        <v>0</v>
      </c>
      <c r="E130" s="2">
        <v>0</v>
      </c>
      <c r="F130" s="2">
        <v>0</v>
      </c>
      <c r="G130" s="2">
        <v>0</v>
      </c>
      <c r="H130" s="2">
        <v>15</v>
      </c>
      <c r="I130" s="2">
        <v>8</v>
      </c>
      <c r="J130" s="2">
        <v>1</v>
      </c>
      <c r="K130" s="2">
        <v>0</v>
      </c>
      <c r="L130" s="2">
        <v>1</v>
      </c>
      <c r="M130" s="3">
        <v>2</v>
      </c>
      <c r="N130" s="3">
        <v>0</v>
      </c>
      <c r="O130" s="3">
        <v>1</v>
      </c>
      <c r="P130" s="3">
        <v>0</v>
      </c>
      <c r="Q130" s="3">
        <v>0</v>
      </c>
      <c r="R130" s="3">
        <v>0</v>
      </c>
      <c r="S130" s="41">
        <v>28</v>
      </c>
      <c r="V130" s="41">
        <v>3.125E-2</v>
      </c>
      <c r="W130" s="2">
        <f>D129</f>
        <v>0</v>
      </c>
      <c r="X130" s="2">
        <f>D130</f>
        <v>0</v>
      </c>
      <c r="Y130" s="2">
        <f>D131</f>
        <v>0</v>
      </c>
      <c r="Z130" s="2">
        <f>D132</f>
        <v>0</v>
      </c>
      <c r="AA130" s="2">
        <f>D133</f>
        <v>1</v>
      </c>
      <c r="AB130" s="2">
        <f>D134</f>
        <v>26</v>
      </c>
      <c r="AC130" s="2">
        <f>D135</f>
        <v>0</v>
      </c>
      <c r="AD130" s="4">
        <f>D136</f>
        <v>0</v>
      </c>
      <c r="AE130" s="2">
        <f>D137</f>
        <v>0</v>
      </c>
      <c r="AF130" s="2">
        <f>D138</f>
        <v>0</v>
      </c>
      <c r="AG130" s="2">
        <f>D139</f>
        <v>0</v>
      </c>
      <c r="AH130" s="2">
        <f>D140</f>
        <v>0</v>
      </c>
      <c r="AI130" s="2">
        <f>D141</f>
        <v>0</v>
      </c>
      <c r="AJ130" s="2">
        <f>D142</f>
        <v>0</v>
      </c>
      <c r="AK130" s="50">
        <f>D143</f>
        <v>0</v>
      </c>
      <c r="AL130" s="2">
        <f>D144</f>
        <v>0</v>
      </c>
      <c r="AM130" s="2">
        <f>D145</f>
        <v>11</v>
      </c>
      <c r="AN130" s="2">
        <f>D146</f>
        <v>24</v>
      </c>
      <c r="AO130" s="42">
        <f>D147</f>
        <v>0</v>
      </c>
      <c r="AP130" s="41">
        <f>D148</f>
        <v>0</v>
      </c>
      <c r="AQ130" s="45">
        <f>D149</f>
        <v>0</v>
      </c>
      <c r="AR130" s="2">
        <f>D152</f>
        <v>0</v>
      </c>
      <c r="AT130" s="41">
        <v>3.1E-2</v>
      </c>
      <c r="AU130" s="31">
        <f>PRODUCT(W130*100*1/W145)</f>
        <v>0</v>
      </c>
      <c r="AV130" s="31">
        <f>PRODUCT(X130*100*1/X145)</f>
        <v>0</v>
      </c>
      <c r="AW130" s="31">
        <f>PRODUCT(Y130*100*1/Y145)</f>
        <v>0</v>
      </c>
      <c r="AX130" s="31">
        <f>PRODUCT(Z130*100*1/Z145)</f>
        <v>0</v>
      </c>
      <c r="AY130" s="31">
        <f>PRODUCT(AA130*100*1/AA145)</f>
        <v>3.7037037037037037</v>
      </c>
      <c r="AZ130" s="31">
        <f>PRODUCT(AB130*100*1/AB145)</f>
        <v>92.857142857142861</v>
      </c>
      <c r="BA130" s="31">
        <f>PRODUCT(AC130*100*1/AC145)</f>
        <v>0</v>
      </c>
      <c r="BB130" s="32">
        <f>PRODUCT(AD130*100*1/AD145)</f>
        <v>0</v>
      </c>
      <c r="BC130" s="31">
        <f>PRODUCT(AE130*100*1/AE145)</f>
        <v>0</v>
      </c>
      <c r="BD130" s="31">
        <f>PRODUCT(AF130*100*1/AF145)</f>
        <v>0</v>
      </c>
      <c r="BE130" s="31">
        <f>PRODUCT(AG130*100*1/AG145)</f>
        <v>0</v>
      </c>
      <c r="BF130" s="31">
        <f>PRODUCT(AH130*100*1/AH145)</f>
        <v>0</v>
      </c>
      <c r="BG130" s="31">
        <f>PRODUCT(AI130*100*1/AI145)</f>
        <v>0</v>
      </c>
      <c r="BH130" s="31">
        <f>PRODUCT(AJ130*100*1/AJ145)</f>
        <v>0</v>
      </c>
      <c r="BI130" s="51">
        <f>PRODUCT(AK130*100*1/AK145)</f>
        <v>0</v>
      </c>
      <c r="BJ130" s="31">
        <f>PRODUCT(AL130*100*1/AL145)</f>
        <v>0</v>
      </c>
      <c r="BK130" s="31">
        <f>PRODUCT(AM130*100*1/AM145)</f>
        <v>39.285714285714285</v>
      </c>
      <c r="BL130" s="31">
        <f>PRODUCT(AN130*100*1/AN145)</f>
        <v>85.714285714285708</v>
      </c>
      <c r="BM130" s="44">
        <f>PRODUCT(AO130*100*1/AO145)</f>
        <v>0</v>
      </c>
      <c r="BN130" s="30">
        <f>PRODUCT(AP130*100*1/AP145)</f>
        <v>0</v>
      </c>
      <c r="BO130" s="46">
        <f>PRODUCT(AQ130*100*1/AQ145)</f>
        <v>0</v>
      </c>
      <c r="BP130" s="31">
        <f t="shared" ref="BP130" si="140">PRODUCT(AR130*100*1/AR145)</f>
        <v>0</v>
      </c>
      <c r="BR130" s="41">
        <v>3.1E-2</v>
      </c>
      <c r="BS130" s="31">
        <f t="shared" ref="BS130:CN130" si="141">AU129+AU130</f>
        <v>0</v>
      </c>
      <c r="BT130" s="31">
        <f t="shared" si="141"/>
        <v>0</v>
      </c>
      <c r="BU130" s="31">
        <f t="shared" si="141"/>
        <v>0</v>
      </c>
      <c r="BV130" s="31">
        <f t="shared" si="141"/>
        <v>0</v>
      </c>
      <c r="BW130" s="31">
        <f t="shared" si="141"/>
        <v>3.7037037037037037</v>
      </c>
      <c r="BX130" s="31">
        <f t="shared" si="141"/>
        <v>92.857142857142861</v>
      </c>
      <c r="BY130" s="31">
        <f t="shared" si="141"/>
        <v>0</v>
      </c>
      <c r="BZ130" s="32">
        <f t="shared" si="141"/>
        <v>0</v>
      </c>
      <c r="CA130" s="31">
        <f t="shared" si="141"/>
        <v>0</v>
      </c>
      <c r="CB130" s="31">
        <f t="shared" si="141"/>
        <v>0</v>
      </c>
      <c r="CC130" s="31">
        <f t="shared" si="141"/>
        <v>0</v>
      </c>
      <c r="CD130" s="31">
        <f t="shared" si="141"/>
        <v>0</v>
      </c>
      <c r="CE130" s="31">
        <f t="shared" si="141"/>
        <v>0</v>
      </c>
      <c r="CF130" s="31">
        <f t="shared" si="141"/>
        <v>0</v>
      </c>
      <c r="CG130" s="51">
        <f t="shared" si="141"/>
        <v>0</v>
      </c>
      <c r="CH130" s="31">
        <f t="shared" si="141"/>
        <v>0</v>
      </c>
      <c r="CI130" s="31">
        <f t="shared" si="141"/>
        <v>39.285714285714285</v>
      </c>
      <c r="CJ130" s="31">
        <f t="shared" si="141"/>
        <v>85.714285714285708</v>
      </c>
      <c r="CK130" s="44">
        <f t="shared" si="141"/>
        <v>0</v>
      </c>
      <c r="CL130" s="30">
        <f t="shared" si="141"/>
        <v>0</v>
      </c>
      <c r="CM130" s="46">
        <f t="shared" si="141"/>
        <v>0</v>
      </c>
      <c r="CN130" s="31">
        <f t="shared" si="141"/>
        <v>0</v>
      </c>
      <c r="CQ130" s="12" t="s">
        <v>49</v>
      </c>
      <c r="CR130" s="13">
        <f>BS138</f>
        <v>87.500000000000014</v>
      </c>
      <c r="CS130" s="13">
        <f>BT138</f>
        <v>89.285714285714278</v>
      </c>
      <c r="CT130" s="13">
        <f>BU138</f>
        <v>85.714285714285708</v>
      </c>
      <c r="CU130" s="13">
        <f>BV138</f>
        <v>100</v>
      </c>
      <c r="CV130" s="13">
        <f>BW135</f>
        <v>96.296296296296305</v>
      </c>
      <c r="CW130" s="13">
        <f>BX135</f>
        <v>100</v>
      </c>
      <c r="CX130" s="13">
        <f>BY135</f>
        <v>96.428571428571431</v>
      </c>
      <c r="CY130" s="13">
        <f>BZ138</f>
        <v>100</v>
      </c>
      <c r="CZ130" s="13">
        <f>CA136</f>
        <v>78.571428571428584</v>
      </c>
      <c r="DA130" s="13">
        <f>CB136</f>
        <v>100</v>
      </c>
      <c r="DB130" s="13">
        <f>CC136</f>
        <v>0</v>
      </c>
      <c r="DC130" s="13">
        <f>CD138</f>
        <v>100</v>
      </c>
      <c r="DD130" s="13">
        <f>CE136</f>
        <v>96.428571428571431</v>
      </c>
      <c r="DE130" s="13">
        <f>CF136</f>
        <v>96.428571428571431</v>
      </c>
      <c r="DF130" s="13"/>
      <c r="DG130" s="13">
        <f>CH136</f>
        <v>60.714285714285715</v>
      </c>
      <c r="DH130" s="13">
        <f>CI133</f>
        <v>89.285714285714292</v>
      </c>
      <c r="DI130" s="13">
        <f>CJ134</f>
        <v>92.857142857142847</v>
      </c>
      <c r="DJ130" s="13"/>
      <c r="DK130" s="13"/>
      <c r="DL130" s="13"/>
      <c r="DM130" s="13">
        <f>CN138</f>
        <v>100</v>
      </c>
      <c r="DN130" s="10"/>
    </row>
    <row r="131" spans="2:118" ht="18.75" x14ac:dyDescent="0.25">
      <c r="B131" s="41" t="s">
        <v>4</v>
      </c>
      <c r="C131" s="2">
        <v>0</v>
      </c>
      <c r="D131" s="2">
        <v>0</v>
      </c>
      <c r="E131" s="2">
        <v>0</v>
      </c>
      <c r="F131" s="2">
        <v>0</v>
      </c>
      <c r="G131" s="2">
        <v>22</v>
      </c>
      <c r="H131" s="2">
        <v>0</v>
      </c>
      <c r="I131" s="2">
        <v>2</v>
      </c>
      <c r="J131" s="2">
        <v>0</v>
      </c>
      <c r="K131" s="2">
        <v>0</v>
      </c>
      <c r="L131" s="2">
        <v>0</v>
      </c>
      <c r="M131" s="3">
        <v>1</v>
      </c>
      <c r="N131" s="3">
        <v>0</v>
      </c>
      <c r="O131" s="3">
        <v>0</v>
      </c>
      <c r="P131" s="3">
        <v>3</v>
      </c>
      <c r="Q131" s="3">
        <v>0</v>
      </c>
      <c r="R131" s="3">
        <v>0</v>
      </c>
      <c r="S131" s="41">
        <v>28</v>
      </c>
      <c r="V131" s="41">
        <v>6.25E-2</v>
      </c>
      <c r="W131" s="2">
        <f>E129</f>
        <v>0</v>
      </c>
      <c r="X131" s="2">
        <f>E130</f>
        <v>0</v>
      </c>
      <c r="Y131" s="2">
        <f>E131</f>
        <v>0</v>
      </c>
      <c r="Z131" s="2">
        <f>E132</f>
        <v>0</v>
      </c>
      <c r="AA131" s="2">
        <f>E133</f>
        <v>0</v>
      </c>
      <c r="AB131" s="2">
        <f>E134</f>
        <v>0</v>
      </c>
      <c r="AC131" s="2">
        <f>E135</f>
        <v>0</v>
      </c>
      <c r="AD131" s="4">
        <f>E136</f>
        <v>0</v>
      </c>
      <c r="AE131" s="2">
        <f>E137</f>
        <v>2</v>
      </c>
      <c r="AF131" s="2">
        <f>E138</f>
        <v>28</v>
      </c>
      <c r="AG131" s="2">
        <f>E139</f>
        <v>0</v>
      </c>
      <c r="AH131" s="2">
        <f>E140</f>
        <v>0</v>
      </c>
      <c r="AI131" s="2">
        <f>E141</f>
        <v>0</v>
      </c>
      <c r="AJ131" s="2">
        <f>E142</f>
        <v>1</v>
      </c>
      <c r="AK131" s="50">
        <f>E143</f>
        <v>0</v>
      </c>
      <c r="AL131" s="2">
        <f>E144</f>
        <v>14</v>
      </c>
      <c r="AM131" s="2">
        <f>E145</f>
        <v>9</v>
      </c>
      <c r="AN131" s="2">
        <f>E146</f>
        <v>0</v>
      </c>
      <c r="AO131" s="42">
        <f>E147</f>
        <v>0</v>
      </c>
      <c r="AP131" s="41">
        <f>E148</f>
        <v>0</v>
      </c>
      <c r="AQ131" s="45">
        <f>E149</f>
        <v>0</v>
      </c>
      <c r="AR131" s="2">
        <f>E152</f>
        <v>0</v>
      </c>
      <c r="AT131" s="41">
        <v>6.2E-2</v>
      </c>
      <c r="AU131" s="31">
        <f>PRODUCT(W131*100*1/W145)</f>
        <v>0</v>
      </c>
      <c r="AV131" s="31">
        <f>PRODUCT(X131*100*1/X145)</f>
        <v>0</v>
      </c>
      <c r="AW131" s="31">
        <f>PRODUCT(Y131*100*1/Y145)</f>
        <v>0</v>
      </c>
      <c r="AX131" s="31">
        <f>PRODUCT(Z131*100*1/Z145)</f>
        <v>0</v>
      </c>
      <c r="AY131" s="31">
        <f>PRODUCT(AA131*100*1/AA145)</f>
        <v>0</v>
      </c>
      <c r="AZ131" s="31">
        <f>PRODUCT(AB131*100*1/AB145)</f>
        <v>0</v>
      </c>
      <c r="BA131" s="31">
        <f>PRODUCT(AC131*100*1/AC145)</f>
        <v>0</v>
      </c>
      <c r="BB131" s="32">
        <f>PRODUCT(AD131*100*1/AD145)</f>
        <v>0</v>
      </c>
      <c r="BC131" s="31">
        <f>PRODUCT(AE131*100*1/AE145)</f>
        <v>7.1428571428571432</v>
      </c>
      <c r="BD131" s="31">
        <f>PRODUCT(AF131*100*1/AF145)</f>
        <v>100</v>
      </c>
      <c r="BE131" s="31">
        <f>PRODUCT(AG131*100*1/AG145)</f>
        <v>0</v>
      </c>
      <c r="BF131" s="31">
        <f>PRODUCT(AH131*100*1/AH145)</f>
        <v>0</v>
      </c>
      <c r="BG131" s="31">
        <f>PRODUCT(AI131*100*1/AI145)</f>
        <v>0</v>
      </c>
      <c r="BH131" s="31">
        <f>PRODUCT(AJ131*100*1/AJ145)</f>
        <v>3.5714285714285716</v>
      </c>
      <c r="BI131" s="51">
        <f>PRODUCT(AK131*100*1/AK145)</f>
        <v>0</v>
      </c>
      <c r="BJ131" s="31">
        <f>PRODUCT(AL131*100*1/AL145)</f>
        <v>50</v>
      </c>
      <c r="BK131" s="31">
        <f>PRODUCT(AM131*100*1/AM145)</f>
        <v>32.142857142857146</v>
      </c>
      <c r="BL131" s="31">
        <f>PRODUCT(AN131*100*1/AN145)</f>
        <v>0</v>
      </c>
      <c r="BM131" s="44">
        <f>PRODUCT(AO131*100*1/AO145)</f>
        <v>0</v>
      </c>
      <c r="BN131" s="30">
        <f>PRODUCT(AP131*100*1/AP145)</f>
        <v>0</v>
      </c>
      <c r="BO131" s="46">
        <f>PRODUCT(AQ131*100*1/AQ145)</f>
        <v>0</v>
      </c>
      <c r="BP131" s="31">
        <f t="shared" ref="BP131" si="142">PRODUCT(AR131*100*1/AR145)</f>
        <v>0</v>
      </c>
      <c r="BR131" s="41">
        <v>6.2E-2</v>
      </c>
      <c r="BS131" s="31">
        <f t="shared" ref="BS131:CN131" si="143">AU129+AU130+AU131</f>
        <v>0</v>
      </c>
      <c r="BT131" s="31">
        <f t="shared" si="143"/>
        <v>0</v>
      </c>
      <c r="BU131" s="31">
        <f t="shared" si="143"/>
        <v>0</v>
      </c>
      <c r="BV131" s="31">
        <f t="shared" si="143"/>
        <v>0</v>
      </c>
      <c r="BW131" s="31">
        <f t="shared" si="143"/>
        <v>3.7037037037037037</v>
      </c>
      <c r="BX131" s="31">
        <f t="shared" si="143"/>
        <v>92.857142857142861</v>
      </c>
      <c r="BY131" s="31">
        <f t="shared" si="143"/>
        <v>0</v>
      </c>
      <c r="BZ131" s="32">
        <f t="shared" si="143"/>
        <v>0</v>
      </c>
      <c r="CA131" s="31">
        <f t="shared" si="143"/>
        <v>7.1428571428571432</v>
      </c>
      <c r="CB131" s="31">
        <f t="shared" si="143"/>
        <v>100</v>
      </c>
      <c r="CC131" s="31">
        <f t="shared" si="143"/>
        <v>0</v>
      </c>
      <c r="CD131" s="31">
        <f t="shared" si="143"/>
        <v>0</v>
      </c>
      <c r="CE131" s="31">
        <f t="shared" si="143"/>
        <v>0</v>
      </c>
      <c r="CF131" s="31">
        <f t="shared" si="143"/>
        <v>3.5714285714285716</v>
      </c>
      <c r="CG131" s="51">
        <f t="shared" si="143"/>
        <v>0</v>
      </c>
      <c r="CH131" s="31">
        <f t="shared" si="143"/>
        <v>50</v>
      </c>
      <c r="CI131" s="31">
        <f t="shared" si="143"/>
        <v>71.428571428571431</v>
      </c>
      <c r="CJ131" s="31">
        <f t="shared" si="143"/>
        <v>85.714285714285708</v>
      </c>
      <c r="CK131" s="44">
        <f t="shared" si="143"/>
        <v>0</v>
      </c>
      <c r="CL131" s="30">
        <f t="shared" si="143"/>
        <v>0</v>
      </c>
      <c r="CM131" s="46">
        <f t="shared" si="143"/>
        <v>0</v>
      </c>
      <c r="CN131" s="31">
        <f t="shared" si="143"/>
        <v>0</v>
      </c>
      <c r="CQ131" s="12" t="s">
        <v>50</v>
      </c>
      <c r="CR131" s="13"/>
      <c r="CS131" s="13"/>
      <c r="CT131" s="13"/>
      <c r="CU131" s="13"/>
      <c r="CV131" s="13">
        <f>BW137-BW135</f>
        <v>0</v>
      </c>
      <c r="CW131" s="13">
        <f>SUM(BX136,-BX135)</f>
        <v>0</v>
      </c>
      <c r="CX131" s="14">
        <f>SUM(BY136-BY135)</f>
        <v>0</v>
      </c>
      <c r="CY131" s="13"/>
      <c r="CZ131" s="13">
        <f>CA137-CA136</f>
        <v>17.857142857142861</v>
      </c>
      <c r="DA131" s="13">
        <f>CB138-CB136</f>
        <v>0</v>
      </c>
      <c r="DB131" s="13"/>
      <c r="DC131" s="13"/>
      <c r="DD131" s="13"/>
      <c r="DE131" s="13"/>
      <c r="DF131" s="13"/>
      <c r="DG131" s="13">
        <f>CH137-CH136</f>
        <v>0</v>
      </c>
      <c r="DH131" s="13">
        <f>CI134-CI133</f>
        <v>0</v>
      </c>
      <c r="DI131" s="13">
        <f>CJ135-CJ134</f>
        <v>3.5714285714285694</v>
      </c>
      <c r="DJ131" s="13"/>
      <c r="DK131" s="13"/>
      <c r="DL131" s="13"/>
      <c r="DM131" s="13"/>
      <c r="DN131" s="10"/>
    </row>
    <row r="132" spans="2:118" ht="18.75" x14ac:dyDescent="0.25">
      <c r="B132" s="41" t="s">
        <v>5</v>
      </c>
      <c r="C132" s="2">
        <v>0</v>
      </c>
      <c r="D132" s="2">
        <v>0</v>
      </c>
      <c r="E132" s="2">
        <v>0</v>
      </c>
      <c r="F132" s="2">
        <v>0</v>
      </c>
      <c r="G132" s="2">
        <v>28</v>
      </c>
      <c r="H132" s="2">
        <v>0</v>
      </c>
      <c r="I132" s="2">
        <v>0</v>
      </c>
      <c r="J132" s="2">
        <v>0</v>
      </c>
      <c r="K132" s="2">
        <v>0</v>
      </c>
      <c r="L132" s="2">
        <v>0</v>
      </c>
      <c r="M132" s="3">
        <v>0</v>
      </c>
      <c r="N132" s="3">
        <v>0</v>
      </c>
      <c r="O132" s="3">
        <v>0</v>
      </c>
      <c r="P132" s="3">
        <v>0</v>
      </c>
      <c r="Q132" s="3">
        <v>0</v>
      </c>
      <c r="R132" s="3">
        <v>0</v>
      </c>
      <c r="S132" s="41">
        <v>28</v>
      </c>
      <c r="V132" s="41">
        <v>0.125</v>
      </c>
      <c r="W132" s="2">
        <f>F129</f>
        <v>0</v>
      </c>
      <c r="X132" s="2">
        <f>F130</f>
        <v>0</v>
      </c>
      <c r="Y132" s="2">
        <f>F131</f>
        <v>0</v>
      </c>
      <c r="Z132" s="2">
        <f>F132</f>
        <v>0</v>
      </c>
      <c r="AA132" s="2">
        <f>F133</f>
        <v>25</v>
      </c>
      <c r="AB132" s="2">
        <f>F134</f>
        <v>1</v>
      </c>
      <c r="AC132" s="2">
        <f>F135</f>
        <v>27</v>
      </c>
      <c r="AD132" s="4">
        <f>F136</f>
        <v>0</v>
      </c>
      <c r="AE132" s="2">
        <f>F137</f>
        <v>0</v>
      </c>
      <c r="AF132" s="2">
        <f>F138</f>
        <v>0</v>
      </c>
      <c r="AG132" s="2">
        <f>F139</f>
        <v>0</v>
      </c>
      <c r="AH132" s="2">
        <f>F140</f>
        <v>0</v>
      </c>
      <c r="AI132" s="2">
        <f>F141</f>
        <v>0</v>
      </c>
      <c r="AJ132" s="2">
        <f>F142</f>
        <v>0</v>
      </c>
      <c r="AK132" s="50">
        <f>F143</f>
        <v>0</v>
      </c>
      <c r="AL132" s="2">
        <f>F144</f>
        <v>0</v>
      </c>
      <c r="AM132" s="2">
        <f>F145</f>
        <v>4</v>
      </c>
      <c r="AN132" s="2">
        <f>F146</f>
        <v>1</v>
      </c>
      <c r="AO132" s="42">
        <f>F147</f>
        <v>1</v>
      </c>
      <c r="AP132" s="41">
        <f>F148</f>
        <v>0</v>
      </c>
      <c r="AQ132" s="45">
        <f>F149</f>
        <v>2</v>
      </c>
      <c r="AR132" s="2">
        <f>F152</f>
        <v>25</v>
      </c>
      <c r="AT132" s="41">
        <v>0.125</v>
      </c>
      <c r="AU132" s="31">
        <f>PRODUCT(W132*100*1/W145)</f>
        <v>0</v>
      </c>
      <c r="AV132" s="31">
        <f>PRODUCT(X132*100*1/X145)</f>
        <v>0</v>
      </c>
      <c r="AW132" s="31">
        <f>PRODUCT(Y132*100*1/Y145)</f>
        <v>0</v>
      </c>
      <c r="AX132" s="31">
        <f>PRODUCT(Z132*100*1/Z145)</f>
        <v>0</v>
      </c>
      <c r="AY132" s="31">
        <f>PRODUCT(AA132*100*1/AA145)</f>
        <v>92.592592592592595</v>
      </c>
      <c r="AZ132" s="31">
        <f>PRODUCT(AB132*100*1/AB145)</f>
        <v>3.5714285714285716</v>
      </c>
      <c r="BA132" s="31">
        <f>PRODUCT(AC132*100*1/AC145)</f>
        <v>96.428571428571431</v>
      </c>
      <c r="BB132" s="32">
        <f>PRODUCT(AD132*100*1/AD145)</f>
        <v>0</v>
      </c>
      <c r="BC132" s="31">
        <f>PRODUCT(AE132*100*1/AE145)</f>
        <v>0</v>
      </c>
      <c r="BD132" s="31">
        <f>PRODUCT(AF132*100*1/AF145)</f>
        <v>0</v>
      </c>
      <c r="BE132" s="31">
        <f>PRODUCT(AG132*100*1/AG145)</f>
        <v>0</v>
      </c>
      <c r="BF132" s="31">
        <f>PRODUCT(AH132*100*1/AH145)</f>
        <v>0</v>
      </c>
      <c r="BG132" s="31">
        <f>PRODUCT(AI132*100*1/AI145)</f>
        <v>0</v>
      </c>
      <c r="BH132" s="31">
        <f>PRODUCT(AJ132*100*1/AJ145)</f>
        <v>0</v>
      </c>
      <c r="BI132" s="51">
        <f>PRODUCT(AK132*100*1/AK145)</f>
        <v>0</v>
      </c>
      <c r="BJ132" s="31">
        <f>PRODUCT(AL132*100*1/AL145)</f>
        <v>0</v>
      </c>
      <c r="BK132" s="31">
        <f>PRODUCT(AM132*100*1/AM145)</f>
        <v>14.285714285714286</v>
      </c>
      <c r="BL132" s="31">
        <f>PRODUCT(AN132*100*1/AN145)</f>
        <v>3.5714285714285716</v>
      </c>
      <c r="BM132" s="44">
        <f>PRODUCT(AO132*100*1/AO145)</f>
        <v>3.5714285714285716</v>
      </c>
      <c r="BN132" s="30">
        <f>PRODUCT(AP132*100*1/AP145)</f>
        <v>0</v>
      </c>
      <c r="BO132" s="46">
        <f>PRODUCT(AQ132*100*1/AQ145)</f>
        <v>7.1428571428571432</v>
      </c>
      <c r="BP132" s="31">
        <f>PRODUCT(AR132*100*1/AR145)</f>
        <v>89.285714285714292</v>
      </c>
      <c r="BR132" s="41">
        <v>0.125</v>
      </c>
      <c r="BS132" s="31">
        <f t="shared" ref="BS132:CM132" si="144">AU129+AU130+AU131+AU132</f>
        <v>0</v>
      </c>
      <c r="BT132" s="31">
        <f t="shared" si="144"/>
        <v>0</v>
      </c>
      <c r="BU132" s="31">
        <f t="shared" si="144"/>
        <v>0</v>
      </c>
      <c r="BV132" s="31">
        <f t="shared" si="144"/>
        <v>0</v>
      </c>
      <c r="BW132" s="31">
        <f t="shared" si="144"/>
        <v>96.296296296296305</v>
      </c>
      <c r="BX132" s="31">
        <f t="shared" si="144"/>
        <v>96.428571428571431</v>
      </c>
      <c r="BY132" s="31">
        <f t="shared" si="144"/>
        <v>96.428571428571431</v>
      </c>
      <c r="BZ132" s="32">
        <f t="shared" si="144"/>
        <v>0</v>
      </c>
      <c r="CA132" s="31">
        <f t="shared" si="144"/>
        <v>7.1428571428571432</v>
      </c>
      <c r="CB132" s="31">
        <f t="shared" si="144"/>
        <v>100</v>
      </c>
      <c r="CC132" s="31">
        <f t="shared" si="144"/>
        <v>0</v>
      </c>
      <c r="CD132" s="31">
        <f t="shared" si="144"/>
        <v>0</v>
      </c>
      <c r="CE132" s="31">
        <f t="shared" si="144"/>
        <v>0</v>
      </c>
      <c r="CF132" s="31">
        <f t="shared" si="144"/>
        <v>3.5714285714285716</v>
      </c>
      <c r="CG132" s="51">
        <f t="shared" si="144"/>
        <v>0</v>
      </c>
      <c r="CH132" s="31">
        <f t="shared" si="144"/>
        <v>50</v>
      </c>
      <c r="CI132" s="31">
        <f t="shared" si="144"/>
        <v>85.714285714285722</v>
      </c>
      <c r="CJ132" s="31">
        <f t="shared" si="144"/>
        <v>89.285714285714278</v>
      </c>
      <c r="CK132" s="44">
        <f t="shared" si="144"/>
        <v>3.5714285714285716</v>
      </c>
      <c r="CL132" s="30">
        <f t="shared" si="144"/>
        <v>0</v>
      </c>
      <c r="CM132" s="46">
        <f t="shared" si="144"/>
        <v>7.1428571428571432</v>
      </c>
      <c r="CN132" s="31">
        <f>BP129+BP130+BP131+BP132</f>
        <v>89.285714285714292</v>
      </c>
      <c r="CQ132" s="12" t="s">
        <v>51</v>
      </c>
      <c r="CR132" s="13">
        <f>BS144-CR130</f>
        <v>12.5</v>
      </c>
      <c r="CS132" s="13">
        <f>BT144-CS130</f>
        <v>10.714285714285708</v>
      </c>
      <c r="CT132" s="13">
        <f>BU144-BU138</f>
        <v>14.285714285714278</v>
      </c>
      <c r="CU132" s="13">
        <f>BV144-BV138</f>
        <v>0</v>
      </c>
      <c r="CV132" s="13">
        <f>BW144-CV131-CV130</f>
        <v>3.7037037037037095</v>
      </c>
      <c r="CW132" s="13">
        <f>BX144-BX136</f>
        <v>0</v>
      </c>
      <c r="CX132" s="13">
        <f>BY144-BY136</f>
        <v>3.5714285714285694</v>
      </c>
      <c r="CY132" s="13">
        <f>BZ144-BZ138</f>
        <v>0</v>
      </c>
      <c r="CZ132" s="13">
        <f>CA144-CA137</f>
        <v>3.5714285714285694</v>
      </c>
      <c r="DA132" s="13">
        <f>CB144-CB138</f>
        <v>0</v>
      </c>
      <c r="DB132" s="13">
        <f>CC144-CC136</f>
        <v>100</v>
      </c>
      <c r="DC132" s="13">
        <f>CD144-CD138</f>
        <v>0</v>
      </c>
      <c r="DD132" s="13">
        <f>CE144-CE136</f>
        <v>3.5714285714285694</v>
      </c>
      <c r="DE132" s="13">
        <f>CF144-CF136</f>
        <v>3.5714285714285694</v>
      </c>
      <c r="DF132" s="13"/>
      <c r="DG132" s="13">
        <f>CH144-CH137</f>
        <v>39.285714285714285</v>
      </c>
      <c r="DH132" s="13">
        <f>CI144-CI134</f>
        <v>10.714285714285708</v>
      </c>
      <c r="DI132" s="13">
        <f>CJ144-CJ135</f>
        <v>3.5714285714285694</v>
      </c>
      <c r="DJ132" s="13"/>
      <c r="DK132" s="13"/>
      <c r="DL132" s="13"/>
      <c r="DM132" s="13">
        <f>CN144-CN138</f>
        <v>0</v>
      </c>
      <c r="DN132" s="10"/>
    </row>
    <row r="133" spans="2:118" x14ac:dyDescent="0.25">
      <c r="B133" s="41" t="s">
        <v>6</v>
      </c>
      <c r="C133" s="2">
        <v>0</v>
      </c>
      <c r="D133" s="2">
        <v>1</v>
      </c>
      <c r="E133" s="2">
        <v>0</v>
      </c>
      <c r="F133" s="2">
        <v>25</v>
      </c>
      <c r="G133" s="2">
        <v>0</v>
      </c>
      <c r="H133" s="2">
        <v>0</v>
      </c>
      <c r="I133" s="2">
        <v>0</v>
      </c>
      <c r="J133" s="4">
        <v>0</v>
      </c>
      <c r="K133" s="4">
        <v>0</v>
      </c>
      <c r="L133" s="3">
        <v>0</v>
      </c>
      <c r="M133" s="3">
        <v>1</v>
      </c>
      <c r="N133" s="3">
        <v>0</v>
      </c>
      <c r="O133" s="3">
        <v>0</v>
      </c>
      <c r="P133" s="3">
        <v>0</v>
      </c>
      <c r="Q133" s="3">
        <v>0</v>
      </c>
      <c r="R133" s="3">
        <v>0</v>
      </c>
      <c r="S133" s="41">
        <v>27</v>
      </c>
      <c r="V133" s="41">
        <v>0.25</v>
      </c>
      <c r="W133" s="2">
        <f>G129</f>
        <v>0</v>
      </c>
      <c r="X133" s="2">
        <f>G130</f>
        <v>0</v>
      </c>
      <c r="Y133" s="2">
        <f>G131</f>
        <v>22</v>
      </c>
      <c r="Z133" s="2">
        <f>G132</f>
        <v>28</v>
      </c>
      <c r="AA133" s="2">
        <f>G133</f>
        <v>0</v>
      </c>
      <c r="AB133" s="2">
        <f>G134</f>
        <v>1</v>
      </c>
      <c r="AC133" s="2">
        <f>G135</f>
        <v>0</v>
      </c>
      <c r="AD133" s="4">
        <f>G136</f>
        <v>0</v>
      </c>
      <c r="AE133" s="2">
        <f>G137</f>
        <v>0</v>
      </c>
      <c r="AF133" s="2">
        <f>G138</f>
        <v>0</v>
      </c>
      <c r="AG133" s="2">
        <f>G139</f>
        <v>0</v>
      </c>
      <c r="AH133" s="2">
        <f>G140</f>
        <v>2</v>
      </c>
      <c r="AI133" s="2">
        <f>G141</f>
        <v>8</v>
      </c>
      <c r="AJ133" s="2">
        <f>G142</f>
        <v>3</v>
      </c>
      <c r="AK133" s="50">
        <f>G143</f>
        <v>0</v>
      </c>
      <c r="AL133" s="2">
        <f>G144</f>
        <v>2</v>
      </c>
      <c r="AM133" s="2">
        <f>G145</f>
        <v>1</v>
      </c>
      <c r="AN133" s="2">
        <f>G146</f>
        <v>0</v>
      </c>
      <c r="AO133" s="42">
        <f>G147</f>
        <v>12</v>
      </c>
      <c r="AP133" s="41">
        <f>G148</f>
        <v>0</v>
      </c>
      <c r="AQ133" s="45">
        <f>G149</f>
        <v>1</v>
      </c>
      <c r="AR133" s="2">
        <f>G152</f>
        <v>0</v>
      </c>
      <c r="AT133" s="41">
        <v>0.25</v>
      </c>
      <c r="AU133" s="31">
        <f>PRODUCT(W133*100*1/W145)</f>
        <v>0</v>
      </c>
      <c r="AV133" s="31">
        <f>PRODUCT(X133*100*1/X145)</f>
        <v>0</v>
      </c>
      <c r="AW133" s="31">
        <f>PRODUCT(Y133*100*1/Y145)</f>
        <v>78.571428571428569</v>
      </c>
      <c r="AX133" s="31">
        <f>PRODUCT(Z133*100*1/Z145)</f>
        <v>100</v>
      </c>
      <c r="AY133" s="31">
        <f>PRODUCT(AA133*100*1/AA145)</f>
        <v>0</v>
      </c>
      <c r="AZ133" s="31">
        <f>PRODUCT(AB133*100*1/AB145)</f>
        <v>3.5714285714285716</v>
      </c>
      <c r="BA133" s="31">
        <f>PRODUCT(AC133*100*1/AC145)</f>
        <v>0</v>
      </c>
      <c r="BB133" s="32">
        <f>PRODUCT(AD133*100*1/AD145)</f>
        <v>0</v>
      </c>
      <c r="BC133" s="31">
        <f>PRODUCT(AE133*100*1/AE145)</f>
        <v>0</v>
      </c>
      <c r="BD133" s="31">
        <f>PRODUCT(AF133*100*1/AF145)</f>
        <v>0</v>
      </c>
      <c r="BE133" s="31">
        <f>PRODUCT(AG133*100*1/AG145)</f>
        <v>0</v>
      </c>
      <c r="BF133" s="31">
        <f>PRODUCT(AH133*100*1/AH145)</f>
        <v>7.1428571428571432</v>
      </c>
      <c r="BG133" s="31">
        <f>PRODUCT(AI133*100*1/AI145)</f>
        <v>28.571428571428573</v>
      </c>
      <c r="BH133" s="31">
        <f>PRODUCT(AJ133*100*1/AJ145)</f>
        <v>10.714285714285714</v>
      </c>
      <c r="BI133" s="51">
        <f>PRODUCT(AK133*100*1/AK145)</f>
        <v>0</v>
      </c>
      <c r="BJ133" s="31">
        <f>PRODUCT(AL133*100*1/AL145)</f>
        <v>7.1428571428571432</v>
      </c>
      <c r="BK133" s="31">
        <f>PRODUCT(AM133*100*1/AM145)</f>
        <v>3.5714285714285716</v>
      </c>
      <c r="BL133" s="31">
        <f>PRODUCT(AN133*100*1/AN145)</f>
        <v>0</v>
      </c>
      <c r="BM133" s="44">
        <f>PRODUCT(AO133*100*1/AO145)</f>
        <v>42.857142857142854</v>
      </c>
      <c r="BN133" s="30">
        <f>PRODUCT(AP133*100*1/AP145)</f>
        <v>0</v>
      </c>
      <c r="BO133" s="46">
        <f>PRODUCT(AQ133*100*1/AQ145)</f>
        <v>3.5714285714285716</v>
      </c>
      <c r="BP133" s="31">
        <f t="shared" ref="BP133" si="145">PRODUCT(AR133*100*1/AR145)</f>
        <v>0</v>
      </c>
      <c r="BR133" s="41">
        <v>0.25</v>
      </c>
      <c r="BS133" s="31">
        <f t="shared" ref="BS133:CN133" si="146">AU129+AU130+AU131+AU132+AU133</f>
        <v>0</v>
      </c>
      <c r="BT133" s="31">
        <f t="shared" si="146"/>
        <v>0</v>
      </c>
      <c r="BU133" s="31">
        <f t="shared" si="146"/>
        <v>78.571428571428569</v>
      </c>
      <c r="BV133" s="31">
        <f t="shared" si="146"/>
        <v>100</v>
      </c>
      <c r="BW133" s="31">
        <f t="shared" si="146"/>
        <v>96.296296296296305</v>
      </c>
      <c r="BX133" s="31">
        <f t="shared" si="146"/>
        <v>100</v>
      </c>
      <c r="BY133" s="31">
        <f t="shared" si="146"/>
        <v>96.428571428571431</v>
      </c>
      <c r="BZ133" s="32">
        <f t="shared" si="146"/>
        <v>0</v>
      </c>
      <c r="CA133" s="31">
        <f t="shared" si="146"/>
        <v>7.1428571428571432</v>
      </c>
      <c r="CB133" s="31">
        <f t="shared" si="146"/>
        <v>100</v>
      </c>
      <c r="CC133" s="31">
        <f t="shared" si="146"/>
        <v>0</v>
      </c>
      <c r="CD133" s="31">
        <f t="shared" si="146"/>
        <v>7.1428571428571432</v>
      </c>
      <c r="CE133" s="31">
        <f t="shared" si="146"/>
        <v>28.571428571428573</v>
      </c>
      <c r="CF133" s="31">
        <f t="shared" si="146"/>
        <v>14.285714285714285</v>
      </c>
      <c r="CG133" s="51">
        <f t="shared" si="146"/>
        <v>0</v>
      </c>
      <c r="CH133" s="31">
        <f t="shared" si="146"/>
        <v>57.142857142857146</v>
      </c>
      <c r="CI133" s="31">
        <f t="shared" si="146"/>
        <v>89.285714285714292</v>
      </c>
      <c r="CJ133" s="31">
        <f t="shared" si="146"/>
        <v>89.285714285714278</v>
      </c>
      <c r="CK133" s="44">
        <f t="shared" si="146"/>
        <v>46.428571428571423</v>
      </c>
      <c r="CL133" s="30">
        <f t="shared" si="146"/>
        <v>0</v>
      </c>
      <c r="CM133" s="46">
        <f t="shared" si="146"/>
        <v>10.714285714285715</v>
      </c>
      <c r="CN133" s="31">
        <f t="shared" si="146"/>
        <v>89.285714285714292</v>
      </c>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row>
    <row r="134" spans="2:118" x14ac:dyDescent="0.25">
      <c r="B134" s="41" t="s">
        <v>7</v>
      </c>
      <c r="C134" s="2">
        <v>0</v>
      </c>
      <c r="D134" s="2">
        <v>26</v>
      </c>
      <c r="E134" s="2">
        <v>0</v>
      </c>
      <c r="F134" s="2">
        <v>1</v>
      </c>
      <c r="G134" s="2">
        <v>1</v>
      </c>
      <c r="H134" s="2">
        <v>0</v>
      </c>
      <c r="I134" s="2">
        <v>0</v>
      </c>
      <c r="J134" s="4">
        <v>0</v>
      </c>
      <c r="K134" s="3">
        <v>0</v>
      </c>
      <c r="L134" s="3">
        <v>0</v>
      </c>
      <c r="M134" s="3">
        <v>0</v>
      </c>
      <c r="N134" s="3">
        <v>0</v>
      </c>
      <c r="O134" s="3">
        <v>0</v>
      </c>
      <c r="P134" s="3">
        <v>0</v>
      </c>
      <c r="Q134" s="3">
        <v>0</v>
      </c>
      <c r="R134" s="3">
        <v>0</v>
      </c>
      <c r="S134" s="41">
        <v>28</v>
      </c>
      <c r="V134" s="41">
        <v>0.5</v>
      </c>
      <c r="W134" s="2">
        <f>H129</f>
        <v>4</v>
      </c>
      <c r="X134" s="2">
        <f>H130</f>
        <v>15</v>
      </c>
      <c r="Y134" s="2">
        <f>H131</f>
        <v>0</v>
      </c>
      <c r="Z134" s="2">
        <f>H132</f>
        <v>0</v>
      </c>
      <c r="AA134" s="2">
        <f>H133</f>
        <v>0</v>
      </c>
      <c r="AB134" s="2">
        <f>H134</f>
        <v>0</v>
      </c>
      <c r="AC134" s="2">
        <f>H135</f>
        <v>0</v>
      </c>
      <c r="AD134" s="4">
        <f>H136</f>
        <v>6</v>
      </c>
      <c r="AE134" s="2">
        <f>H137</f>
        <v>2</v>
      </c>
      <c r="AF134" s="2">
        <f>H138</f>
        <v>0</v>
      </c>
      <c r="AG134" s="2">
        <f>H139</f>
        <v>0</v>
      </c>
      <c r="AH134" s="2">
        <f>H140</f>
        <v>0</v>
      </c>
      <c r="AI134" s="2">
        <f>H141</f>
        <v>13</v>
      </c>
      <c r="AJ134" s="2">
        <f>H142</f>
        <v>12</v>
      </c>
      <c r="AK134" s="50">
        <f>H143</f>
        <v>3</v>
      </c>
      <c r="AL134" s="2">
        <f>H144</f>
        <v>1</v>
      </c>
      <c r="AM134" s="4">
        <f>H145</f>
        <v>0</v>
      </c>
      <c r="AN134" s="2">
        <f>H146</f>
        <v>1</v>
      </c>
      <c r="AO134" s="45">
        <f>H147</f>
        <v>11</v>
      </c>
      <c r="AP134" s="41">
        <f>H148</f>
        <v>0</v>
      </c>
      <c r="AQ134" s="45">
        <f>H149</f>
        <v>5</v>
      </c>
      <c r="AR134" s="2">
        <f>H152</f>
        <v>1</v>
      </c>
      <c r="AT134" s="41">
        <v>0.5</v>
      </c>
      <c r="AU134" s="31">
        <f>PRODUCT(W134*100*1/W145)</f>
        <v>16.666666666666668</v>
      </c>
      <c r="AV134" s="31">
        <f>PRODUCT(X134*100*1/X145)</f>
        <v>53.571428571428569</v>
      </c>
      <c r="AW134" s="31">
        <f>PRODUCT(Y134*100*1/Y145)</f>
        <v>0</v>
      </c>
      <c r="AX134" s="31">
        <f>PRODUCT(Z134*100*1/Z145)</f>
        <v>0</v>
      </c>
      <c r="AY134" s="31">
        <f>PRODUCT(AA134*100*1/AA145)</f>
        <v>0</v>
      </c>
      <c r="AZ134" s="31">
        <f>PRODUCT(AB134*100*1/AB145)</f>
        <v>0</v>
      </c>
      <c r="BA134" s="31">
        <f>PRODUCT(AC134*100*1/AC145)</f>
        <v>0</v>
      </c>
      <c r="BB134" s="32">
        <f>PRODUCT(AD134*100*1/AD145)</f>
        <v>21.428571428571427</v>
      </c>
      <c r="BC134" s="31">
        <f>PRODUCT(AE134*100*1/AE145)</f>
        <v>7.1428571428571432</v>
      </c>
      <c r="BD134" s="31">
        <f>PRODUCT(AF134*100*1/AF145)</f>
        <v>0</v>
      </c>
      <c r="BE134" s="31">
        <f>PRODUCT(AG134*100*1/AG145)</f>
        <v>0</v>
      </c>
      <c r="BF134" s="31">
        <f>PRODUCT(AH134*100*1/AH145)</f>
        <v>0</v>
      </c>
      <c r="BG134" s="31">
        <f>PRODUCT(AI134*100*1/AI145)</f>
        <v>46.428571428571431</v>
      </c>
      <c r="BH134" s="31">
        <f>PRODUCT(AJ134*100*1/AJ145)</f>
        <v>42.857142857142854</v>
      </c>
      <c r="BI134" s="51">
        <f>PRODUCT(AK134*100*1/AK145)</f>
        <v>10.714285714285714</v>
      </c>
      <c r="BJ134" s="31">
        <f>PRODUCT(AL134*100*1/AL145)</f>
        <v>3.5714285714285716</v>
      </c>
      <c r="BK134" s="32">
        <f>PRODUCT(AM134*100*1/AM145)</f>
        <v>0</v>
      </c>
      <c r="BL134" s="31">
        <f>PRODUCT(AN134*100*1/AN145)</f>
        <v>3.5714285714285716</v>
      </c>
      <c r="BM134" s="46">
        <f>PRODUCT(AO134*100*1/AO145)</f>
        <v>39.285714285714285</v>
      </c>
      <c r="BN134" s="30">
        <f>PRODUCT(AP134*100*1/AP145)</f>
        <v>0</v>
      </c>
      <c r="BO134" s="46">
        <f>PRODUCT(AQ134*100*1/AQ145)</f>
        <v>17.857142857142858</v>
      </c>
      <c r="BP134" s="31">
        <f t="shared" ref="BP134" si="147">PRODUCT(AR134*100*1/AR145)</f>
        <v>3.5714285714285716</v>
      </c>
      <c r="BR134" s="41">
        <v>0.5</v>
      </c>
      <c r="BS134" s="31">
        <f t="shared" ref="BS134:CN134" si="148">AU129+AU130+AU131+AU132+AU133+AU134</f>
        <v>16.666666666666668</v>
      </c>
      <c r="BT134" s="31">
        <f t="shared" si="148"/>
        <v>53.571428571428569</v>
      </c>
      <c r="BU134" s="31">
        <f t="shared" si="148"/>
        <v>78.571428571428569</v>
      </c>
      <c r="BV134" s="31">
        <f t="shared" si="148"/>
        <v>100</v>
      </c>
      <c r="BW134" s="31">
        <f t="shared" si="148"/>
        <v>96.296296296296305</v>
      </c>
      <c r="BX134" s="31">
        <f t="shared" si="148"/>
        <v>100</v>
      </c>
      <c r="BY134" s="31">
        <f t="shared" si="148"/>
        <v>96.428571428571431</v>
      </c>
      <c r="BZ134" s="32">
        <f t="shared" si="148"/>
        <v>21.428571428571427</v>
      </c>
      <c r="CA134" s="31">
        <f t="shared" si="148"/>
        <v>14.285714285714286</v>
      </c>
      <c r="CB134" s="31">
        <f t="shared" si="148"/>
        <v>100</v>
      </c>
      <c r="CC134" s="31">
        <f t="shared" si="148"/>
        <v>0</v>
      </c>
      <c r="CD134" s="31">
        <f t="shared" si="148"/>
        <v>7.1428571428571432</v>
      </c>
      <c r="CE134" s="31">
        <f t="shared" si="148"/>
        <v>75</v>
      </c>
      <c r="CF134" s="31">
        <f t="shared" si="148"/>
        <v>57.142857142857139</v>
      </c>
      <c r="CG134" s="51">
        <f t="shared" si="148"/>
        <v>10.714285714285714</v>
      </c>
      <c r="CH134" s="31">
        <f t="shared" si="148"/>
        <v>60.714285714285715</v>
      </c>
      <c r="CI134" s="32">
        <f t="shared" si="148"/>
        <v>89.285714285714292</v>
      </c>
      <c r="CJ134" s="31">
        <f t="shared" si="148"/>
        <v>92.857142857142847</v>
      </c>
      <c r="CK134" s="46">
        <f t="shared" si="148"/>
        <v>85.714285714285708</v>
      </c>
      <c r="CL134" s="30">
        <f t="shared" si="148"/>
        <v>0</v>
      </c>
      <c r="CM134" s="46">
        <f t="shared" si="148"/>
        <v>28.571428571428573</v>
      </c>
      <c r="CN134" s="31">
        <f t="shared" si="148"/>
        <v>92.857142857142861</v>
      </c>
      <c r="CQ134" s="10"/>
      <c r="CR134" s="10" t="str">
        <f>A128</f>
        <v>Proteus mirabilis</v>
      </c>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row>
    <row r="135" spans="2:118" x14ac:dyDescent="0.25">
      <c r="B135" s="41" t="s">
        <v>8</v>
      </c>
      <c r="C135" s="2">
        <v>0</v>
      </c>
      <c r="D135" s="2">
        <v>0</v>
      </c>
      <c r="E135" s="2">
        <v>0</v>
      </c>
      <c r="F135" s="2">
        <v>27</v>
      </c>
      <c r="G135" s="2">
        <v>0</v>
      </c>
      <c r="H135" s="2">
        <v>0</v>
      </c>
      <c r="I135" s="2">
        <v>0</v>
      </c>
      <c r="J135" s="4">
        <v>0</v>
      </c>
      <c r="K135" s="4">
        <v>1</v>
      </c>
      <c r="L135" s="3">
        <v>0</v>
      </c>
      <c r="M135" s="3">
        <v>0</v>
      </c>
      <c r="N135" s="3">
        <v>0</v>
      </c>
      <c r="O135" s="3">
        <v>0</v>
      </c>
      <c r="P135" s="3">
        <v>0</v>
      </c>
      <c r="Q135" s="3">
        <v>0</v>
      </c>
      <c r="R135" s="3">
        <v>0</v>
      </c>
      <c r="S135" s="41">
        <v>28</v>
      </c>
      <c r="V135" s="41">
        <v>1</v>
      </c>
      <c r="W135" s="2">
        <f>I129</f>
        <v>16</v>
      </c>
      <c r="X135" s="2">
        <f>I130</f>
        <v>8</v>
      </c>
      <c r="Y135" s="2">
        <f>I131</f>
        <v>2</v>
      </c>
      <c r="Z135" s="2">
        <f>I132</f>
        <v>0</v>
      </c>
      <c r="AA135" s="2">
        <f>I133</f>
        <v>0</v>
      </c>
      <c r="AB135" s="2">
        <f>I134</f>
        <v>0</v>
      </c>
      <c r="AC135" s="2">
        <f>I135</f>
        <v>0</v>
      </c>
      <c r="AD135" s="4">
        <f>I136</f>
        <v>21</v>
      </c>
      <c r="AE135" s="2">
        <f>I137</f>
        <v>2</v>
      </c>
      <c r="AF135" s="2">
        <f>I138</f>
        <v>0</v>
      </c>
      <c r="AG135" s="2">
        <f>I139</f>
        <v>0</v>
      </c>
      <c r="AH135" s="2">
        <f>I140</f>
        <v>3</v>
      </c>
      <c r="AI135" s="2">
        <f>I141</f>
        <v>6</v>
      </c>
      <c r="AJ135" s="2">
        <f>I142</f>
        <v>10</v>
      </c>
      <c r="AK135" s="50">
        <f>I143</f>
        <v>0</v>
      </c>
      <c r="AL135" s="2">
        <f>I144</f>
        <v>0</v>
      </c>
      <c r="AM135" s="3">
        <f>I145</f>
        <v>0</v>
      </c>
      <c r="AN135" s="4">
        <f>I146</f>
        <v>1</v>
      </c>
      <c r="AO135" s="45">
        <f>I147</f>
        <v>1</v>
      </c>
      <c r="AP135" s="41">
        <f>I148</f>
        <v>0</v>
      </c>
      <c r="AQ135" s="45">
        <f>I149</f>
        <v>18</v>
      </c>
      <c r="AR135" s="2">
        <f>I152</f>
        <v>0</v>
      </c>
      <c r="AT135" s="41">
        <v>1</v>
      </c>
      <c r="AU135" s="31">
        <f>PRODUCT(W135*100*1/W145)</f>
        <v>66.666666666666671</v>
      </c>
      <c r="AV135" s="31">
        <f>PRODUCT(X135*100*1/X145)</f>
        <v>28.571428571428573</v>
      </c>
      <c r="AW135" s="31">
        <f>PRODUCT(Y135*100*1/Y145)</f>
        <v>7.1428571428571432</v>
      </c>
      <c r="AX135" s="31">
        <f>PRODUCT(Z135*100*1/Z145)</f>
        <v>0</v>
      </c>
      <c r="AY135" s="31">
        <f>PRODUCT(AA135*100*1/AA145)</f>
        <v>0</v>
      </c>
      <c r="AZ135" s="31">
        <f>PRODUCT(AB135*100*1/AB145)</f>
        <v>0</v>
      </c>
      <c r="BA135" s="31">
        <f>PRODUCT(AC135*100*1/AC145)</f>
        <v>0</v>
      </c>
      <c r="BB135" s="32">
        <f>PRODUCT(AD135*100*1/AD145)</f>
        <v>75</v>
      </c>
      <c r="BC135" s="31">
        <f>PRODUCT(AE135*100*1/AE145)</f>
        <v>7.1428571428571432</v>
      </c>
      <c r="BD135" s="31">
        <f>PRODUCT(AF135*100*1/AF145)</f>
        <v>0</v>
      </c>
      <c r="BE135" s="31">
        <f>PRODUCT(AG135*100*1/AG145)</f>
        <v>0</v>
      </c>
      <c r="BF135" s="31">
        <f>PRODUCT(AH135*100*1/AH145)</f>
        <v>10.714285714285714</v>
      </c>
      <c r="BG135" s="31">
        <f>PRODUCT(AI135*100*1/AI145)</f>
        <v>21.428571428571427</v>
      </c>
      <c r="BH135" s="31">
        <f>PRODUCT(AJ135*100*1/AJ145)</f>
        <v>35.714285714285715</v>
      </c>
      <c r="BI135" s="51">
        <f>PRODUCT(AK135*100*1/AK145)</f>
        <v>0</v>
      </c>
      <c r="BJ135" s="31">
        <f>PRODUCT(AL135*100*1/AL145)</f>
        <v>0</v>
      </c>
      <c r="BK135" s="33">
        <f>PRODUCT(AM135*100*1/AM145)</f>
        <v>0</v>
      </c>
      <c r="BL135" s="32">
        <f>PRODUCT(AN135*100*1/AN145)</f>
        <v>3.5714285714285716</v>
      </c>
      <c r="BM135" s="46">
        <f>PRODUCT(AO135*100*1/AO145)</f>
        <v>3.5714285714285716</v>
      </c>
      <c r="BN135" s="30">
        <f>PRODUCT(AP135*100*1/AP145)</f>
        <v>0</v>
      </c>
      <c r="BO135" s="46">
        <f>PRODUCT(AQ135*100*1/AQ145)</f>
        <v>64.285714285714292</v>
      </c>
      <c r="BP135" s="31">
        <f t="shared" ref="BP135" si="149">PRODUCT(AR135*100*1/AR145)</f>
        <v>0</v>
      </c>
      <c r="BR135" s="41">
        <v>1</v>
      </c>
      <c r="BS135" s="31">
        <f t="shared" ref="BS135:CN135" si="150">AU129+AU130+AU131+AU132+AU133+AU134+AU135</f>
        <v>83.333333333333343</v>
      </c>
      <c r="BT135" s="31">
        <f t="shared" si="150"/>
        <v>82.142857142857139</v>
      </c>
      <c r="BU135" s="31">
        <f t="shared" si="150"/>
        <v>85.714285714285708</v>
      </c>
      <c r="BV135" s="31">
        <f t="shared" si="150"/>
        <v>100</v>
      </c>
      <c r="BW135" s="31">
        <f t="shared" si="150"/>
        <v>96.296296296296305</v>
      </c>
      <c r="BX135" s="31">
        <f t="shared" si="150"/>
        <v>100</v>
      </c>
      <c r="BY135" s="31">
        <f t="shared" si="150"/>
        <v>96.428571428571431</v>
      </c>
      <c r="BZ135" s="32">
        <f t="shared" si="150"/>
        <v>96.428571428571431</v>
      </c>
      <c r="CA135" s="31">
        <f t="shared" si="150"/>
        <v>21.428571428571431</v>
      </c>
      <c r="CB135" s="31">
        <f t="shared" si="150"/>
        <v>100</v>
      </c>
      <c r="CC135" s="31">
        <f t="shared" si="150"/>
        <v>0</v>
      </c>
      <c r="CD135" s="31">
        <f t="shared" si="150"/>
        <v>17.857142857142858</v>
      </c>
      <c r="CE135" s="31">
        <f t="shared" si="150"/>
        <v>96.428571428571431</v>
      </c>
      <c r="CF135" s="31">
        <f t="shared" si="150"/>
        <v>92.857142857142861</v>
      </c>
      <c r="CG135" s="51">
        <f t="shared" si="150"/>
        <v>10.714285714285714</v>
      </c>
      <c r="CH135" s="31">
        <f t="shared" si="150"/>
        <v>60.714285714285715</v>
      </c>
      <c r="CI135" s="33">
        <f t="shared" si="150"/>
        <v>89.285714285714292</v>
      </c>
      <c r="CJ135" s="32">
        <f t="shared" si="150"/>
        <v>96.428571428571416</v>
      </c>
      <c r="CK135" s="46">
        <f t="shared" si="150"/>
        <v>89.285714285714278</v>
      </c>
      <c r="CL135" s="30">
        <f t="shared" si="150"/>
        <v>0</v>
      </c>
      <c r="CM135" s="46">
        <f t="shared" si="150"/>
        <v>92.857142857142861</v>
      </c>
      <c r="CN135" s="31">
        <f t="shared" si="150"/>
        <v>92.857142857142861</v>
      </c>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row>
    <row r="136" spans="2:118" x14ac:dyDescent="0.25">
      <c r="B136" s="41" t="s">
        <v>9</v>
      </c>
      <c r="C136" s="4">
        <v>0</v>
      </c>
      <c r="D136" s="4">
        <v>0</v>
      </c>
      <c r="E136" s="4">
        <v>0</v>
      </c>
      <c r="F136" s="4">
        <v>0</v>
      </c>
      <c r="G136" s="4">
        <v>0</v>
      </c>
      <c r="H136" s="4">
        <v>6</v>
      </c>
      <c r="I136" s="4">
        <v>21</v>
      </c>
      <c r="J136" s="4">
        <v>0</v>
      </c>
      <c r="K136" s="4">
        <v>1</v>
      </c>
      <c r="L136" s="4">
        <v>0</v>
      </c>
      <c r="M136" s="3">
        <v>0</v>
      </c>
      <c r="N136" s="3">
        <v>0</v>
      </c>
      <c r="O136" s="3">
        <v>0</v>
      </c>
      <c r="P136" s="3">
        <v>0</v>
      </c>
      <c r="Q136" s="3">
        <v>0</v>
      </c>
      <c r="R136" s="3">
        <v>0</v>
      </c>
      <c r="S136" s="41">
        <v>28</v>
      </c>
      <c r="V136" s="41">
        <v>2</v>
      </c>
      <c r="W136" s="2">
        <f>J129</f>
        <v>1</v>
      </c>
      <c r="X136" s="2">
        <f>J130</f>
        <v>1</v>
      </c>
      <c r="Y136" s="2">
        <f>J131</f>
        <v>0</v>
      </c>
      <c r="Z136" s="2">
        <f>J132</f>
        <v>0</v>
      </c>
      <c r="AA136" s="4">
        <f>J133</f>
        <v>0</v>
      </c>
      <c r="AB136" s="4">
        <f>J134</f>
        <v>0</v>
      </c>
      <c r="AC136" s="4">
        <f>J135</f>
        <v>0</v>
      </c>
      <c r="AD136" s="4">
        <f>J136</f>
        <v>0</v>
      </c>
      <c r="AE136" s="2">
        <f>J137</f>
        <v>16</v>
      </c>
      <c r="AF136" s="2">
        <f>J138</f>
        <v>0</v>
      </c>
      <c r="AG136" s="2">
        <f>J139</f>
        <v>0</v>
      </c>
      <c r="AH136" s="2">
        <f>J140</f>
        <v>14</v>
      </c>
      <c r="AI136" s="2">
        <f>J141</f>
        <v>0</v>
      </c>
      <c r="AJ136" s="2">
        <f>J142</f>
        <v>1</v>
      </c>
      <c r="AK136" s="50">
        <f>J143</f>
        <v>3</v>
      </c>
      <c r="AL136" s="2">
        <f>J144</f>
        <v>0</v>
      </c>
      <c r="AM136" s="3">
        <f>J145</f>
        <v>2</v>
      </c>
      <c r="AN136" s="3">
        <f>J146</f>
        <v>0</v>
      </c>
      <c r="AO136" s="45">
        <f>J147</f>
        <v>0</v>
      </c>
      <c r="AP136" s="41">
        <f>J148</f>
        <v>0</v>
      </c>
      <c r="AQ136" s="45">
        <f>J149</f>
        <v>1</v>
      </c>
      <c r="AR136" s="2">
        <f>J152</f>
        <v>1</v>
      </c>
      <c r="AT136" s="41">
        <v>2</v>
      </c>
      <c r="AU136" s="31">
        <f>PRODUCT(W136*100*1/W145)</f>
        <v>4.166666666666667</v>
      </c>
      <c r="AV136" s="31">
        <f>PRODUCT(X136*100*1/X145)</f>
        <v>3.5714285714285716</v>
      </c>
      <c r="AW136" s="31">
        <f>PRODUCT(Y136*100*1/Y145)</f>
        <v>0</v>
      </c>
      <c r="AX136" s="31">
        <f>PRODUCT(Z136*100*1/Z145)</f>
        <v>0</v>
      </c>
      <c r="AY136" s="32">
        <f>PRODUCT(AA136*100*1/AA145)</f>
        <v>0</v>
      </c>
      <c r="AZ136" s="32">
        <f>PRODUCT(AB136*100*1/AB145)</f>
        <v>0</v>
      </c>
      <c r="BA136" s="32">
        <f>PRODUCT(AC136*100*1/AC145)</f>
        <v>0</v>
      </c>
      <c r="BB136" s="32">
        <f>PRODUCT(AD136*100*1/AD145)</f>
        <v>0</v>
      </c>
      <c r="BC136" s="31">
        <f>PRODUCT(AE136*100*1/AE145)</f>
        <v>57.142857142857146</v>
      </c>
      <c r="BD136" s="31">
        <f>PRODUCT(AF136*100*1/AF145)</f>
        <v>0</v>
      </c>
      <c r="BE136" s="31">
        <f>PRODUCT(AG136*100*1/AG145)</f>
        <v>0</v>
      </c>
      <c r="BF136" s="31">
        <f>PRODUCT(AH136*100*1/AH145)</f>
        <v>50</v>
      </c>
      <c r="BG136" s="31">
        <f>PRODUCT(AI136*100*1/AI145)</f>
        <v>0</v>
      </c>
      <c r="BH136" s="31">
        <f>PRODUCT(AJ136*100*1/AJ145)</f>
        <v>3.5714285714285716</v>
      </c>
      <c r="BI136" s="51">
        <f>PRODUCT(AK136*100*1/AK145)</f>
        <v>10.714285714285714</v>
      </c>
      <c r="BJ136" s="31">
        <f>PRODUCT(AL136*100*1/AL145)</f>
        <v>0</v>
      </c>
      <c r="BK136" s="33">
        <f>PRODUCT(AM136*100*1/AM145)</f>
        <v>7.1428571428571432</v>
      </c>
      <c r="BL136" s="33">
        <f>PRODUCT(AN136*100*1/AN145)</f>
        <v>0</v>
      </c>
      <c r="BM136" s="46">
        <f>PRODUCT(AO136*100*1/AO145)</f>
        <v>0</v>
      </c>
      <c r="BN136" s="30">
        <f>PRODUCT(AP136*100*1/AP145)</f>
        <v>0</v>
      </c>
      <c r="BO136" s="46">
        <f>PRODUCT(AQ136*100*1/AQ145)</f>
        <v>3.5714285714285716</v>
      </c>
      <c r="BP136" s="31">
        <f t="shared" ref="BP136" si="151">PRODUCT(AR136*100*1/AR145)</f>
        <v>3.5714285714285716</v>
      </c>
      <c r="BR136" s="41">
        <v>2</v>
      </c>
      <c r="BS136" s="31">
        <f t="shared" ref="BS136:CN136" si="152">AU129+AU130+AU131+AU132+AU133+AU134+AU135+AU136</f>
        <v>87.500000000000014</v>
      </c>
      <c r="BT136" s="31">
        <f t="shared" si="152"/>
        <v>85.714285714285708</v>
      </c>
      <c r="BU136" s="31">
        <f t="shared" si="152"/>
        <v>85.714285714285708</v>
      </c>
      <c r="BV136" s="31">
        <f t="shared" si="152"/>
        <v>100</v>
      </c>
      <c r="BW136" s="32">
        <f t="shared" si="152"/>
        <v>96.296296296296305</v>
      </c>
      <c r="BX136" s="32">
        <f t="shared" si="152"/>
        <v>100</v>
      </c>
      <c r="BY136" s="32">
        <f t="shared" si="152"/>
        <v>96.428571428571431</v>
      </c>
      <c r="BZ136" s="32">
        <f t="shared" si="152"/>
        <v>96.428571428571431</v>
      </c>
      <c r="CA136" s="31">
        <f t="shared" si="152"/>
        <v>78.571428571428584</v>
      </c>
      <c r="CB136" s="31">
        <f t="shared" si="152"/>
        <v>100</v>
      </c>
      <c r="CC136" s="31">
        <f t="shared" si="152"/>
        <v>0</v>
      </c>
      <c r="CD136" s="31">
        <f t="shared" si="152"/>
        <v>67.857142857142861</v>
      </c>
      <c r="CE136" s="31">
        <f t="shared" si="152"/>
        <v>96.428571428571431</v>
      </c>
      <c r="CF136" s="31">
        <f t="shared" si="152"/>
        <v>96.428571428571431</v>
      </c>
      <c r="CG136" s="51">
        <f t="shared" si="152"/>
        <v>21.428571428571427</v>
      </c>
      <c r="CH136" s="31">
        <f t="shared" si="152"/>
        <v>60.714285714285715</v>
      </c>
      <c r="CI136" s="33">
        <f t="shared" si="152"/>
        <v>96.428571428571431</v>
      </c>
      <c r="CJ136" s="33">
        <f t="shared" si="152"/>
        <v>96.428571428571416</v>
      </c>
      <c r="CK136" s="46">
        <f t="shared" si="152"/>
        <v>89.285714285714278</v>
      </c>
      <c r="CL136" s="30">
        <f t="shared" si="152"/>
        <v>0</v>
      </c>
      <c r="CM136" s="46">
        <f t="shared" si="152"/>
        <v>96.428571428571431</v>
      </c>
      <c r="CN136" s="31">
        <f t="shared" si="152"/>
        <v>96.428571428571431</v>
      </c>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row>
    <row r="137" spans="2:118" x14ac:dyDescent="0.25">
      <c r="B137" s="41" t="s">
        <v>10</v>
      </c>
      <c r="C137" s="2">
        <v>0</v>
      </c>
      <c r="D137" s="2">
        <v>0</v>
      </c>
      <c r="E137" s="2">
        <v>2</v>
      </c>
      <c r="F137" s="2">
        <v>0</v>
      </c>
      <c r="G137" s="2">
        <v>0</v>
      </c>
      <c r="H137" s="2">
        <v>2</v>
      </c>
      <c r="I137" s="2">
        <v>2</v>
      </c>
      <c r="J137" s="2">
        <v>16</v>
      </c>
      <c r="K137" s="4">
        <v>5</v>
      </c>
      <c r="L137" s="3">
        <v>1</v>
      </c>
      <c r="M137" s="3">
        <v>0</v>
      </c>
      <c r="N137" s="3">
        <v>0</v>
      </c>
      <c r="O137" s="3">
        <v>0</v>
      </c>
      <c r="P137" s="3">
        <v>0</v>
      </c>
      <c r="Q137" s="3">
        <v>0</v>
      </c>
      <c r="R137" s="3">
        <v>0</v>
      </c>
      <c r="S137" s="41">
        <v>28</v>
      </c>
      <c r="V137" s="41">
        <v>4</v>
      </c>
      <c r="W137" s="2">
        <f>K129</f>
        <v>0</v>
      </c>
      <c r="X137" s="2">
        <f>K130</f>
        <v>0</v>
      </c>
      <c r="Y137" s="2">
        <f>K131</f>
        <v>0</v>
      </c>
      <c r="Z137" s="2">
        <f>K132</f>
        <v>0</v>
      </c>
      <c r="AA137" s="4">
        <f>K133</f>
        <v>0</v>
      </c>
      <c r="AB137" s="3">
        <f>K134</f>
        <v>0</v>
      </c>
      <c r="AC137" s="4">
        <f>K135</f>
        <v>1</v>
      </c>
      <c r="AD137" s="4">
        <f>K136</f>
        <v>1</v>
      </c>
      <c r="AE137" s="4">
        <f>K137</f>
        <v>5</v>
      </c>
      <c r="AF137" s="4">
        <f>K138</f>
        <v>0</v>
      </c>
      <c r="AG137" s="3">
        <f>K139</f>
        <v>0</v>
      </c>
      <c r="AH137" s="2">
        <f>K140</f>
        <v>8</v>
      </c>
      <c r="AI137" s="3">
        <f>K141</f>
        <v>0</v>
      </c>
      <c r="AJ137" s="3">
        <f>K142</f>
        <v>0</v>
      </c>
      <c r="AK137" s="50">
        <f>K143</f>
        <v>5</v>
      </c>
      <c r="AL137" s="4">
        <f>K144</f>
        <v>0</v>
      </c>
      <c r="AM137" s="3">
        <f>K145</f>
        <v>1</v>
      </c>
      <c r="AN137" s="3">
        <f>K146</f>
        <v>1</v>
      </c>
      <c r="AO137" s="45">
        <f>K147</f>
        <v>2</v>
      </c>
      <c r="AP137" s="41">
        <f>K148</f>
        <v>0</v>
      </c>
      <c r="AQ137" s="45">
        <f>K149</f>
        <v>1</v>
      </c>
      <c r="AR137" s="2">
        <f>K152</f>
        <v>1</v>
      </c>
      <c r="AT137" s="41">
        <v>4</v>
      </c>
      <c r="AU137" s="31">
        <f>PRODUCT(W137*100*1/W145)</f>
        <v>0</v>
      </c>
      <c r="AV137" s="31">
        <f>PRODUCT(X137*100*1/X145)</f>
        <v>0</v>
      </c>
      <c r="AW137" s="31">
        <f>PRODUCT(Y137*100*1/Y145)</f>
        <v>0</v>
      </c>
      <c r="AX137" s="31">
        <f>PRODUCT(Z137*100*1/Z145)</f>
        <v>0</v>
      </c>
      <c r="AY137" s="32">
        <f>PRODUCT(AA137*100*1/AA145)</f>
        <v>0</v>
      </c>
      <c r="AZ137" s="33">
        <f>PRODUCT(AB137*100*1/AB145)</f>
        <v>0</v>
      </c>
      <c r="BA137" s="32">
        <f>PRODUCT(AC137*100*1/AC145)</f>
        <v>3.5714285714285716</v>
      </c>
      <c r="BB137" s="32">
        <f>PRODUCT(AD137*100*1/AD145)</f>
        <v>3.5714285714285716</v>
      </c>
      <c r="BC137" s="32">
        <f>PRODUCT(AE137*100*1/AE145)</f>
        <v>17.857142857142858</v>
      </c>
      <c r="BD137" s="32">
        <f>PRODUCT(AF137*100*1/AF145)</f>
        <v>0</v>
      </c>
      <c r="BE137" s="33">
        <f>PRODUCT(AG137*100*1/AG145)</f>
        <v>0</v>
      </c>
      <c r="BF137" s="31">
        <f>PRODUCT(AH137*100*1/AH145)</f>
        <v>28.571428571428573</v>
      </c>
      <c r="BG137" s="33">
        <f>PRODUCT(AI137*100*1/AI145)</f>
        <v>0</v>
      </c>
      <c r="BH137" s="33">
        <f>PRODUCT(AJ137*100*1/AJ145)</f>
        <v>0</v>
      </c>
      <c r="BI137" s="51">
        <f>PRODUCT(AK137*100*1/AK145)</f>
        <v>17.857142857142858</v>
      </c>
      <c r="BJ137" s="32">
        <f>PRODUCT(AL137*100*1/AL145)</f>
        <v>0</v>
      </c>
      <c r="BK137" s="33">
        <f>PRODUCT(AM137*100*1/AM145)</f>
        <v>3.5714285714285716</v>
      </c>
      <c r="BL137" s="33">
        <f>PRODUCT(AN137*100*1/AN145)</f>
        <v>3.5714285714285716</v>
      </c>
      <c r="BM137" s="46">
        <f>PRODUCT(AO137*100*1/AO145)</f>
        <v>7.1428571428571432</v>
      </c>
      <c r="BN137" s="30">
        <f>PRODUCT(AP137*100*1/AP145)</f>
        <v>0</v>
      </c>
      <c r="BO137" s="46">
        <f>PRODUCT(AQ137*100*1/AQ145)</f>
        <v>3.5714285714285716</v>
      </c>
      <c r="BP137" s="31">
        <f t="shared" ref="BP137" si="153">PRODUCT(AR137*100*1/AR145)</f>
        <v>3.5714285714285716</v>
      </c>
      <c r="BR137" s="41">
        <v>4</v>
      </c>
      <c r="BS137" s="31">
        <f t="shared" ref="BS137:CN137" si="154">AU129+AU130+AU131+AU132+AU133+AU134+AU135+AU136+AU137</f>
        <v>87.500000000000014</v>
      </c>
      <c r="BT137" s="31">
        <f t="shared" si="154"/>
        <v>85.714285714285708</v>
      </c>
      <c r="BU137" s="31">
        <f t="shared" si="154"/>
        <v>85.714285714285708</v>
      </c>
      <c r="BV137" s="31">
        <f t="shared" si="154"/>
        <v>100</v>
      </c>
      <c r="BW137" s="32">
        <f t="shared" si="154"/>
        <v>96.296296296296305</v>
      </c>
      <c r="BX137" s="33">
        <f t="shared" si="154"/>
        <v>100</v>
      </c>
      <c r="BY137" s="32">
        <f t="shared" si="154"/>
        <v>100</v>
      </c>
      <c r="BZ137" s="32">
        <f t="shared" si="154"/>
        <v>100</v>
      </c>
      <c r="CA137" s="32">
        <f t="shared" si="154"/>
        <v>96.428571428571445</v>
      </c>
      <c r="CB137" s="32">
        <f t="shared" si="154"/>
        <v>100</v>
      </c>
      <c r="CC137" s="33">
        <f t="shared" si="154"/>
        <v>0</v>
      </c>
      <c r="CD137" s="31">
        <f t="shared" si="154"/>
        <v>96.428571428571431</v>
      </c>
      <c r="CE137" s="31">
        <f t="shared" si="154"/>
        <v>96.428571428571431</v>
      </c>
      <c r="CF137" s="31">
        <f t="shared" si="154"/>
        <v>96.428571428571431</v>
      </c>
      <c r="CG137" s="51">
        <f t="shared" si="154"/>
        <v>39.285714285714285</v>
      </c>
      <c r="CH137" s="32">
        <f t="shared" si="154"/>
        <v>60.714285714285715</v>
      </c>
      <c r="CI137" s="33">
        <f t="shared" si="154"/>
        <v>100</v>
      </c>
      <c r="CJ137" s="33">
        <f t="shared" si="154"/>
        <v>99.999999999999986</v>
      </c>
      <c r="CK137" s="46">
        <f t="shared" si="154"/>
        <v>96.428571428571416</v>
      </c>
      <c r="CL137" s="30">
        <f t="shared" si="154"/>
        <v>0</v>
      </c>
      <c r="CM137" s="46">
        <f t="shared" si="154"/>
        <v>100</v>
      </c>
      <c r="CN137" s="31">
        <f t="shared" si="154"/>
        <v>100</v>
      </c>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row>
    <row r="138" spans="2:118" x14ac:dyDescent="0.25">
      <c r="B138" s="41" t="s">
        <v>11</v>
      </c>
      <c r="C138" s="2">
        <v>0</v>
      </c>
      <c r="D138" s="2">
        <v>0</v>
      </c>
      <c r="E138" s="2">
        <v>28</v>
      </c>
      <c r="F138" s="2">
        <v>0</v>
      </c>
      <c r="G138" s="2">
        <v>0</v>
      </c>
      <c r="H138" s="2">
        <v>0</v>
      </c>
      <c r="I138" s="2">
        <v>0</v>
      </c>
      <c r="J138" s="2">
        <v>0</v>
      </c>
      <c r="K138" s="4">
        <v>0</v>
      </c>
      <c r="L138" s="4">
        <v>0</v>
      </c>
      <c r="M138" s="3">
        <v>0</v>
      </c>
      <c r="N138" s="3">
        <v>0</v>
      </c>
      <c r="O138" s="3">
        <v>0</v>
      </c>
      <c r="P138" s="3">
        <v>0</v>
      </c>
      <c r="Q138" s="3">
        <v>0</v>
      </c>
      <c r="R138" s="3">
        <v>0</v>
      </c>
      <c r="S138" s="41">
        <v>28</v>
      </c>
      <c r="V138" s="41">
        <v>8</v>
      </c>
      <c r="W138" s="2">
        <f>L129</f>
        <v>0</v>
      </c>
      <c r="X138" s="2">
        <f>L130</f>
        <v>1</v>
      </c>
      <c r="Y138" s="2">
        <f>L131</f>
        <v>0</v>
      </c>
      <c r="Z138" s="2">
        <f>L132</f>
        <v>0</v>
      </c>
      <c r="AA138" s="3">
        <f>L133</f>
        <v>0</v>
      </c>
      <c r="AB138" s="3">
        <f>L134</f>
        <v>0</v>
      </c>
      <c r="AC138" s="3">
        <f>L135</f>
        <v>0</v>
      </c>
      <c r="AD138" s="4">
        <f>L136</f>
        <v>0</v>
      </c>
      <c r="AE138" s="3">
        <f>L137</f>
        <v>1</v>
      </c>
      <c r="AF138" s="4">
        <f>L138</f>
        <v>0</v>
      </c>
      <c r="AG138" s="3">
        <f>L139</f>
        <v>0</v>
      </c>
      <c r="AH138" s="2">
        <f>L140</f>
        <v>1</v>
      </c>
      <c r="AI138" s="3">
        <f>L141</f>
        <v>1</v>
      </c>
      <c r="AJ138" s="3">
        <f>L142</f>
        <v>1</v>
      </c>
      <c r="AK138" s="50">
        <f>L143</f>
        <v>7</v>
      </c>
      <c r="AL138" s="3">
        <f>L144</f>
        <v>0</v>
      </c>
      <c r="AM138" s="3">
        <f>L145</f>
        <v>0</v>
      </c>
      <c r="AN138" s="3">
        <f>L146</f>
        <v>0</v>
      </c>
      <c r="AO138" s="45">
        <f>L147</f>
        <v>1</v>
      </c>
      <c r="AP138" s="41">
        <f>L148</f>
        <v>1</v>
      </c>
      <c r="AQ138" s="45">
        <f>L149</f>
        <v>0</v>
      </c>
      <c r="AR138" s="2">
        <f>L152</f>
        <v>0</v>
      </c>
      <c r="AT138" s="41">
        <v>8</v>
      </c>
      <c r="AU138" s="31">
        <f>PRODUCT(W138*100*1/W145)</f>
        <v>0</v>
      </c>
      <c r="AV138" s="31">
        <f>PRODUCT(X138*100*1/X145)</f>
        <v>3.5714285714285716</v>
      </c>
      <c r="AW138" s="31">
        <f>PRODUCT(Y138*100*1/Y145)</f>
        <v>0</v>
      </c>
      <c r="AX138" s="31">
        <f>PRODUCT(Z138*100*1/Z145)</f>
        <v>0</v>
      </c>
      <c r="AY138" s="33">
        <f>PRODUCT(AA138*100*1/AA145)</f>
        <v>0</v>
      </c>
      <c r="AZ138" s="33">
        <f>PRODUCT(AB138*100*1/AB145)</f>
        <v>0</v>
      </c>
      <c r="BA138" s="33">
        <f>PRODUCT(AC138*100*1/AC145)</f>
        <v>0</v>
      </c>
      <c r="BB138" s="32">
        <f>PRODUCT(AD138*100*1/AD145)</f>
        <v>0</v>
      </c>
      <c r="BC138" s="33">
        <f>PRODUCT(AE138*100*1/AE145)</f>
        <v>3.5714285714285716</v>
      </c>
      <c r="BD138" s="32">
        <f>PRODUCT(AF138*100*1/AF145)</f>
        <v>0</v>
      </c>
      <c r="BE138" s="33">
        <f>PRODUCT(AG138*100*1/AG145)</f>
        <v>0</v>
      </c>
      <c r="BF138" s="31">
        <f>PRODUCT(AH138*100*1/AH145)</f>
        <v>3.5714285714285716</v>
      </c>
      <c r="BG138" s="33">
        <f>PRODUCT(AI138*100*1/AI145)</f>
        <v>3.5714285714285716</v>
      </c>
      <c r="BH138" s="33">
        <f>PRODUCT(AJ138*100*1/AJ145)</f>
        <v>3.5714285714285716</v>
      </c>
      <c r="BI138" s="51">
        <f>PRODUCT(AK138*100*1/AK145)</f>
        <v>25</v>
      </c>
      <c r="BJ138" s="33">
        <f>PRODUCT(AL138*100*1/AL145)</f>
        <v>0</v>
      </c>
      <c r="BK138" s="33">
        <f>PRODUCT(AM138*100*1/AM145)</f>
        <v>0</v>
      </c>
      <c r="BL138" s="33">
        <f>PRODUCT(AN138*100*1/AN145)</f>
        <v>0</v>
      </c>
      <c r="BM138" s="46">
        <f>PRODUCT(AO138*100*1/AO145)</f>
        <v>3.5714285714285716</v>
      </c>
      <c r="BN138" s="30">
        <f>PRODUCT(AP138*100*1/AP145)</f>
        <v>3.5714285714285716</v>
      </c>
      <c r="BO138" s="46">
        <f>PRODUCT(AQ138*100*1/AQ145)</f>
        <v>0</v>
      </c>
      <c r="BP138" s="31">
        <f t="shared" ref="BP138" si="155">PRODUCT(AR138*100*1/AR145)</f>
        <v>0</v>
      </c>
      <c r="BR138" s="41">
        <v>8</v>
      </c>
      <c r="BS138" s="31">
        <f t="shared" ref="BS138:CN138" si="156">AU129+AU130+AU131+AU132+AU133+AU134+AU135+AU136+AU137+AU138</f>
        <v>87.500000000000014</v>
      </c>
      <c r="BT138" s="31">
        <f t="shared" si="156"/>
        <v>89.285714285714278</v>
      </c>
      <c r="BU138" s="31">
        <f t="shared" si="156"/>
        <v>85.714285714285708</v>
      </c>
      <c r="BV138" s="31">
        <f t="shared" si="156"/>
        <v>100</v>
      </c>
      <c r="BW138" s="33">
        <f t="shared" si="156"/>
        <v>96.296296296296305</v>
      </c>
      <c r="BX138" s="33">
        <f t="shared" si="156"/>
        <v>100</v>
      </c>
      <c r="BY138" s="33">
        <f t="shared" si="156"/>
        <v>100</v>
      </c>
      <c r="BZ138" s="32">
        <f t="shared" si="156"/>
        <v>100</v>
      </c>
      <c r="CA138" s="33">
        <f t="shared" si="156"/>
        <v>100.00000000000001</v>
      </c>
      <c r="CB138" s="32">
        <f t="shared" si="156"/>
        <v>100</v>
      </c>
      <c r="CC138" s="33">
        <f t="shared" si="156"/>
        <v>0</v>
      </c>
      <c r="CD138" s="31">
        <f t="shared" si="156"/>
        <v>100</v>
      </c>
      <c r="CE138" s="33">
        <f t="shared" si="156"/>
        <v>100</v>
      </c>
      <c r="CF138" s="33">
        <f t="shared" si="156"/>
        <v>100</v>
      </c>
      <c r="CG138" s="51">
        <f t="shared" si="156"/>
        <v>64.285714285714278</v>
      </c>
      <c r="CH138" s="33">
        <f t="shared" si="156"/>
        <v>60.714285714285715</v>
      </c>
      <c r="CI138" s="33">
        <f t="shared" si="156"/>
        <v>100</v>
      </c>
      <c r="CJ138" s="33">
        <f t="shared" si="156"/>
        <v>99.999999999999986</v>
      </c>
      <c r="CK138" s="46">
        <f t="shared" si="156"/>
        <v>99.999999999999986</v>
      </c>
      <c r="CL138" s="30">
        <f t="shared" si="156"/>
        <v>3.5714285714285716</v>
      </c>
      <c r="CM138" s="46">
        <f t="shared" si="156"/>
        <v>100</v>
      </c>
      <c r="CN138" s="31">
        <f t="shared" si="156"/>
        <v>100</v>
      </c>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row>
    <row r="139" spans="2:118" x14ac:dyDescent="0.25">
      <c r="B139" s="41" t="s">
        <v>12</v>
      </c>
      <c r="C139" s="2">
        <v>0</v>
      </c>
      <c r="D139" s="2">
        <v>0</v>
      </c>
      <c r="E139" s="2">
        <v>0</v>
      </c>
      <c r="F139" s="2">
        <v>0</v>
      </c>
      <c r="G139" s="2">
        <v>0</v>
      </c>
      <c r="H139" s="2">
        <v>0</v>
      </c>
      <c r="I139" s="2">
        <v>0</v>
      </c>
      <c r="J139" s="2">
        <v>0</v>
      </c>
      <c r="K139" s="3">
        <v>0</v>
      </c>
      <c r="L139" s="3">
        <v>0</v>
      </c>
      <c r="M139" s="3">
        <v>28</v>
      </c>
      <c r="N139" s="3">
        <v>0</v>
      </c>
      <c r="O139" s="3">
        <v>0</v>
      </c>
      <c r="P139" s="3">
        <v>0</v>
      </c>
      <c r="Q139" s="3">
        <v>0</v>
      </c>
      <c r="R139" s="3">
        <v>0</v>
      </c>
      <c r="S139" s="41">
        <v>28</v>
      </c>
      <c r="V139" s="41">
        <v>16</v>
      </c>
      <c r="W139" s="3">
        <f>M129</f>
        <v>0</v>
      </c>
      <c r="X139" s="3">
        <f>M130</f>
        <v>2</v>
      </c>
      <c r="Y139" s="3">
        <f>M131</f>
        <v>1</v>
      </c>
      <c r="Z139" s="3">
        <f>M132</f>
        <v>0</v>
      </c>
      <c r="AA139" s="3">
        <f>M133</f>
        <v>1</v>
      </c>
      <c r="AB139" s="3">
        <f>M134</f>
        <v>0</v>
      </c>
      <c r="AC139" s="3">
        <f>M135</f>
        <v>0</v>
      </c>
      <c r="AD139" s="3">
        <f>M136</f>
        <v>0</v>
      </c>
      <c r="AE139" s="3">
        <f>M137</f>
        <v>0</v>
      </c>
      <c r="AF139" s="3">
        <f>M138</f>
        <v>0</v>
      </c>
      <c r="AG139" s="3">
        <f>M139</f>
        <v>28</v>
      </c>
      <c r="AH139" s="3">
        <f>M140</f>
        <v>0</v>
      </c>
      <c r="AI139" s="3">
        <f>M141</f>
        <v>0</v>
      </c>
      <c r="AJ139" s="3">
        <f>M142</f>
        <v>0</v>
      </c>
      <c r="AK139" s="50">
        <f>M143</f>
        <v>2</v>
      </c>
      <c r="AL139" s="3">
        <f>M144</f>
        <v>0</v>
      </c>
      <c r="AM139" s="3">
        <f>M145</f>
        <v>0</v>
      </c>
      <c r="AN139" s="3">
        <f>M146</f>
        <v>0</v>
      </c>
      <c r="AO139" s="45">
        <f>M147</f>
        <v>0</v>
      </c>
      <c r="AP139" s="41">
        <f>M148</f>
        <v>27</v>
      </c>
      <c r="AQ139" s="45">
        <f>M149</f>
        <v>0</v>
      </c>
      <c r="AR139" s="3">
        <f>M152</f>
        <v>0</v>
      </c>
      <c r="AT139" s="41">
        <v>16</v>
      </c>
      <c r="AU139" s="33">
        <f>PRODUCT(W139*100*1/W145)</f>
        <v>0</v>
      </c>
      <c r="AV139" s="33">
        <f>PRODUCT(X139*100*1/X145)</f>
        <v>7.1428571428571432</v>
      </c>
      <c r="AW139" s="33">
        <f>PRODUCT(Y139*100*1/Y145)</f>
        <v>3.5714285714285716</v>
      </c>
      <c r="AX139" s="33">
        <f>PRODUCT(Z139*100*1/Z145)</f>
        <v>0</v>
      </c>
      <c r="AY139" s="33">
        <f>PRODUCT(AA139*100*1/AA145)</f>
        <v>3.7037037037037037</v>
      </c>
      <c r="AZ139" s="33">
        <f>PRODUCT(AB139*100*1/AB145)</f>
        <v>0</v>
      </c>
      <c r="BA139" s="33">
        <f>PRODUCT(AC139*100*1/AC145)</f>
        <v>0</v>
      </c>
      <c r="BB139" s="33">
        <f>PRODUCT(AD139*100*1/AD145)</f>
        <v>0</v>
      </c>
      <c r="BC139" s="33">
        <f>PRODUCT(AE139*100*1/AE145)</f>
        <v>0</v>
      </c>
      <c r="BD139" s="33">
        <f>PRODUCT(AF139*100*1/AF145)</f>
        <v>0</v>
      </c>
      <c r="BE139" s="33">
        <f>PRODUCT(AG139*100*1/AG145)</f>
        <v>100</v>
      </c>
      <c r="BF139" s="33">
        <f>PRODUCT(AH139*100*1/AH145)</f>
        <v>0</v>
      </c>
      <c r="BG139" s="33">
        <f>PRODUCT(AI139*100*1/AI145)</f>
        <v>0</v>
      </c>
      <c r="BH139" s="33">
        <f>PRODUCT(AJ139*100*1/AJ145)</f>
        <v>0</v>
      </c>
      <c r="BI139" s="51">
        <f>PRODUCT(AK139*100*1/AK145)</f>
        <v>7.1428571428571432</v>
      </c>
      <c r="BJ139" s="33">
        <f>PRODUCT(AL139*100*1/AL145)</f>
        <v>0</v>
      </c>
      <c r="BK139" s="33">
        <f>PRODUCT(AM139*100*1/AM145)</f>
        <v>0</v>
      </c>
      <c r="BL139" s="33">
        <f>PRODUCT(AN139*100*1/AN145)</f>
        <v>0</v>
      </c>
      <c r="BM139" s="46">
        <f>PRODUCT(AO139*100*1/AO145)</f>
        <v>0</v>
      </c>
      <c r="BN139" s="30">
        <f>PRODUCT(AP139*100*1/AP145)</f>
        <v>96.428571428571431</v>
      </c>
      <c r="BO139" s="46">
        <f>PRODUCT(AQ139*100*1/AQ145)</f>
        <v>0</v>
      </c>
      <c r="BP139" s="33">
        <f t="shared" ref="BP139" si="157">PRODUCT(AR139*100*1/AR145)</f>
        <v>0</v>
      </c>
      <c r="BR139" s="41">
        <v>16</v>
      </c>
      <c r="BS139" s="33">
        <f t="shared" ref="BS139:CN139" si="158">AU129+AU130+AU131+AU132+AU133+AU134+AU135+AU136+AU137+AU138+AU139</f>
        <v>87.500000000000014</v>
      </c>
      <c r="BT139" s="33">
        <f t="shared" si="158"/>
        <v>96.428571428571416</v>
      </c>
      <c r="BU139" s="31">
        <f t="shared" si="158"/>
        <v>89.285714285714278</v>
      </c>
      <c r="BV139" s="31">
        <f t="shared" si="158"/>
        <v>100</v>
      </c>
      <c r="BW139" s="33">
        <f t="shared" si="158"/>
        <v>100.00000000000001</v>
      </c>
      <c r="BX139" s="33">
        <f t="shared" si="158"/>
        <v>100</v>
      </c>
      <c r="BY139" s="33">
        <f t="shared" si="158"/>
        <v>100</v>
      </c>
      <c r="BZ139" s="33">
        <f t="shared" si="158"/>
        <v>100</v>
      </c>
      <c r="CA139" s="33">
        <f t="shared" si="158"/>
        <v>100.00000000000001</v>
      </c>
      <c r="CB139" s="33">
        <f t="shared" si="158"/>
        <v>100</v>
      </c>
      <c r="CC139" s="33">
        <f t="shared" si="158"/>
        <v>100</v>
      </c>
      <c r="CD139" s="31">
        <f t="shared" si="158"/>
        <v>100</v>
      </c>
      <c r="CE139" s="33">
        <f t="shared" si="158"/>
        <v>100</v>
      </c>
      <c r="CF139" s="33">
        <f t="shared" si="158"/>
        <v>100</v>
      </c>
      <c r="CG139" s="51">
        <f t="shared" si="158"/>
        <v>71.428571428571416</v>
      </c>
      <c r="CH139" s="33">
        <f t="shared" si="158"/>
        <v>60.714285714285715</v>
      </c>
      <c r="CI139" s="33">
        <f t="shared" si="158"/>
        <v>100</v>
      </c>
      <c r="CJ139" s="33">
        <f t="shared" si="158"/>
        <v>99.999999999999986</v>
      </c>
      <c r="CK139" s="46">
        <f t="shared" si="158"/>
        <v>99.999999999999986</v>
      </c>
      <c r="CL139" s="30">
        <f t="shared" si="158"/>
        <v>100</v>
      </c>
      <c r="CM139" s="46">
        <f t="shared" si="158"/>
        <v>100</v>
      </c>
      <c r="CN139" s="33">
        <f t="shared" si="158"/>
        <v>100</v>
      </c>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row>
    <row r="140" spans="2:118" x14ac:dyDescent="0.25">
      <c r="B140" s="41" t="s">
        <v>13</v>
      </c>
      <c r="C140" s="2">
        <v>0</v>
      </c>
      <c r="D140" s="2">
        <v>0</v>
      </c>
      <c r="E140" s="2">
        <v>0</v>
      </c>
      <c r="F140" s="2">
        <v>0</v>
      </c>
      <c r="G140" s="2">
        <v>2</v>
      </c>
      <c r="H140" s="2">
        <v>0</v>
      </c>
      <c r="I140" s="2">
        <v>3</v>
      </c>
      <c r="J140" s="2">
        <v>14</v>
      </c>
      <c r="K140" s="2">
        <v>8</v>
      </c>
      <c r="L140" s="2">
        <v>1</v>
      </c>
      <c r="M140" s="3">
        <v>0</v>
      </c>
      <c r="N140" s="3">
        <v>0</v>
      </c>
      <c r="O140" s="3">
        <v>0</v>
      </c>
      <c r="P140" s="3">
        <v>0</v>
      </c>
      <c r="Q140" s="3">
        <v>0</v>
      </c>
      <c r="R140" s="3">
        <v>0</v>
      </c>
      <c r="S140" s="41">
        <v>28</v>
      </c>
      <c r="V140" s="41">
        <v>32</v>
      </c>
      <c r="W140" s="3">
        <f>N129</f>
        <v>0</v>
      </c>
      <c r="X140" s="3">
        <f>N130</f>
        <v>0</v>
      </c>
      <c r="Y140" s="3">
        <f>N131</f>
        <v>0</v>
      </c>
      <c r="Z140" s="3">
        <f>N132</f>
        <v>0</v>
      </c>
      <c r="AA140" s="3">
        <f>N133</f>
        <v>0</v>
      </c>
      <c r="AB140" s="3">
        <f>N134</f>
        <v>0</v>
      </c>
      <c r="AC140" s="3">
        <f>N135</f>
        <v>0</v>
      </c>
      <c r="AD140" s="3">
        <f>N136</f>
        <v>0</v>
      </c>
      <c r="AE140" s="3">
        <f>N137</f>
        <v>0</v>
      </c>
      <c r="AF140" s="3">
        <f>N138</f>
        <v>0</v>
      </c>
      <c r="AG140" s="3">
        <f>N139</f>
        <v>0</v>
      </c>
      <c r="AH140" s="3">
        <f>N140</f>
        <v>0</v>
      </c>
      <c r="AI140" s="3">
        <f>N141</f>
        <v>0</v>
      </c>
      <c r="AJ140" s="3">
        <f>N142</f>
        <v>0</v>
      </c>
      <c r="AK140" s="50">
        <f>N143</f>
        <v>1</v>
      </c>
      <c r="AL140" s="3">
        <f>N144</f>
        <v>11</v>
      </c>
      <c r="AM140" s="3">
        <f>N145</f>
        <v>0</v>
      </c>
      <c r="AN140" s="3">
        <f>N146</f>
        <v>0</v>
      </c>
      <c r="AO140" s="45">
        <f>N147</f>
        <v>0</v>
      </c>
      <c r="AP140" s="41">
        <f>N148</f>
        <v>0</v>
      </c>
      <c r="AQ140" s="45">
        <f>N149</f>
        <v>0</v>
      </c>
      <c r="AR140" s="3">
        <f>N152</f>
        <v>0</v>
      </c>
      <c r="AT140" s="41">
        <v>32</v>
      </c>
      <c r="AU140" s="33">
        <f>PRODUCT(W140*100*1/W145)</f>
        <v>0</v>
      </c>
      <c r="AV140" s="33">
        <f>PRODUCT(X140*100*1/X145)</f>
        <v>0</v>
      </c>
      <c r="AW140" s="33">
        <f>PRODUCT(Y140*100*1/Y145)</f>
        <v>0</v>
      </c>
      <c r="AX140" s="33">
        <f>PRODUCT(Z140*100*1/Z145)</f>
        <v>0</v>
      </c>
      <c r="AY140" s="33">
        <f>PRODUCT(AA140*100*1/AA145)</f>
        <v>0</v>
      </c>
      <c r="AZ140" s="33">
        <f>PRODUCT(AB140*100*1/AB145)</f>
        <v>0</v>
      </c>
      <c r="BA140" s="33">
        <f>PRODUCT(AC140*100*1/AC145)</f>
        <v>0</v>
      </c>
      <c r="BB140" s="33">
        <f>PRODUCT(AD140*100*1/AD145)</f>
        <v>0</v>
      </c>
      <c r="BC140" s="33">
        <f>PRODUCT(AE140*100*1/AE145)</f>
        <v>0</v>
      </c>
      <c r="BD140" s="33">
        <f>PRODUCT(AF140*100*1/AF145)</f>
        <v>0</v>
      </c>
      <c r="BE140" s="33">
        <f>PRODUCT(AG140*100*1/AG145)</f>
        <v>0</v>
      </c>
      <c r="BF140" s="33">
        <f>PRODUCT(AH140*100*1/AH145)</f>
        <v>0</v>
      </c>
      <c r="BG140" s="33">
        <f>PRODUCT(AI140*100*1/AI145)</f>
        <v>0</v>
      </c>
      <c r="BH140" s="33">
        <f>PRODUCT(AJ140*100*1/AJ145)</f>
        <v>0</v>
      </c>
      <c r="BI140" s="51">
        <f>PRODUCT(AK140*100*1/AK145)</f>
        <v>3.5714285714285716</v>
      </c>
      <c r="BJ140" s="33">
        <f>PRODUCT(AL140*100*1/AL145)</f>
        <v>39.285714285714285</v>
      </c>
      <c r="BK140" s="33">
        <f>PRODUCT(AM140*100*1/AM145)</f>
        <v>0</v>
      </c>
      <c r="BL140" s="33">
        <f>PRODUCT(AN140*100*1/AN145)</f>
        <v>0</v>
      </c>
      <c r="BM140" s="46">
        <f>PRODUCT(AO140*100*1/AO145)</f>
        <v>0</v>
      </c>
      <c r="BN140" s="30">
        <f>PRODUCT(AP140*100*1/AP145)</f>
        <v>0</v>
      </c>
      <c r="BO140" s="46">
        <f>PRODUCT(AQ140*100*1/AQ145)</f>
        <v>0</v>
      </c>
      <c r="BP140" s="33">
        <f t="shared" ref="BP140" si="159">PRODUCT(AR140*100*1/AR145)</f>
        <v>0</v>
      </c>
      <c r="BR140" s="41">
        <v>32</v>
      </c>
      <c r="BS140" s="33">
        <f t="shared" ref="BS140:CN140" si="160">AU129+AU130+AU131+AU132+AU133+AU134+AU135+AU136+AU137+AU138+AU139+AU140</f>
        <v>87.500000000000014</v>
      </c>
      <c r="BT140" s="33">
        <f t="shared" si="160"/>
        <v>96.428571428571416</v>
      </c>
      <c r="BU140" s="33">
        <f t="shared" si="160"/>
        <v>89.285714285714278</v>
      </c>
      <c r="BV140" s="33">
        <f t="shared" si="160"/>
        <v>100</v>
      </c>
      <c r="BW140" s="33">
        <f t="shared" si="160"/>
        <v>100.00000000000001</v>
      </c>
      <c r="BX140" s="33">
        <f t="shared" si="160"/>
        <v>100</v>
      </c>
      <c r="BY140" s="33">
        <f t="shared" si="160"/>
        <v>100</v>
      </c>
      <c r="BZ140" s="33">
        <f t="shared" si="160"/>
        <v>100</v>
      </c>
      <c r="CA140" s="33">
        <f t="shared" si="160"/>
        <v>100.00000000000001</v>
      </c>
      <c r="CB140" s="33">
        <f t="shared" si="160"/>
        <v>100</v>
      </c>
      <c r="CC140" s="33">
        <f t="shared" si="160"/>
        <v>100</v>
      </c>
      <c r="CD140" s="33">
        <f t="shared" si="160"/>
        <v>100</v>
      </c>
      <c r="CE140" s="33">
        <f t="shared" si="160"/>
        <v>100</v>
      </c>
      <c r="CF140" s="33">
        <f t="shared" si="160"/>
        <v>100</v>
      </c>
      <c r="CG140" s="51">
        <f t="shared" si="160"/>
        <v>74.999999999999986</v>
      </c>
      <c r="CH140" s="33">
        <f t="shared" si="160"/>
        <v>100</v>
      </c>
      <c r="CI140" s="33">
        <f t="shared" si="160"/>
        <v>100</v>
      </c>
      <c r="CJ140" s="33">
        <f t="shared" si="160"/>
        <v>99.999999999999986</v>
      </c>
      <c r="CK140" s="46">
        <f t="shared" si="160"/>
        <v>99.999999999999986</v>
      </c>
      <c r="CL140" s="30">
        <f t="shared" si="160"/>
        <v>100</v>
      </c>
      <c r="CM140" s="46">
        <f t="shared" si="160"/>
        <v>100</v>
      </c>
      <c r="CN140" s="33">
        <f t="shared" si="160"/>
        <v>100</v>
      </c>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row>
    <row r="141" spans="2:118" x14ac:dyDescent="0.25">
      <c r="B141" s="41" t="s">
        <v>14</v>
      </c>
      <c r="C141" s="2">
        <v>0</v>
      </c>
      <c r="D141" s="2">
        <v>0</v>
      </c>
      <c r="E141" s="2">
        <v>0</v>
      </c>
      <c r="F141" s="2">
        <v>0</v>
      </c>
      <c r="G141" s="2">
        <v>8</v>
      </c>
      <c r="H141" s="2">
        <v>13</v>
      </c>
      <c r="I141" s="2">
        <v>6</v>
      </c>
      <c r="J141" s="2">
        <v>0</v>
      </c>
      <c r="K141" s="3">
        <v>0</v>
      </c>
      <c r="L141" s="3">
        <v>1</v>
      </c>
      <c r="M141" s="3">
        <v>0</v>
      </c>
      <c r="N141" s="3">
        <v>0</v>
      </c>
      <c r="O141" s="3">
        <v>0</v>
      </c>
      <c r="P141" s="3">
        <v>0</v>
      </c>
      <c r="Q141" s="3">
        <v>0</v>
      </c>
      <c r="R141" s="3">
        <v>0</v>
      </c>
      <c r="S141" s="41">
        <v>28</v>
      </c>
      <c r="V141" s="41">
        <v>64</v>
      </c>
      <c r="W141" s="3">
        <f>O129</f>
        <v>3</v>
      </c>
      <c r="X141" s="3">
        <f>O130</f>
        <v>1</v>
      </c>
      <c r="Y141" s="3">
        <f>O131</f>
        <v>0</v>
      </c>
      <c r="Z141" s="3">
        <f>O132</f>
        <v>0</v>
      </c>
      <c r="AA141" s="3">
        <f>O133</f>
        <v>0</v>
      </c>
      <c r="AB141" s="3">
        <f>O134</f>
        <v>0</v>
      </c>
      <c r="AC141" s="3">
        <f>O135</f>
        <v>0</v>
      </c>
      <c r="AD141" s="3">
        <f>O136</f>
        <v>0</v>
      </c>
      <c r="AE141" s="3">
        <f>O137</f>
        <v>0</v>
      </c>
      <c r="AF141" s="3">
        <f>O138</f>
        <v>0</v>
      </c>
      <c r="AG141" s="3">
        <f>O139</f>
        <v>0</v>
      </c>
      <c r="AH141" s="3">
        <f>O140</f>
        <v>0</v>
      </c>
      <c r="AI141" s="3">
        <f>O141</f>
        <v>0</v>
      </c>
      <c r="AJ141" s="3">
        <f>O142</f>
        <v>0</v>
      </c>
      <c r="AK141" s="52">
        <f>O143</f>
        <v>3</v>
      </c>
      <c r="AL141" s="3">
        <f>O144</f>
        <v>0</v>
      </c>
      <c r="AM141" s="3">
        <f>O145</f>
        <v>0</v>
      </c>
      <c r="AN141" s="3">
        <f>O146</f>
        <v>0</v>
      </c>
      <c r="AO141" s="45">
        <f>O147</f>
        <v>0</v>
      </c>
      <c r="AP141" s="41">
        <f>O148</f>
        <v>0</v>
      </c>
      <c r="AQ141" s="45">
        <f>O149</f>
        <v>0</v>
      </c>
      <c r="AR141" s="3">
        <f>O152</f>
        <v>0</v>
      </c>
      <c r="AT141" s="41">
        <v>64</v>
      </c>
      <c r="AU141" s="33">
        <f>PRODUCT(W141*100*1/W145)</f>
        <v>12.5</v>
      </c>
      <c r="AV141" s="33">
        <f>PRODUCT(X141*100*1/X145)</f>
        <v>3.5714285714285716</v>
      </c>
      <c r="AW141" s="33">
        <f>PRODUCT(Y141*100*1/Y145)</f>
        <v>0</v>
      </c>
      <c r="AX141" s="33">
        <f>PRODUCT(Z141*100*1/Z145)</f>
        <v>0</v>
      </c>
      <c r="AY141" s="33">
        <f>PRODUCT(AA141*100*1/AA145)</f>
        <v>0</v>
      </c>
      <c r="AZ141" s="33">
        <f>PRODUCT(AB141*100*1/AB145)</f>
        <v>0</v>
      </c>
      <c r="BA141" s="33">
        <f>PRODUCT(AC141*100*1/AC145)</f>
        <v>0</v>
      </c>
      <c r="BB141" s="33">
        <f>PRODUCT(AD141*100*1/AD145)</f>
        <v>0</v>
      </c>
      <c r="BC141" s="33">
        <f>PRODUCT(AE141*100*1/AE145)</f>
        <v>0</v>
      </c>
      <c r="BD141" s="33">
        <f>PRODUCT(AF141*100*1/AF145)</f>
        <v>0</v>
      </c>
      <c r="BE141" s="33">
        <f>PRODUCT(AG141*100*1/AG145)</f>
        <v>0</v>
      </c>
      <c r="BF141" s="33">
        <f>PRODUCT(AH141*100*1/AH145)</f>
        <v>0</v>
      </c>
      <c r="BG141" s="33">
        <f>PRODUCT(AI141*100*1/AI145)</f>
        <v>0</v>
      </c>
      <c r="BH141" s="33">
        <f>PRODUCT(AJ141*100*1/AJ145)</f>
        <v>0</v>
      </c>
      <c r="BI141" s="53">
        <f>PRODUCT(AK141*100*1/AK145)</f>
        <v>10.714285714285714</v>
      </c>
      <c r="BJ141" s="33">
        <f>PRODUCT(AL141*100*1/AL145)</f>
        <v>0</v>
      </c>
      <c r="BK141" s="33">
        <f>PRODUCT(AM141*100*1/AM145)</f>
        <v>0</v>
      </c>
      <c r="BL141" s="33">
        <f>PRODUCT(AN141*100*1/AN145)</f>
        <v>0</v>
      </c>
      <c r="BM141" s="46">
        <f>PRODUCT(AO141*100*1/AO145)</f>
        <v>0</v>
      </c>
      <c r="BN141" s="30">
        <f>PRODUCT(AP141*100*1/AP145)</f>
        <v>0</v>
      </c>
      <c r="BO141" s="46">
        <f>PRODUCT(AQ141*100*1/AQ145)</f>
        <v>0</v>
      </c>
      <c r="BP141" s="33">
        <f t="shared" ref="BP141" si="161">PRODUCT(AR141*100*1/AR145)</f>
        <v>0</v>
      </c>
      <c r="BR141" s="41">
        <v>64</v>
      </c>
      <c r="BS141" s="33">
        <f t="shared" ref="BS141:CN141" si="162">AU129+AU130+AU131+AU132+AU133+AU134+AU135+AU136+AU137+AU138+AU139+AU140+AU141</f>
        <v>100.00000000000001</v>
      </c>
      <c r="BT141" s="33">
        <f t="shared" si="162"/>
        <v>99.999999999999986</v>
      </c>
      <c r="BU141" s="33">
        <f t="shared" si="162"/>
        <v>89.285714285714278</v>
      </c>
      <c r="BV141" s="33">
        <f t="shared" si="162"/>
        <v>100</v>
      </c>
      <c r="BW141" s="33">
        <f t="shared" si="162"/>
        <v>100.00000000000001</v>
      </c>
      <c r="BX141" s="33">
        <f t="shared" si="162"/>
        <v>100</v>
      </c>
      <c r="BY141" s="33">
        <f t="shared" si="162"/>
        <v>100</v>
      </c>
      <c r="BZ141" s="33">
        <f t="shared" si="162"/>
        <v>100</v>
      </c>
      <c r="CA141" s="33">
        <f t="shared" si="162"/>
        <v>100.00000000000001</v>
      </c>
      <c r="CB141" s="33">
        <f t="shared" si="162"/>
        <v>100</v>
      </c>
      <c r="CC141" s="33">
        <f t="shared" si="162"/>
        <v>100</v>
      </c>
      <c r="CD141" s="33">
        <f t="shared" si="162"/>
        <v>100</v>
      </c>
      <c r="CE141" s="33">
        <f t="shared" si="162"/>
        <v>100</v>
      </c>
      <c r="CF141" s="33">
        <f t="shared" si="162"/>
        <v>100</v>
      </c>
      <c r="CG141" s="53">
        <f t="shared" si="162"/>
        <v>85.714285714285694</v>
      </c>
      <c r="CH141" s="33">
        <f t="shared" si="162"/>
        <v>100</v>
      </c>
      <c r="CI141" s="33">
        <f t="shared" si="162"/>
        <v>100</v>
      </c>
      <c r="CJ141" s="33">
        <f t="shared" si="162"/>
        <v>99.999999999999986</v>
      </c>
      <c r="CK141" s="46">
        <f t="shared" si="162"/>
        <v>99.999999999999986</v>
      </c>
      <c r="CL141" s="30">
        <f t="shared" si="162"/>
        <v>100</v>
      </c>
      <c r="CM141" s="46">
        <f t="shared" si="162"/>
        <v>100</v>
      </c>
      <c r="CN141" s="33">
        <f t="shared" si="162"/>
        <v>100</v>
      </c>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row>
    <row r="142" spans="2:118" x14ac:dyDescent="0.25">
      <c r="B142" s="41" t="s">
        <v>15</v>
      </c>
      <c r="C142" s="2">
        <v>0</v>
      </c>
      <c r="D142" s="2">
        <v>0</v>
      </c>
      <c r="E142" s="2">
        <v>1</v>
      </c>
      <c r="F142" s="2">
        <v>0</v>
      </c>
      <c r="G142" s="2">
        <v>3</v>
      </c>
      <c r="H142" s="2">
        <v>12</v>
      </c>
      <c r="I142" s="2">
        <v>10</v>
      </c>
      <c r="J142" s="2">
        <v>1</v>
      </c>
      <c r="K142" s="3">
        <v>0</v>
      </c>
      <c r="L142" s="3">
        <v>1</v>
      </c>
      <c r="M142" s="3">
        <v>0</v>
      </c>
      <c r="N142" s="3">
        <v>0</v>
      </c>
      <c r="O142" s="3">
        <v>0</v>
      </c>
      <c r="P142" s="3">
        <v>0</v>
      </c>
      <c r="Q142" s="3">
        <v>0</v>
      </c>
      <c r="R142" s="3">
        <v>0</v>
      </c>
      <c r="S142" s="41">
        <v>28</v>
      </c>
      <c r="V142" s="41">
        <v>128</v>
      </c>
      <c r="W142" s="3">
        <f>P129</f>
        <v>0</v>
      </c>
      <c r="X142" s="3">
        <f>P130</f>
        <v>0</v>
      </c>
      <c r="Y142" s="3">
        <f>P131</f>
        <v>3</v>
      </c>
      <c r="Z142" s="3">
        <f>P132</f>
        <v>0</v>
      </c>
      <c r="AA142" s="3">
        <f>P133</f>
        <v>0</v>
      </c>
      <c r="AB142" s="3">
        <f>P134</f>
        <v>0</v>
      </c>
      <c r="AC142" s="3">
        <f>P135</f>
        <v>0</v>
      </c>
      <c r="AD142" s="3">
        <f>P136</f>
        <v>0</v>
      </c>
      <c r="AE142" s="3">
        <f>P137</f>
        <v>0</v>
      </c>
      <c r="AF142" s="3">
        <f>P138</f>
        <v>0</v>
      </c>
      <c r="AG142" s="3">
        <f>P139</f>
        <v>0</v>
      </c>
      <c r="AH142" s="3">
        <f>P140</f>
        <v>0</v>
      </c>
      <c r="AI142" s="3">
        <f>P141</f>
        <v>0</v>
      </c>
      <c r="AJ142" s="3">
        <f>P142</f>
        <v>0</v>
      </c>
      <c r="AK142" s="52">
        <f>P143</f>
        <v>3</v>
      </c>
      <c r="AL142" s="3">
        <f>P144</f>
        <v>0</v>
      </c>
      <c r="AM142" s="3">
        <f>P145</f>
        <v>0</v>
      </c>
      <c r="AN142" s="3">
        <f>P146</f>
        <v>0</v>
      </c>
      <c r="AO142" s="45">
        <f>P147</f>
        <v>0</v>
      </c>
      <c r="AP142" s="41">
        <f>P148</f>
        <v>0</v>
      </c>
      <c r="AQ142" s="45">
        <f>P149</f>
        <v>0</v>
      </c>
      <c r="AR142" s="3">
        <f>P152</f>
        <v>0</v>
      </c>
      <c r="AT142" s="41">
        <v>128</v>
      </c>
      <c r="AU142" s="33">
        <f>PRODUCT(W142*100*1/W145)</f>
        <v>0</v>
      </c>
      <c r="AV142" s="33">
        <f>PRODUCT(X142*100*1/X145)</f>
        <v>0</v>
      </c>
      <c r="AW142" s="33">
        <f>PRODUCT(Y142*100*1/Y145)</f>
        <v>10.714285714285714</v>
      </c>
      <c r="AX142" s="33">
        <f>PRODUCT(Z142*100*1/Z145)</f>
        <v>0</v>
      </c>
      <c r="AY142" s="33">
        <f>PRODUCT(AA142*100*1/AA145)</f>
        <v>0</v>
      </c>
      <c r="AZ142" s="33">
        <f>PRODUCT(AB142*100*1/AB145)</f>
        <v>0</v>
      </c>
      <c r="BA142" s="33">
        <f>PRODUCT(AC142*100*1/AC145)</f>
        <v>0</v>
      </c>
      <c r="BB142" s="33">
        <f>PRODUCT(AD142*100*1/AD145)</f>
        <v>0</v>
      </c>
      <c r="BC142" s="33">
        <f>PRODUCT(AE142*100*1/AE145)</f>
        <v>0</v>
      </c>
      <c r="BD142" s="33">
        <f>PRODUCT(AF142*100*1/AF145)</f>
        <v>0</v>
      </c>
      <c r="BE142" s="33">
        <f>PRODUCT(AG142*100*1/AG145)</f>
        <v>0</v>
      </c>
      <c r="BF142" s="33">
        <f>PRODUCT(AH142*100*1/AH145)</f>
        <v>0</v>
      </c>
      <c r="BG142" s="33">
        <f>PRODUCT(AI142*100*1/AI145)</f>
        <v>0</v>
      </c>
      <c r="BH142" s="33">
        <f>PRODUCT(AJ142*100*1/AJ145)</f>
        <v>0</v>
      </c>
      <c r="BI142" s="53">
        <f>PRODUCT(AK142*100*1/AK145)</f>
        <v>10.714285714285714</v>
      </c>
      <c r="BJ142" s="33">
        <f>PRODUCT(AL142*100*1/AL145)</f>
        <v>0</v>
      </c>
      <c r="BK142" s="33">
        <f>PRODUCT(AM142*100*1/AM145)</f>
        <v>0</v>
      </c>
      <c r="BL142" s="33">
        <f>PRODUCT(AN142*100*1/AN145)</f>
        <v>0</v>
      </c>
      <c r="BM142" s="46">
        <f>PRODUCT(AO142*100*1/AO145)</f>
        <v>0</v>
      </c>
      <c r="BN142" s="30">
        <f>PRODUCT(AP142*100*1/AP145)</f>
        <v>0</v>
      </c>
      <c r="BO142" s="46">
        <f>PRODUCT(AQ142*100*1/AQ145)</f>
        <v>0</v>
      </c>
      <c r="BP142" s="33">
        <f t="shared" ref="BP142" si="163">PRODUCT(AR142*100*1/AR145)</f>
        <v>0</v>
      </c>
      <c r="BR142" s="41">
        <v>128</v>
      </c>
      <c r="BS142" s="33">
        <f t="shared" ref="BS142:CN142" si="164">AU129+AU130+AU131+AU132+AU133+AU134+AU135+AU136+AU137+AU138+AU139+AU140+AU141+AU142</f>
        <v>100.00000000000001</v>
      </c>
      <c r="BT142" s="33">
        <f t="shared" si="164"/>
        <v>99.999999999999986</v>
      </c>
      <c r="BU142" s="33">
        <f t="shared" si="164"/>
        <v>99.999999999999986</v>
      </c>
      <c r="BV142" s="33">
        <f t="shared" si="164"/>
        <v>100</v>
      </c>
      <c r="BW142" s="33">
        <f t="shared" si="164"/>
        <v>100.00000000000001</v>
      </c>
      <c r="BX142" s="33">
        <f t="shared" si="164"/>
        <v>100</v>
      </c>
      <c r="BY142" s="33">
        <f t="shared" si="164"/>
        <v>100</v>
      </c>
      <c r="BZ142" s="33">
        <f t="shared" si="164"/>
        <v>100</v>
      </c>
      <c r="CA142" s="33">
        <f t="shared" si="164"/>
        <v>100.00000000000001</v>
      </c>
      <c r="CB142" s="33">
        <f t="shared" si="164"/>
        <v>100</v>
      </c>
      <c r="CC142" s="33">
        <f t="shared" si="164"/>
        <v>100</v>
      </c>
      <c r="CD142" s="33">
        <f t="shared" si="164"/>
        <v>100</v>
      </c>
      <c r="CE142" s="33">
        <f t="shared" si="164"/>
        <v>100</v>
      </c>
      <c r="CF142" s="33">
        <f t="shared" si="164"/>
        <v>100</v>
      </c>
      <c r="CG142" s="53">
        <f t="shared" si="164"/>
        <v>96.428571428571402</v>
      </c>
      <c r="CH142" s="33">
        <f t="shared" si="164"/>
        <v>100</v>
      </c>
      <c r="CI142" s="33">
        <f t="shared" si="164"/>
        <v>100</v>
      </c>
      <c r="CJ142" s="33">
        <f t="shared" si="164"/>
        <v>99.999999999999986</v>
      </c>
      <c r="CK142" s="46">
        <f t="shared" si="164"/>
        <v>99.999999999999986</v>
      </c>
      <c r="CL142" s="30">
        <f t="shared" si="164"/>
        <v>100</v>
      </c>
      <c r="CM142" s="46">
        <f t="shared" si="164"/>
        <v>100</v>
      </c>
      <c r="CN142" s="33">
        <f t="shared" si="164"/>
        <v>100</v>
      </c>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row>
    <row r="143" spans="2:118" x14ac:dyDescent="0.25">
      <c r="B143" s="41" t="s">
        <v>16</v>
      </c>
      <c r="C143" s="42">
        <v>0</v>
      </c>
      <c r="D143" s="42">
        <v>0</v>
      </c>
      <c r="E143" s="42">
        <v>0</v>
      </c>
      <c r="F143" s="42">
        <v>0</v>
      </c>
      <c r="G143" s="42">
        <v>0</v>
      </c>
      <c r="H143" s="42">
        <v>3</v>
      </c>
      <c r="I143" s="42">
        <v>0</v>
      </c>
      <c r="J143" s="42">
        <v>3</v>
      </c>
      <c r="K143" s="42">
        <v>5</v>
      </c>
      <c r="L143" s="42">
        <v>7</v>
      </c>
      <c r="M143" s="42">
        <v>2</v>
      </c>
      <c r="N143" s="42">
        <v>1</v>
      </c>
      <c r="O143" s="45">
        <v>3</v>
      </c>
      <c r="P143" s="45">
        <v>3</v>
      </c>
      <c r="Q143" s="45">
        <v>1</v>
      </c>
      <c r="R143" s="45">
        <v>0</v>
      </c>
      <c r="S143" s="41">
        <v>28</v>
      </c>
      <c r="V143" s="41">
        <v>256</v>
      </c>
      <c r="W143" s="3">
        <f>Q129</f>
        <v>0</v>
      </c>
      <c r="X143" s="3">
        <f>Q130</f>
        <v>0</v>
      </c>
      <c r="Y143" s="3">
        <f>Q131</f>
        <v>0</v>
      </c>
      <c r="Z143" s="3">
        <f>Q132</f>
        <v>0</v>
      </c>
      <c r="AA143" s="3">
        <f>Q133</f>
        <v>0</v>
      </c>
      <c r="AB143" s="3">
        <f>Q134</f>
        <v>0</v>
      </c>
      <c r="AC143" s="3">
        <f>Q135</f>
        <v>0</v>
      </c>
      <c r="AD143" s="3">
        <f>Q136</f>
        <v>0</v>
      </c>
      <c r="AE143" s="3">
        <f>Q137</f>
        <v>0</v>
      </c>
      <c r="AF143" s="3">
        <f>Q138</f>
        <v>0</v>
      </c>
      <c r="AG143" s="3">
        <f>Q139</f>
        <v>0</v>
      </c>
      <c r="AH143" s="3">
        <f>Q140</f>
        <v>0</v>
      </c>
      <c r="AI143" s="3">
        <f>Q141</f>
        <v>0</v>
      </c>
      <c r="AJ143" s="3">
        <f>Q142</f>
        <v>0</v>
      </c>
      <c r="AK143" s="52">
        <f>Q143</f>
        <v>1</v>
      </c>
      <c r="AL143" s="3">
        <f>Q144</f>
        <v>0</v>
      </c>
      <c r="AM143" s="3">
        <f>Q145</f>
        <v>0</v>
      </c>
      <c r="AN143" s="3">
        <f>Q146</f>
        <v>0</v>
      </c>
      <c r="AO143" s="45">
        <f>Q147</f>
        <v>0</v>
      </c>
      <c r="AP143" s="41">
        <f>Q148</f>
        <v>0</v>
      </c>
      <c r="AQ143" s="45">
        <f>Q149</f>
        <v>0</v>
      </c>
      <c r="AR143" s="3">
        <f>Q152</f>
        <v>0</v>
      </c>
      <c r="AT143" s="41">
        <v>256</v>
      </c>
      <c r="AU143" s="33">
        <f>PRODUCT(W143*100*1/W145)</f>
        <v>0</v>
      </c>
      <c r="AV143" s="33">
        <f>PRODUCT(X143*100*1/X145)</f>
        <v>0</v>
      </c>
      <c r="AW143" s="33">
        <f>PRODUCT(Y143*100*1/Y145)</f>
        <v>0</v>
      </c>
      <c r="AX143" s="33">
        <f>PRODUCT(Z143*100*1/Z145)</f>
        <v>0</v>
      </c>
      <c r="AY143" s="33">
        <f>PRODUCT(AA143*100*1/AA145)</f>
        <v>0</v>
      </c>
      <c r="AZ143" s="33">
        <f>PRODUCT(AB143*100*1/AB145)</f>
        <v>0</v>
      </c>
      <c r="BA143" s="33">
        <f>PRODUCT(AC143*100*1/AC145)</f>
        <v>0</v>
      </c>
      <c r="BB143" s="33">
        <f>PRODUCT(AD143*100*1/AD145)</f>
        <v>0</v>
      </c>
      <c r="BC143" s="33">
        <f>PRODUCT(AE143*100*1/AE145)</f>
        <v>0</v>
      </c>
      <c r="BD143" s="33">
        <f>PRODUCT(AF143*100*1/AF145)</f>
        <v>0</v>
      </c>
      <c r="BE143" s="33">
        <f>PRODUCT(AG143*100*1/AG145)</f>
        <v>0</v>
      </c>
      <c r="BF143" s="33">
        <f>PRODUCT(AH143*100*1/AH145)</f>
        <v>0</v>
      </c>
      <c r="BG143" s="33">
        <f>PRODUCT(AI143*100*1/AI145)</f>
        <v>0</v>
      </c>
      <c r="BH143" s="33">
        <f>PRODUCT(AJ143*100*1/AJ145)</f>
        <v>0</v>
      </c>
      <c r="BI143" s="53">
        <f>PRODUCT(AK143*100*1/AK145)</f>
        <v>3.5714285714285716</v>
      </c>
      <c r="BJ143" s="33">
        <f>PRODUCT(AL143*100*1/AL145)</f>
        <v>0</v>
      </c>
      <c r="BK143" s="33">
        <f>PRODUCT(AM143*100*1/AM145)</f>
        <v>0</v>
      </c>
      <c r="BL143" s="33">
        <f>PRODUCT(AN143*100*1/AN145)</f>
        <v>0</v>
      </c>
      <c r="BM143" s="46">
        <f>PRODUCT(AO143*100*1/AO145)</f>
        <v>0</v>
      </c>
      <c r="BN143" s="30">
        <f>PRODUCT(AP143*100*1/AP145)</f>
        <v>0</v>
      </c>
      <c r="BO143" s="46">
        <f>PRODUCT(AQ143*100*1/AQ145)</f>
        <v>0</v>
      </c>
      <c r="BP143" s="33">
        <f t="shared" ref="BP143" si="165">PRODUCT(AR143*100*1/AR145)</f>
        <v>0</v>
      </c>
      <c r="BR143" s="41">
        <v>256</v>
      </c>
      <c r="BS143" s="33">
        <f t="shared" ref="BS143:CN143" si="166">AU129+AU130+AU131+AU132+AU133+AU134+AU135+AU136+AU137+AU138+AU139+AU140+AU141+AU142+AU143</f>
        <v>100.00000000000001</v>
      </c>
      <c r="BT143" s="33">
        <f t="shared" si="166"/>
        <v>99.999999999999986</v>
      </c>
      <c r="BU143" s="33">
        <f t="shared" si="166"/>
        <v>99.999999999999986</v>
      </c>
      <c r="BV143" s="33">
        <f t="shared" si="166"/>
        <v>100</v>
      </c>
      <c r="BW143" s="33">
        <f t="shared" si="166"/>
        <v>100.00000000000001</v>
      </c>
      <c r="BX143" s="33">
        <f t="shared" si="166"/>
        <v>100</v>
      </c>
      <c r="BY143" s="33">
        <f t="shared" si="166"/>
        <v>100</v>
      </c>
      <c r="BZ143" s="33">
        <f t="shared" si="166"/>
        <v>100</v>
      </c>
      <c r="CA143" s="33">
        <f t="shared" si="166"/>
        <v>100.00000000000001</v>
      </c>
      <c r="CB143" s="33">
        <f t="shared" si="166"/>
        <v>100</v>
      </c>
      <c r="CC143" s="33">
        <f t="shared" si="166"/>
        <v>100</v>
      </c>
      <c r="CD143" s="33">
        <f t="shared" si="166"/>
        <v>100</v>
      </c>
      <c r="CE143" s="33">
        <f t="shared" si="166"/>
        <v>100</v>
      </c>
      <c r="CF143" s="33">
        <f t="shared" si="166"/>
        <v>100</v>
      </c>
      <c r="CG143" s="53">
        <f t="shared" si="166"/>
        <v>99.999999999999972</v>
      </c>
      <c r="CH143" s="33">
        <f t="shared" si="166"/>
        <v>100</v>
      </c>
      <c r="CI143" s="33">
        <f t="shared" si="166"/>
        <v>100</v>
      </c>
      <c r="CJ143" s="33">
        <f t="shared" si="166"/>
        <v>99.999999999999986</v>
      </c>
      <c r="CK143" s="46">
        <f t="shared" si="166"/>
        <v>99.999999999999986</v>
      </c>
      <c r="CL143" s="30">
        <f t="shared" si="166"/>
        <v>100</v>
      </c>
      <c r="CM143" s="46">
        <f t="shared" si="166"/>
        <v>100</v>
      </c>
      <c r="CN143" s="33">
        <f t="shared" si="166"/>
        <v>100</v>
      </c>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row>
    <row r="144" spans="2:118" x14ac:dyDescent="0.25">
      <c r="B144" s="41" t="s">
        <v>17</v>
      </c>
      <c r="C144" s="2">
        <v>0</v>
      </c>
      <c r="D144" s="2">
        <v>0</v>
      </c>
      <c r="E144" s="2">
        <v>14</v>
      </c>
      <c r="F144" s="2">
        <v>0</v>
      </c>
      <c r="G144" s="2">
        <v>2</v>
      </c>
      <c r="H144" s="2">
        <v>1</v>
      </c>
      <c r="I144" s="2">
        <v>0</v>
      </c>
      <c r="J144" s="2">
        <v>0</v>
      </c>
      <c r="K144" s="4">
        <v>0</v>
      </c>
      <c r="L144" s="3">
        <v>0</v>
      </c>
      <c r="M144" s="3">
        <v>0</v>
      </c>
      <c r="N144" s="3">
        <v>11</v>
      </c>
      <c r="O144" s="3">
        <v>0</v>
      </c>
      <c r="P144" s="3">
        <v>0</v>
      </c>
      <c r="Q144" s="3">
        <v>0</v>
      </c>
      <c r="R144" s="3">
        <v>0</v>
      </c>
      <c r="S144" s="41">
        <v>28</v>
      </c>
      <c r="V144" s="41">
        <v>512</v>
      </c>
      <c r="W144" s="3">
        <f>R129</f>
        <v>0</v>
      </c>
      <c r="X144" s="3">
        <f>R130</f>
        <v>0</v>
      </c>
      <c r="Y144" s="3">
        <f>R131</f>
        <v>0</v>
      </c>
      <c r="Z144" s="3">
        <f>R132</f>
        <v>0</v>
      </c>
      <c r="AA144" s="3">
        <f>R133</f>
        <v>0</v>
      </c>
      <c r="AB144" s="3">
        <f>R134</f>
        <v>0</v>
      </c>
      <c r="AC144" s="3">
        <f>R135</f>
        <v>0</v>
      </c>
      <c r="AD144" s="3">
        <f>R136</f>
        <v>0</v>
      </c>
      <c r="AE144" s="3">
        <f>R137</f>
        <v>0</v>
      </c>
      <c r="AF144" s="3">
        <f>R138</f>
        <v>0</v>
      </c>
      <c r="AG144" s="3">
        <f>R139</f>
        <v>0</v>
      </c>
      <c r="AH144" s="3">
        <f>R140</f>
        <v>0</v>
      </c>
      <c r="AI144" s="3">
        <f>R141</f>
        <v>0</v>
      </c>
      <c r="AJ144" s="3">
        <f>R142</f>
        <v>0</v>
      </c>
      <c r="AK144" s="52">
        <f>R143</f>
        <v>0</v>
      </c>
      <c r="AL144" s="3">
        <f>R144</f>
        <v>0</v>
      </c>
      <c r="AM144" s="3">
        <f>R145</f>
        <v>0</v>
      </c>
      <c r="AN144" s="3">
        <f>R146</f>
        <v>0</v>
      </c>
      <c r="AO144" s="45">
        <f>R147</f>
        <v>0</v>
      </c>
      <c r="AP144" s="41">
        <f>R148</f>
        <v>0</v>
      </c>
      <c r="AQ144" s="45">
        <f>R149</f>
        <v>0</v>
      </c>
      <c r="AR144" s="3">
        <f>R152</f>
        <v>0</v>
      </c>
      <c r="AT144" s="41">
        <v>512</v>
      </c>
      <c r="AU144" s="33">
        <f>PRODUCT(W144*100*1/W145)</f>
        <v>0</v>
      </c>
      <c r="AV144" s="33">
        <f>PRODUCT(X144*100*1/X145)</f>
        <v>0</v>
      </c>
      <c r="AW144" s="33">
        <f>PRODUCT(Y144*100*1/Y145)</f>
        <v>0</v>
      </c>
      <c r="AX144" s="33">
        <f>PRODUCT(Z144*100*1/Z145)</f>
        <v>0</v>
      </c>
      <c r="AY144" s="33">
        <f>PRODUCT(AA144*100*1/AA145)</f>
        <v>0</v>
      </c>
      <c r="AZ144" s="33">
        <f>PRODUCT(AB144*100*1/AB145)</f>
        <v>0</v>
      </c>
      <c r="BA144" s="33">
        <f>PRODUCT(AC144*100*1/AC145)</f>
        <v>0</v>
      </c>
      <c r="BB144" s="33">
        <f>PRODUCT(AD144*100*1/AD145)</f>
        <v>0</v>
      </c>
      <c r="BC144" s="33">
        <f>PRODUCT(AE144*100*1/AE145)</f>
        <v>0</v>
      </c>
      <c r="BD144" s="33">
        <f>PRODUCT(AF144*100*1/AF145)</f>
        <v>0</v>
      </c>
      <c r="BE144" s="33">
        <f>PRODUCT(AG144*100*1/AG145)</f>
        <v>0</v>
      </c>
      <c r="BF144" s="33">
        <f>PRODUCT(AH144*100*1/AH145)</f>
        <v>0</v>
      </c>
      <c r="BG144" s="33">
        <f>PRODUCT(AI144*100*1/AI145)</f>
        <v>0</v>
      </c>
      <c r="BH144" s="33">
        <f>PRODUCT(AJ144*100*1/AJ145)</f>
        <v>0</v>
      </c>
      <c r="BI144" s="53">
        <f>PRODUCT(AK144*100*1/AK145)</f>
        <v>0</v>
      </c>
      <c r="BJ144" s="33">
        <f>PRODUCT(AL144*100*1/AL145)</f>
        <v>0</v>
      </c>
      <c r="BK144" s="33">
        <f>PRODUCT(AM144*100*1/AM145)</f>
        <v>0</v>
      </c>
      <c r="BL144" s="33">
        <f>PRODUCT(AN144*100*1/AN145)</f>
        <v>0</v>
      </c>
      <c r="BM144" s="46">
        <f>PRODUCT(AO144*100*1/AO145)</f>
        <v>0</v>
      </c>
      <c r="BN144" s="30">
        <f>PRODUCT(AP144*100*1/AP145)</f>
        <v>0</v>
      </c>
      <c r="BO144" s="46">
        <f>PRODUCT(AQ144*100*1/AQ145)</f>
        <v>0</v>
      </c>
      <c r="BP144" s="33">
        <f t="shared" ref="BP144" si="167">PRODUCT(AR144*100*1/AR145)</f>
        <v>0</v>
      </c>
      <c r="BR144" s="41">
        <v>512</v>
      </c>
      <c r="BS144" s="33">
        <f t="shared" ref="BS144:CN144" si="168">AU129+AU130+AU131+AU132+AU133+AU134+AU135+AU136+AU137+AU138+AU139+AU140+AU141+AU142+AU143+AU144</f>
        <v>100.00000000000001</v>
      </c>
      <c r="BT144" s="33">
        <f t="shared" si="168"/>
        <v>99.999999999999986</v>
      </c>
      <c r="BU144" s="33">
        <f t="shared" si="168"/>
        <v>99.999999999999986</v>
      </c>
      <c r="BV144" s="33">
        <f t="shared" si="168"/>
        <v>100</v>
      </c>
      <c r="BW144" s="33">
        <f t="shared" si="168"/>
        <v>100.00000000000001</v>
      </c>
      <c r="BX144" s="33">
        <f t="shared" si="168"/>
        <v>100</v>
      </c>
      <c r="BY144" s="33">
        <f t="shared" si="168"/>
        <v>100</v>
      </c>
      <c r="BZ144" s="33">
        <f t="shared" si="168"/>
        <v>100</v>
      </c>
      <c r="CA144" s="33">
        <f t="shared" si="168"/>
        <v>100.00000000000001</v>
      </c>
      <c r="CB144" s="33">
        <f t="shared" si="168"/>
        <v>100</v>
      </c>
      <c r="CC144" s="33">
        <f t="shared" si="168"/>
        <v>100</v>
      </c>
      <c r="CD144" s="33">
        <f t="shared" si="168"/>
        <v>100</v>
      </c>
      <c r="CE144" s="33">
        <f t="shared" si="168"/>
        <v>100</v>
      </c>
      <c r="CF144" s="33">
        <f t="shared" si="168"/>
        <v>100</v>
      </c>
      <c r="CG144" s="53">
        <f t="shared" si="168"/>
        <v>99.999999999999972</v>
      </c>
      <c r="CH144" s="33">
        <f t="shared" si="168"/>
        <v>100</v>
      </c>
      <c r="CI144" s="33">
        <f t="shared" si="168"/>
        <v>100</v>
      </c>
      <c r="CJ144" s="33">
        <f t="shared" si="168"/>
        <v>99.999999999999986</v>
      </c>
      <c r="CK144" s="46">
        <f t="shared" si="168"/>
        <v>99.999999999999986</v>
      </c>
      <c r="CL144" s="30">
        <f t="shared" si="168"/>
        <v>100</v>
      </c>
      <c r="CM144" s="46">
        <f t="shared" si="168"/>
        <v>100</v>
      </c>
      <c r="CN144" s="33">
        <f t="shared" si="168"/>
        <v>100</v>
      </c>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row>
    <row r="145" spans="1:118" x14ac:dyDescent="0.25">
      <c r="B145" s="41" t="s">
        <v>18</v>
      </c>
      <c r="C145" s="2">
        <v>0</v>
      </c>
      <c r="D145" s="2">
        <v>11</v>
      </c>
      <c r="E145" s="2">
        <v>9</v>
      </c>
      <c r="F145" s="2">
        <v>4</v>
      </c>
      <c r="G145" s="2">
        <v>1</v>
      </c>
      <c r="H145" s="4">
        <v>0</v>
      </c>
      <c r="I145" s="3">
        <v>0</v>
      </c>
      <c r="J145" s="3">
        <v>2</v>
      </c>
      <c r="K145" s="3">
        <v>1</v>
      </c>
      <c r="L145" s="3">
        <v>0</v>
      </c>
      <c r="M145" s="3">
        <v>0</v>
      </c>
      <c r="N145" s="3">
        <v>0</v>
      </c>
      <c r="O145" s="3">
        <v>0</v>
      </c>
      <c r="P145" s="3">
        <v>0</v>
      </c>
      <c r="Q145" s="3">
        <v>0</v>
      </c>
      <c r="R145" s="3">
        <v>0</v>
      </c>
      <c r="S145" s="41">
        <v>28</v>
      </c>
      <c r="V145" s="41" t="s">
        <v>1</v>
      </c>
      <c r="W145" s="41">
        <f>S129</f>
        <v>24</v>
      </c>
      <c r="X145" s="41">
        <f>S130</f>
        <v>28</v>
      </c>
      <c r="Y145" s="41">
        <f>S131</f>
        <v>28</v>
      </c>
      <c r="Z145" s="41">
        <f>S132</f>
        <v>28</v>
      </c>
      <c r="AA145" s="41">
        <f>S133</f>
        <v>27</v>
      </c>
      <c r="AB145" s="41">
        <f>S134</f>
        <v>28</v>
      </c>
      <c r="AC145" s="41">
        <f>S135</f>
        <v>28</v>
      </c>
      <c r="AD145" s="41">
        <f>S136</f>
        <v>28</v>
      </c>
      <c r="AE145" s="41">
        <f>S137</f>
        <v>28</v>
      </c>
      <c r="AF145" s="41">
        <f>S138</f>
        <v>28</v>
      </c>
      <c r="AG145" s="41">
        <f>S139</f>
        <v>28</v>
      </c>
      <c r="AH145" s="41">
        <f>S140</f>
        <v>28</v>
      </c>
      <c r="AI145" s="41">
        <f>S141</f>
        <v>28</v>
      </c>
      <c r="AJ145" s="41">
        <f>S142</f>
        <v>28</v>
      </c>
      <c r="AK145" s="48">
        <f>S143</f>
        <v>28</v>
      </c>
      <c r="AL145" s="41">
        <f>S144</f>
        <v>28</v>
      </c>
      <c r="AM145" s="41">
        <f>S145</f>
        <v>28</v>
      </c>
      <c r="AN145" s="41">
        <f>S146</f>
        <v>28</v>
      </c>
      <c r="AO145" s="41">
        <f>S147</f>
        <v>28</v>
      </c>
      <c r="AP145" s="41">
        <f>S148</f>
        <v>28</v>
      </c>
      <c r="AQ145" s="41">
        <f>S149</f>
        <v>28</v>
      </c>
      <c r="AR145" s="41">
        <f>S152</f>
        <v>28</v>
      </c>
      <c r="AT145" s="41" t="s">
        <v>46</v>
      </c>
      <c r="AU145" s="30">
        <f t="shared" ref="AU145:BP145" si="169">SUM(AU129:AU144)</f>
        <v>100.00000000000001</v>
      </c>
      <c r="AV145" s="30">
        <f t="shared" si="169"/>
        <v>99.999999999999986</v>
      </c>
      <c r="AW145" s="30">
        <f t="shared" si="169"/>
        <v>99.999999999999986</v>
      </c>
      <c r="AX145" s="30">
        <f t="shared" si="169"/>
        <v>100</v>
      </c>
      <c r="AY145" s="30">
        <f t="shared" si="169"/>
        <v>100.00000000000001</v>
      </c>
      <c r="AZ145" s="30">
        <f t="shared" si="169"/>
        <v>100</v>
      </c>
      <c r="BA145" s="30">
        <f t="shared" si="169"/>
        <v>100</v>
      </c>
      <c r="BB145" s="30">
        <f t="shared" si="169"/>
        <v>100</v>
      </c>
      <c r="BC145" s="30">
        <f t="shared" si="169"/>
        <v>100.00000000000001</v>
      </c>
      <c r="BD145" s="30">
        <f t="shared" si="169"/>
        <v>100</v>
      </c>
      <c r="BE145" s="30">
        <f t="shared" si="169"/>
        <v>100</v>
      </c>
      <c r="BF145" s="30">
        <f t="shared" si="169"/>
        <v>100</v>
      </c>
      <c r="BG145" s="30">
        <f t="shared" si="169"/>
        <v>100</v>
      </c>
      <c r="BH145" s="30">
        <f t="shared" si="169"/>
        <v>100</v>
      </c>
      <c r="BI145" s="49">
        <f t="shared" si="169"/>
        <v>99.999999999999972</v>
      </c>
      <c r="BJ145" s="30">
        <f t="shared" si="169"/>
        <v>100</v>
      </c>
      <c r="BK145" s="30">
        <f t="shared" si="169"/>
        <v>100</v>
      </c>
      <c r="BL145" s="30">
        <f t="shared" si="169"/>
        <v>99.999999999999986</v>
      </c>
      <c r="BM145" s="30">
        <f t="shared" si="169"/>
        <v>99.999999999999986</v>
      </c>
      <c r="BN145" s="30">
        <f t="shared" si="169"/>
        <v>100</v>
      </c>
      <c r="BO145" s="30">
        <f t="shared" si="169"/>
        <v>100</v>
      </c>
      <c r="BP145" s="30">
        <f t="shared" si="169"/>
        <v>100</v>
      </c>
      <c r="BS145" s="30"/>
      <c r="BT145" s="30"/>
      <c r="BU145" s="30"/>
      <c r="BV145" s="30"/>
      <c r="BW145" s="30"/>
      <c r="BX145" s="30"/>
      <c r="BY145" s="30"/>
      <c r="BZ145" s="30"/>
      <c r="CA145" s="30"/>
      <c r="CB145" s="30"/>
      <c r="CC145" s="30"/>
      <c r="CD145" s="30"/>
      <c r="CE145" s="30"/>
      <c r="CF145" s="30"/>
      <c r="CG145" s="49"/>
      <c r="CH145" s="30"/>
      <c r="CI145" s="30"/>
      <c r="CJ145" s="30"/>
      <c r="CK145" s="30"/>
      <c r="CL145" s="30"/>
      <c r="CM145" s="3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row>
    <row r="146" spans="1:118" x14ac:dyDescent="0.25">
      <c r="B146" s="41" t="s">
        <v>19</v>
      </c>
      <c r="C146" s="2">
        <v>0</v>
      </c>
      <c r="D146" s="2">
        <v>24</v>
      </c>
      <c r="E146" s="2">
        <v>0</v>
      </c>
      <c r="F146" s="2">
        <v>1</v>
      </c>
      <c r="G146" s="2">
        <v>0</v>
      </c>
      <c r="H146" s="2">
        <v>1</v>
      </c>
      <c r="I146" s="4">
        <v>1</v>
      </c>
      <c r="J146" s="3">
        <v>0</v>
      </c>
      <c r="K146" s="3">
        <v>1</v>
      </c>
      <c r="L146" s="3">
        <v>0</v>
      </c>
      <c r="M146" s="3">
        <v>0</v>
      </c>
      <c r="N146" s="3">
        <v>0</v>
      </c>
      <c r="O146" s="3">
        <v>0</v>
      </c>
      <c r="P146" s="3">
        <v>0</v>
      </c>
      <c r="Q146" s="3">
        <v>0</v>
      </c>
      <c r="R146" s="3">
        <v>0</v>
      </c>
      <c r="S146" s="41">
        <v>28</v>
      </c>
      <c r="AK146" s="48"/>
      <c r="AU146" s="30"/>
      <c r="AV146" s="30"/>
      <c r="AW146" s="30"/>
      <c r="AX146" s="30"/>
      <c r="AY146" s="30"/>
      <c r="AZ146" s="30"/>
      <c r="BA146" s="30"/>
      <c r="BB146" s="30"/>
      <c r="BC146" s="30"/>
      <c r="BD146" s="30"/>
      <c r="BE146" s="30"/>
      <c r="BF146" s="30"/>
      <c r="BG146" s="30"/>
      <c r="BH146" s="30"/>
      <c r="BI146" s="49"/>
      <c r="BJ146" s="30"/>
      <c r="BK146" s="30"/>
      <c r="BL146" s="30"/>
      <c r="BM146" s="30"/>
      <c r="BN146" s="30"/>
      <c r="BO146" s="30"/>
      <c r="BS146" s="30"/>
      <c r="BT146" s="30"/>
      <c r="BU146" s="30"/>
      <c r="BV146" s="30"/>
      <c r="BW146" s="30"/>
      <c r="BX146" s="30"/>
      <c r="BY146" s="30"/>
      <c r="BZ146" s="30"/>
      <c r="CA146" s="30"/>
      <c r="CB146" s="30"/>
      <c r="CC146" s="30"/>
      <c r="CD146" s="30"/>
      <c r="CE146" s="30"/>
      <c r="CF146" s="30"/>
      <c r="CG146" s="49"/>
      <c r="CH146" s="30"/>
      <c r="CI146" s="30"/>
      <c r="CJ146" s="30"/>
      <c r="CK146" s="30"/>
      <c r="CL146" s="30"/>
      <c r="CM146" s="3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row>
    <row r="147" spans="1:118" x14ac:dyDescent="0.25">
      <c r="B147" s="41" t="s">
        <v>20</v>
      </c>
      <c r="C147" s="42">
        <v>0</v>
      </c>
      <c r="D147" s="42">
        <v>0</v>
      </c>
      <c r="E147" s="42">
        <v>0</v>
      </c>
      <c r="F147" s="42">
        <v>1</v>
      </c>
      <c r="G147" s="42">
        <v>12</v>
      </c>
      <c r="H147" s="45">
        <v>11</v>
      </c>
      <c r="I147" s="45">
        <v>1</v>
      </c>
      <c r="J147" s="45">
        <v>0</v>
      </c>
      <c r="K147" s="45">
        <v>2</v>
      </c>
      <c r="L147" s="45">
        <v>1</v>
      </c>
      <c r="M147" s="45">
        <v>0</v>
      </c>
      <c r="N147" s="45">
        <v>0</v>
      </c>
      <c r="O147" s="45">
        <v>0</v>
      </c>
      <c r="P147" s="45">
        <v>0</v>
      </c>
      <c r="Q147" s="45">
        <v>0</v>
      </c>
      <c r="R147" s="45">
        <v>0</v>
      </c>
      <c r="S147" s="41">
        <v>28</v>
      </c>
      <c r="AK147" s="48"/>
      <c r="AU147" s="30"/>
      <c r="AV147" s="30"/>
      <c r="AW147" s="30"/>
      <c r="AX147" s="30"/>
      <c r="AY147" s="30"/>
      <c r="AZ147" s="30"/>
      <c r="BA147" s="30"/>
      <c r="BB147" s="30"/>
      <c r="BC147" s="30"/>
      <c r="BD147" s="30"/>
      <c r="BE147" s="30"/>
      <c r="BF147" s="30"/>
      <c r="BG147" s="30"/>
      <c r="BH147" s="30"/>
      <c r="BI147" s="49"/>
      <c r="BJ147" s="30"/>
      <c r="BK147" s="30"/>
      <c r="BL147" s="30"/>
      <c r="BM147" s="30"/>
      <c r="BN147" s="30"/>
      <c r="BO147" s="30"/>
      <c r="BS147" s="30"/>
      <c r="BT147" s="30"/>
      <c r="BU147" s="30"/>
      <c r="BV147" s="30"/>
      <c r="BW147" s="30"/>
      <c r="BX147" s="30"/>
      <c r="BY147" s="30"/>
      <c r="BZ147" s="30"/>
      <c r="CA147" s="30"/>
      <c r="CB147" s="30"/>
      <c r="CC147" s="30"/>
      <c r="CD147" s="30"/>
      <c r="CE147" s="30"/>
      <c r="CF147" s="30"/>
      <c r="CG147" s="49"/>
      <c r="CH147" s="30"/>
      <c r="CI147" s="30"/>
      <c r="CJ147" s="30"/>
      <c r="CK147" s="30"/>
      <c r="CL147" s="30"/>
      <c r="CM147" s="3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row>
    <row r="148" spans="1:118" x14ac:dyDescent="0.25">
      <c r="B148" s="41" t="s">
        <v>21</v>
      </c>
      <c r="C148" s="41">
        <v>0</v>
      </c>
      <c r="D148" s="41">
        <v>0</v>
      </c>
      <c r="E148" s="41">
        <v>0</v>
      </c>
      <c r="F148" s="41">
        <v>0</v>
      </c>
      <c r="G148" s="41">
        <v>0</v>
      </c>
      <c r="H148" s="41">
        <v>0</v>
      </c>
      <c r="I148" s="41">
        <v>0</v>
      </c>
      <c r="J148" s="41">
        <v>0</v>
      </c>
      <c r="K148" s="41">
        <v>0</v>
      </c>
      <c r="L148" s="41">
        <v>1</v>
      </c>
      <c r="M148" s="41">
        <v>27</v>
      </c>
      <c r="N148" s="41">
        <v>0</v>
      </c>
      <c r="O148" s="41">
        <v>0</v>
      </c>
      <c r="P148" s="41">
        <v>0</v>
      </c>
      <c r="Q148" s="41">
        <v>0</v>
      </c>
      <c r="R148" s="41">
        <v>0</v>
      </c>
      <c r="S148" s="41">
        <v>28</v>
      </c>
      <c r="AK148" s="48"/>
      <c r="AU148" s="30"/>
      <c r="AV148" s="30"/>
      <c r="AW148" s="30"/>
      <c r="AX148" s="30"/>
      <c r="AY148" s="30"/>
      <c r="AZ148" s="30"/>
      <c r="BA148" s="30"/>
      <c r="BB148" s="30"/>
      <c r="BC148" s="30"/>
      <c r="BD148" s="30"/>
      <c r="BE148" s="30"/>
      <c r="BF148" s="30"/>
      <c r="BG148" s="30"/>
      <c r="BH148" s="30"/>
      <c r="BI148" s="49"/>
      <c r="BJ148" s="30"/>
      <c r="BK148" s="30"/>
      <c r="BL148" s="30"/>
      <c r="BM148" s="30"/>
      <c r="BN148" s="30"/>
      <c r="BO148" s="30"/>
      <c r="BS148" s="30"/>
      <c r="BT148" s="30"/>
      <c r="BU148" s="30"/>
      <c r="BV148" s="30"/>
      <c r="BW148" s="30"/>
      <c r="BX148" s="30"/>
      <c r="BY148" s="30"/>
      <c r="BZ148" s="30"/>
      <c r="CA148" s="30"/>
      <c r="CB148" s="30"/>
      <c r="CC148" s="30"/>
      <c r="CD148" s="30"/>
      <c r="CE148" s="30"/>
      <c r="CF148" s="30"/>
      <c r="CG148" s="49"/>
      <c r="CH148" s="30"/>
      <c r="CI148" s="30"/>
      <c r="CJ148" s="30"/>
      <c r="CK148" s="30"/>
      <c r="CL148" s="30"/>
      <c r="CM148" s="3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row>
    <row r="149" spans="1:118" x14ac:dyDescent="0.25">
      <c r="B149" s="41" t="s">
        <v>22</v>
      </c>
      <c r="C149" s="45">
        <v>0</v>
      </c>
      <c r="D149" s="45">
        <v>0</v>
      </c>
      <c r="E149" s="45">
        <v>0</v>
      </c>
      <c r="F149" s="45">
        <v>2</v>
      </c>
      <c r="G149" s="45">
        <v>1</v>
      </c>
      <c r="H149" s="45">
        <v>5</v>
      </c>
      <c r="I149" s="45">
        <v>18</v>
      </c>
      <c r="J149" s="45">
        <v>1</v>
      </c>
      <c r="K149" s="45">
        <v>1</v>
      </c>
      <c r="L149" s="45">
        <v>0</v>
      </c>
      <c r="M149" s="45">
        <v>0</v>
      </c>
      <c r="N149" s="45">
        <v>0</v>
      </c>
      <c r="O149" s="45">
        <v>0</v>
      </c>
      <c r="P149" s="45">
        <v>0</v>
      </c>
      <c r="Q149" s="45">
        <v>0</v>
      </c>
      <c r="R149" s="45">
        <v>0</v>
      </c>
      <c r="S149" s="41">
        <v>28</v>
      </c>
      <c r="AK149" s="48"/>
      <c r="AU149" s="30"/>
      <c r="AV149" s="30"/>
      <c r="AW149" s="30"/>
      <c r="AX149" s="30"/>
      <c r="AY149" s="30"/>
      <c r="AZ149" s="30"/>
      <c r="BA149" s="30"/>
      <c r="BB149" s="30"/>
      <c r="BC149" s="30"/>
      <c r="BD149" s="30"/>
      <c r="BE149" s="30"/>
      <c r="BF149" s="30"/>
      <c r="BG149" s="30"/>
      <c r="BH149" s="30"/>
      <c r="BI149" s="49"/>
      <c r="BJ149" s="30"/>
      <c r="BK149" s="30"/>
      <c r="BL149" s="30"/>
      <c r="BM149" s="30"/>
      <c r="BN149" s="30"/>
      <c r="BO149" s="30"/>
      <c r="BS149" s="30"/>
      <c r="BT149" s="30"/>
      <c r="BU149" s="30"/>
      <c r="BV149" s="30"/>
      <c r="BW149" s="30"/>
      <c r="BX149" s="30"/>
      <c r="BY149" s="30"/>
      <c r="BZ149" s="30"/>
      <c r="CA149" s="30"/>
      <c r="CB149" s="30"/>
      <c r="CC149" s="30"/>
      <c r="CD149" s="30"/>
      <c r="CE149" s="30"/>
      <c r="CF149" s="30"/>
      <c r="CG149" s="49"/>
      <c r="CH149" s="30"/>
      <c r="CI149" s="30"/>
      <c r="CJ149" s="30"/>
      <c r="CK149" s="30"/>
      <c r="CL149" s="30"/>
      <c r="CM149" s="3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row>
    <row r="150" spans="1:118" x14ac:dyDescent="0.25">
      <c r="B150" s="41" t="s">
        <v>89</v>
      </c>
      <c r="C150" s="41">
        <v>0</v>
      </c>
      <c r="D150" s="41">
        <v>0</v>
      </c>
      <c r="E150" s="41">
        <v>0</v>
      </c>
      <c r="F150" s="41">
        <v>0</v>
      </c>
      <c r="G150" s="41">
        <v>0</v>
      </c>
      <c r="H150" s="41">
        <v>0</v>
      </c>
      <c r="I150" s="41">
        <v>0</v>
      </c>
      <c r="J150" s="41">
        <v>1</v>
      </c>
      <c r="K150" s="41">
        <v>13</v>
      </c>
      <c r="L150" s="41">
        <v>13</v>
      </c>
      <c r="M150" s="41">
        <v>1</v>
      </c>
      <c r="N150" s="41">
        <v>0</v>
      </c>
      <c r="O150" s="41">
        <v>0</v>
      </c>
      <c r="P150" s="41">
        <v>0</v>
      </c>
      <c r="Q150" s="41">
        <v>0</v>
      </c>
      <c r="R150" s="41">
        <v>0</v>
      </c>
      <c r="S150" s="41">
        <v>28</v>
      </c>
      <c r="AK150" s="48"/>
      <c r="AU150" s="30"/>
      <c r="AV150" s="30"/>
      <c r="AW150" s="30"/>
      <c r="AX150" s="30"/>
      <c r="AY150" s="30"/>
      <c r="AZ150" s="30"/>
      <c r="BA150" s="30"/>
      <c r="BB150" s="30"/>
      <c r="BC150" s="30"/>
      <c r="BD150" s="30"/>
      <c r="BE150" s="30"/>
      <c r="BF150" s="30"/>
      <c r="BG150" s="30"/>
      <c r="BH150" s="30"/>
      <c r="BI150" s="49"/>
      <c r="BJ150" s="30"/>
      <c r="BK150" s="30"/>
      <c r="BL150" s="30"/>
      <c r="BM150" s="30"/>
      <c r="BN150" s="30"/>
      <c r="BO150" s="30"/>
      <c r="BS150" s="30"/>
      <c r="BT150" s="30"/>
      <c r="BU150" s="30"/>
      <c r="BV150" s="30"/>
      <c r="BW150" s="30"/>
      <c r="BX150" s="30"/>
      <c r="BY150" s="30"/>
      <c r="BZ150" s="30"/>
      <c r="CA150" s="30"/>
      <c r="CB150" s="30"/>
      <c r="CC150" s="30"/>
      <c r="CD150" s="30"/>
      <c r="CE150" s="30"/>
      <c r="CF150" s="30"/>
      <c r="CG150" s="49"/>
      <c r="CH150" s="30"/>
      <c r="CI150" s="30"/>
      <c r="CJ150" s="30"/>
      <c r="CK150" s="30"/>
      <c r="CL150" s="30"/>
      <c r="CM150" s="3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row>
    <row r="151" spans="1:118" x14ac:dyDescent="0.25">
      <c r="B151" s="41" t="s">
        <v>107</v>
      </c>
      <c r="C151" s="41">
        <v>0</v>
      </c>
      <c r="D151" s="41">
        <v>0</v>
      </c>
      <c r="E151" s="41">
        <v>0</v>
      </c>
      <c r="F151" s="41">
        <v>0</v>
      </c>
      <c r="G151" s="41">
        <v>1</v>
      </c>
      <c r="H151" s="41">
        <v>0</v>
      </c>
      <c r="I151" s="41">
        <v>0</v>
      </c>
      <c r="J151" s="41">
        <v>0</v>
      </c>
      <c r="K151" s="41">
        <v>0</v>
      </c>
      <c r="L151" s="41">
        <v>0</v>
      </c>
      <c r="M151" s="41">
        <v>2</v>
      </c>
      <c r="N151" s="41">
        <v>25</v>
      </c>
      <c r="O151" s="41">
        <v>0</v>
      </c>
      <c r="P151" s="41">
        <v>0</v>
      </c>
      <c r="Q151" s="41">
        <v>0</v>
      </c>
      <c r="R151" s="41">
        <v>0</v>
      </c>
      <c r="S151" s="41">
        <v>28</v>
      </c>
      <c r="AK151" s="48"/>
      <c r="AU151" s="30"/>
      <c r="AV151" s="30"/>
      <c r="AW151" s="30"/>
      <c r="AX151" s="30"/>
      <c r="AY151" s="30"/>
      <c r="AZ151" s="30"/>
      <c r="BA151" s="30"/>
      <c r="BB151" s="30"/>
      <c r="BC151" s="30"/>
      <c r="BD151" s="30"/>
      <c r="BE151" s="30"/>
      <c r="BF151" s="30"/>
      <c r="BG151" s="30"/>
      <c r="BH151" s="30"/>
      <c r="BI151" s="49"/>
      <c r="BJ151" s="30"/>
      <c r="BK151" s="30"/>
      <c r="BL151" s="30"/>
      <c r="BM151" s="30"/>
      <c r="BN151" s="30"/>
      <c r="BO151" s="30"/>
      <c r="BS151" s="30"/>
      <c r="BT151" s="30"/>
      <c r="BU151" s="30"/>
      <c r="BV151" s="30"/>
      <c r="BW151" s="30"/>
      <c r="BX151" s="30"/>
      <c r="BY151" s="30"/>
      <c r="BZ151" s="30"/>
      <c r="CA151" s="30"/>
      <c r="CB151" s="30"/>
      <c r="CC151" s="30"/>
      <c r="CD151" s="30"/>
      <c r="CE151" s="30"/>
      <c r="CF151" s="30"/>
      <c r="CG151" s="49"/>
      <c r="CH151" s="30"/>
      <c r="CI151" s="30"/>
      <c r="CJ151" s="30"/>
      <c r="CK151" s="30"/>
      <c r="CL151" s="30"/>
      <c r="CM151" s="3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row>
    <row r="152" spans="1:118" x14ac:dyDescent="0.25">
      <c r="B152" s="41" t="s">
        <v>94</v>
      </c>
      <c r="C152" s="2">
        <v>0</v>
      </c>
      <c r="D152" s="2">
        <v>0</v>
      </c>
      <c r="E152" s="2">
        <v>0</v>
      </c>
      <c r="F152" s="2">
        <v>25</v>
      </c>
      <c r="G152" s="2">
        <v>0</v>
      </c>
      <c r="H152" s="2">
        <v>1</v>
      </c>
      <c r="I152" s="2">
        <v>0</v>
      </c>
      <c r="J152" s="2">
        <v>1</v>
      </c>
      <c r="K152" s="2">
        <v>1</v>
      </c>
      <c r="L152" s="2">
        <v>0</v>
      </c>
      <c r="M152" s="3">
        <v>0</v>
      </c>
      <c r="N152" s="3">
        <v>0</v>
      </c>
      <c r="O152" s="3">
        <v>0</v>
      </c>
      <c r="P152" s="3">
        <v>0</v>
      </c>
      <c r="Q152" s="3">
        <v>0</v>
      </c>
      <c r="R152" s="3">
        <v>0</v>
      </c>
      <c r="S152" s="41">
        <v>28</v>
      </c>
      <c r="AK152" s="48"/>
      <c r="BI152" s="48"/>
      <c r="CG152" s="48"/>
    </row>
    <row r="159" spans="1:118" x14ac:dyDescent="0.25">
      <c r="V159" s="41" t="str">
        <f>A160</f>
        <v>Serratia marcescens</v>
      </c>
      <c r="AK159" s="48"/>
      <c r="AT159" s="41" t="str">
        <f>A160</f>
        <v>Serratia marcescens</v>
      </c>
      <c r="BI159" s="48"/>
      <c r="BR159" s="41" t="str">
        <f>A160</f>
        <v>Serratia marcescens</v>
      </c>
      <c r="CG159" s="48"/>
    </row>
    <row r="160" spans="1:118" ht="18.75" x14ac:dyDescent="0.25">
      <c r="A160" s="41" t="s">
        <v>90</v>
      </c>
      <c r="B160" s="41" t="s">
        <v>0</v>
      </c>
      <c r="C160" s="41">
        <v>1.5625E-2</v>
      </c>
      <c r="D160" s="41">
        <v>3.125E-2</v>
      </c>
      <c r="E160" s="41">
        <v>6.25E-2</v>
      </c>
      <c r="F160" s="41">
        <v>0.125</v>
      </c>
      <c r="G160" s="41">
        <v>0.25</v>
      </c>
      <c r="H160" s="41">
        <v>0.5</v>
      </c>
      <c r="I160" s="41">
        <v>1</v>
      </c>
      <c r="J160" s="41">
        <v>2</v>
      </c>
      <c r="K160" s="41">
        <v>4</v>
      </c>
      <c r="L160" s="41">
        <v>8</v>
      </c>
      <c r="M160" s="41">
        <v>16</v>
      </c>
      <c r="N160" s="41">
        <v>32</v>
      </c>
      <c r="O160" s="41">
        <v>64</v>
      </c>
      <c r="P160" s="41">
        <v>128</v>
      </c>
      <c r="Q160" s="41">
        <v>256</v>
      </c>
      <c r="R160" s="41">
        <v>512</v>
      </c>
      <c r="S160" s="41" t="s">
        <v>1</v>
      </c>
      <c r="V160" s="41" t="s">
        <v>0</v>
      </c>
      <c r="W160" s="41" t="str">
        <f>B161</f>
        <v>Ampicillin</v>
      </c>
      <c r="X160" s="41" t="str">
        <f>B162</f>
        <v>Ampicillin/ Sulbactam</v>
      </c>
      <c r="Y160" s="41" t="str">
        <f>B163</f>
        <v>Piperacillin</v>
      </c>
      <c r="Z160" s="41" t="str">
        <f>B164</f>
        <v>Piperacillin/ Tazobactam</v>
      </c>
      <c r="AA160" s="41" t="str">
        <f>B165</f>
        <v>Aztreonam</v>
      </c>
      <c r="AB160" s="41" t="str">
        <f>B166</f>
        <v>Cefotaxim</v>
      </c>
      <c r="AC160" s="41" t="str">
        <f>B167</f>
        <v>Ceftazidim</v>
      </c>
      <c r="AD160" s="41" t="str">
        <f>B168</f>
        <v>Cefuroxim</v>
      </c>
      <c r="AE160" s="41" t="str">
        <f>B169</f>
        <v>Imipenem</v>
      </c>
      <c r="AF160" s="41" t="str">
        <f>B170</f>
        <v>Meropenem</v>
      </c>
      <c r="AG160" s="41" t="str">
        <f>B171</f>
        <v>Colistin</v>
      </c>
      <c r="AH160" s="41" t="str">
        <f>B172</f>
        <v>Amikacin</v>
      </c>
      <c r="AI160" s="41" t="str">
        <f>B173</f>
        <v>Gentamicin</v>
      </c>
      <c r="AJ160" s="41" t="str">
        <f>B174</f>
        <v>Tobramycin</v>
      </c>
      <c r="AK160" s="48" t="str">
        <f>B175</f>
        <v>Fosfomycin</v>
      </c>
      <c r="AL160" s="41" t="str">
        <f>B176</f>
        <v>Cotrimoxazol</v>
      </c>
      <c r="AM160" s="41" t="str">
        <f>B177</f>
        <v>Ciprofloxacin</v>
      </c>
      <c r="AN160" s="41" t="str">
        <f>B178</f>
        <v>Levofloxacin</v>
      </c>
      <c r="AO160" s="41" t="str">
        <f>B179</f>
        <v>Moxifloxacin</v>
      </c>
      <c r="AP160" s="41" t="str">
        <f>B180</f>
        <v>Doxycyclin</v>
      </c>
      <c r="AQ160" s="41" t="str">
        <f>B181</f>
        <v>Tigecyclin</v>
      </c>
      <c r="AR160" s="41" t="str">
        <f>B184</f>
        <v>Ceftazidim/Avibactam</v>
      </c>
      <c r="AT160" s="41" t="s">
        <v>0</v>
      </c>
      <c r="AU160" s="30" t="str">
        <f>W160</f>
        <v>Ampicillin</v>
      </c>
      <c r="AV160" s="30" t="str">
        <f>X160</f>
        <v>Ampicillin/ Sulbactam</v>
      </c>
      <c r="AW160" s="30" t="str">
        <f>Y160</f>
        <v>Piperacillin</v>
      </c>
      <c r="AX160" s="30" t="str">
        <f>Z160</f>
        <v>Piperacillin/ Tazobactam</v>
      </c>
      <c r="AY160" s="30" t="str">
        <f>AA160</f>
        <v>Aztreonam</v>
      </c>
      <c r="AZ160" s="30" t="str">
        <f>AB160</f>
        <v>Cefotaxim</v>
      </c>
      <c r="BA160" s="30" t="str">
        <f>AC160</f>
        <v>Ceftazidim</v>
      </c>
      <c r="BB160" s="30" t="str">
        <f>AD160</f>
        <v>Cefuroxim</v>
      </c>
      <c r="BC160" s="30" t="str">
        <f>AE160</f>
        <v>Imipenem</v>
      </c>
      <c r="BD160" s="30" t="str">
        <f>AF160</f>
        <v>Meropenem</v>
      </c>
      <c r="BE160" s="30" t="str">
        <f>AG160</f>
        <v>Colistin</v>
      </c>
      <c r="BF160" s="30" t="str">
        <f>AH160</f>
        <v>Amikacin</v>
      </c>
      <c r="BG160" s="30" t="str">
        <f>AI160</f>
        <v>Gentamicin</v>
      </c>
      <c r="BH160" s="30" t="str">
        <f>AJ160</f>
        <v>Tobramycin</v>
      </c>
      <c r="BI160" s="49" t="str">
        <f>AK160</f>
        <v>Fosfomycin</v>
      </c>
      <c r="BJ160" s="30" t="str">
        <f>AL160</f>
        <v>Cotrimoxazol</v>
      </c>
      <c r="BK160" s="30" t="str">
        <f>AM160</f>
        <v>Ciprofloxacin</v>
      </c>
      <c r="BL160" s="30" t="str">
        <f>AN160</f>
        <v>Levofloxacin</v>
      </c>
      <c r="BM160" s="30" t="str">
        <f>AO160</f>
        <v>Moxifloxacin</v>
      </c>
      <c r="BN160" s="30" t="str">
        <f>AP160</f>
        <v>Doxycyclin</v>
      </c>
      <c r="BO160" s="30" t="str">
        <f>AQ160</f>
        <v>Tigecyclin</v>
      </c>
      <c r="BP160" s="41" t="str">
        <f t="shared" ref="BP160" si="170">AR160</f>
        <v>Ceftazidim/Avibactam</v>
      </c>
      <c r="BR160" s="41" t="s">
        <v>0</v>
      </c>
      <c r="BS160" s="41" t="str">
        <f>W160</f>
        <v>Ampicillin</v>
      </c>
      <c r="BT160" s="41" t="str">
        <f>X160</f>
        <v>Ampicillin/ Sulbactam</v>
      </c>
      <c r="BU160" s="41" t="str">
        <f>Y160</f>
        <v>Piperacillin</v>
      </c>
      <c r="BV160" s="41" t="str">
        <f>Z160</f>
        <v>Piperacillin/ Tazobactam</v>
      </c>
      <c r="BW160" s="41" t="str">
        <f>AA160</f>
        <v>Aztreonam</v>
      </c>
      <c r="BX160" s="41" t="str">
        <f>AB160</f>
        <v>Cefotaxim</v>
      </c>
      <c r="BY160" s="41" t="str">
        <f>AC160</f>
        <v>Ceftazidim</v>
      </c>
      <c r="BZ160" s="41" t="str">
        <f>AD160</f>
        <v>Cefuroxim</v>
      </c>
      <c r="CA160" s="41" t="str">
        <f>AE160</f>
        <v>Imipenem</v>
      </c>
      <c r="CB160" s="41" t="str">
        <f>AF160</f>
        <v>Meropenem</v>
      </c>
      <c r="CC160" s="41" t="str">
        <f>AG160</f>
        <v>Colistin</v>
      </c>
      <c r="CD160" s="41" t="str">
        <f>AH160</f>
        <v>Amikacin</v>
      </c>
      <c r="CE160" s="41" t="str">
        <f>AI160</f>
        <v>Gentamicin</v>
      </c>
      <c r="CF160" s="41" t="str">
        <f>AJ160</f>
        <v>Tobramycin</v>
      </c>
      <c r="CG160" s="48" t="str">
        <f>AK160</f>
        <v>Fosfomycin</v>
      </c>
      <c r="CH160" s="41" t="str">
        <f>AL160</f>
        <v>Cotrimoxazol</v>
      </c>
      <c r="CI160" s="41" t="str">
        <f>AM160</f>
        <v>Ciprofloxacin</v>
      </c>
      <c r="CJ160" s="41" t="str">
        <f>AN160</f>
        <v>Levofloxacin</v>
      </c>
      <c r="CK160" s="41" t="str">
        <f>AO160</f>
        <v>Moxifloxacin</v>
      </c>
      <c r="CL160" s="41" t="str">
        <f>AP160</f>
        <v>Doxycyclin</v>
      </c>
      <c r="CM160" s="41" t="str">
        <f>AQ160</f>
        <v>Tigecyclin</v>
      </c>
      <c r="CN160" s="41" t="str">
        <f t="shared" ref="CN160" si="171">AR160</f>
        <v>Ceftazidim/Avibactam</v>
      </c>
      <c r="CQ160" s="11"/>
      <c r="CR160" s="12" t="s">
        <v>47</v>
      </c>
      <c r="CS160" s="12" t="s">
        <v>52</v>
      </c>
      <c r="CT160" s="12" t="s">
        <v>53</v>
      </c>
      <c r="CU160" s="12" t="s">
        <v>54</v>
      </c>
      <c r="CV160" s="12" t="s">
        <v>55</v>
      </c>
      <c r="CW160" s="12" t="s">
        <v>56</v>
      </c>
      <c r="CX160" s="12" t="s">
        <v>57</v>
      </c>
      <c r="CY160" s="12" t="s">
        <v>70</v>
      </c>
      <c r="CZ160" s="12" t="s">
        <v>58</v>
      </c>
      <c r="DA160" s="12" t="s">
        <v>59</v>
      </c>
      <c r="DB160" s="12" t="s">
        <v>60</v>
      </c>
      <c r="DC160" s="12" t="s">
        <v>61</v>
      </c>
      <c r="DD160" s="12" t="s">
        <v>62</v>
      </c>
      <c r="DE160" s="12" t="s">
        <v>63</v>
      </c>
      <c r="DF160" s="12" t="s">
        <v>64</v>
      </c>
      <c r="DG160" s="12" t="s">
        <v>65</v>
      </c>
      <c r="DH160" s="12" t="s">
        <v>66</v>
      </c>
      <c r="DI160" s="12" t="s">
        <v>67</v>
      </c>
      <c r="DJ160" s="12" t="s">
        <v>68</v>
      </c>
      <c r="DK160" s="12" t="s">
        <v>69</v>
      </c>
      <c r="DL160" s="12" t="s">
        <v>71</v>
      </c>
      <c r="DM160" s="12" t="s">
        <v>116</v>
      </c>
      <c r="DN160" s="10"/>
    </row>
    <row r="161" spans="2:118" ht="18.75" x14ac:dyDescent="0.25">
      <c r="B161" s="41" t="s">
        <v>2</v>
      </c>
      <c r="C161" s="2">
        <v>0</v>
      </c>
      <c r="D161" s="2">
        <v>0</v>
      </c>
      <c r="E161" s="2">
        <v>0</v>
      </c>
      <c r="F161" s="2">
        <v>0</v>
      </c>
      <c r="G161" s="2">
        <v>0</v>
      </c>
      <c r="H161" s="2">
        <v>0</v>
      </c>
      <c r="I161" s="2">
        <v>0</v>
      </c>
      <c r="J161" s="2">
        <v>0</v>
      </c>
      <c r="K161" s="2">
        <v>1</v>
      </c>
      <c r="L161" s="2">
        <v>1</v>
      </c>
      <c r="M161" s="3">
        <v>1</v>
      </c>
      <c r="N161" s="3">
        <v>2</v>
      </c>
      <c r="O161" s="3">
        <v>4</v>
      </c>
      <c r="P161" s="3">
        <v>0</v>
      </c>
      <c r="Q161" s="3">
        <v>0</v>
      </c>
      <c r="R161" s="3">
        <v>0</v>
      </c>
      <c r="S161" s="41">
        <v>9</v>
      </c>
      <c r="V161" s="41">
        <v>1.5625E-2</v>
      </c>
      <c r="W161" s="2">
        <f>C161</f>
        <v>0</v>
      </c>
      <c r="X161" s="2">
        <f>C162</f>
        <v>0</v>
      </c>
      <c r="Y161" s="2">
        <f>C163</f>
        <v>0</v>
      </c>
      <c r="Z161" s="2">
        <f>C164</f>
        <v>0</v>
      </c>
      <c r="AA161" s="2">
        <f>C165</f>
        <v>0</v>
      </c>
      <c r="AB161" s="2">
        <f>C166</f>
        <v>0</v>
      </c>
      <c r="AC161" s="2">
        <f>C167</f>
        <v>0</v>
      </c>
      <c r="AD161" s="41">
        <f>C168</f>
        <v>0</v>
      </c>
      <c r="AE161" s="2">
        <f>C169</f>
        <v>0</v>
      </c>
      <c r="AF161" s="2">
        <f>C170</f>
        <v>0</v>
      </c>
      <c r="AG161" s="2">
        <f>C171</f>
        <v>0</v>
      </c>
      <c r="AH161" s="2">
        <f>C172</f>
        <v>0</v>
      </c>
      <c r="AI161" s="2">
        <f>C173</f>
        <v>0</v>
      </c>
      <c r="AJ161" s="2">
        <f>C174</f>
        <v>0</v>
      </c>
      <c r="AK161" s="50">
        <f>C175</f>
        <v>0</v>
      </c>
      <c r="AL161" s="2">
        <f>C176</f>
        <v>0</v>
      </c>
      <c r="AM161" s="2">
        <f>C177</f>
        <v>0</v>
      </c>
      <c r="AN161" s="2">
        <f>C178</f>
        <v>0</v>
      </c>
      <c r="AO161" s="42">
        <f>C179</f>
        <v>0</v>
      </c>
      <c r="AP161" s="41">
        <f>C180</f>
        <v>0</v>
      </c>
      <c r="AQ161" s="42">
        <f>C181</f>
        <v>0</v>
      </c>
      <c r="AR161" s="2">
        <f>C184</f>
        <v>0</v>
      </c>
      <c r="AT161" s="41">
        <v>1.4999999999999999E-2</v>
      </c>
      <c r="AU161" s="31">
        <f>PRODUCT(W161*100*1/W177)</f>
        <v>0</v>
      </c>
      <c r="AV161" s="31">
        <f>PRODUCT(X161*100*1/X177)</f>
        <v>0</v>
      </c>
      <c r="AW161" s="31">
        <f>PRODUCT(Y161*100*1/Y177)</f>
        <v>0</v>
      </c>
      <c r="AX161" s="31">
        <f>PRODUCT(Z161*100*1/Z177)</f>
        <v>0</v>
      </c>
      <c r="AY161" s="31">
        <f>PRODUCT(AA161*100*1/AA177)</f>
        <v>0</v>
      </c>
      <c r="AZ161" s="31">
        <f>PRODUCT(AB161*100*1/AB177)</f>
        <v>0</v>
      </c>
      <c r="BA161" s="31">
        <f>PRODUCT(AC161*100*1/AC177)</f>
        <v>0</v>
      </c>
      <c r="BB161" s="43">
        <f>PRODUCT(AD161*100*1/AD177)</f>
        <v>0</v>
      </c>
      <c r="BC161" s="31">
        <f>PRODUCT(AE161*100*1/AE177)</f>
        <v>0</v>
      </c>
      <c r="BD161" s="31">
        <f>PRODUCT(AF161*100*1/AF177)</f>
        <v>0</v>
      </c>
      <c r="BE161" s="31">
        <f>PRODUCT(AG161*100*1/AG177)</f>
        <v>0</v>
      </c>
      <c r="BF161" s="31">
        <f>PRODUCT(AH161*100*1/AH177)</f>
        <v>0</v>
      </c>
      <c r="BG161" s="31">
        <f>PRODUCT(AI161*100*1/AI177)</f>
        <v>0</v>
      </c>
      <c r="BH161" s="31">
        <f>PRODUCT(AJ161*100*1/AJ177)</f>
        <v>0</v>
      </c>
      <c r="BI161" s="51">
        <f>PRODUCT(AK161*100*1/AK177)</f>
        <v>0</v>
      </c>
      <c r="BJ161" s="31">
        <f>PRODUCT(AL161*100*1/AL177)</f>
        <v>0</v>
      </c>
      <c r="BK161" s="31">
        <f>PRODUCT(AM161*100*1/AM177)</f>
        <v>0</v>
      </c>
      <c r="BL161" s="31">
        <f>PRODUCT(AN161*100*1/AN177)</f>
        <v>0</v>
      </c>
      <c r="BM161" s="44">
        <f>PRODUCT(AO161*100*1/AO177)</f>
        <v>0</v>
      </c>
      <c r="BN161" s="30">
        <f>PRODUCT(AP161*100*1/AP177)</f>
        <v>0</v>
      </c>
      <c r="BO161" s="44">
        <f>PRODUCT(AQ161*100*1/AQ177)</f>
        <v>0</v>
      </c>
      <c r="BP161" s="31">
        <f t="shared" ref="BP161" si="172">PRODUCT(AR161*100*1/AR177)</f>
        <v>0</v>
      </c>
      <c r="BR161" s="41">
        <v>1.4999999999999999E-2</v>
      </c>
      <c r="BS161" s="31">
        <f t="shared" ref="BS161:CN161" si="173">AU161</f>
        <v>0</v>
      </c>
      <c r="BT161" s="31">
        <f t="shared" si="173"/>
        <v>0</v>
      </c>
      <c r="BU161" s="31">
        <f t="shared" si="173"/>
        <v>0</v>
      </c>
      <c r="BV161" s="31">
        <f t="shared" si="173"/>
        <v>0</v>
      </c>
      <c r="BW161" s="31">
        <f t="shared" si="173"/>
        <v>0</v>
      </c>
      <c r="BX161" s="31">
        <f t="shared" si="173"/>
        <v>0</v>
      </c>
      <c r="BY161" s="31">
        <f t="shared" si="173"/>
        <v>0</v>
      </c>
      <c r="BZ161" s="43">
        <f t="shared" si="173"/>
        <v>0</v>
      </c>
      <c r="CA161" s="31">
        <f t="shared" si="173"/>
        <v>0</v>
      </c>
      <c r="CB161" s="31">
        <f t="shared" si="173"/>
        <v>0</v>
      </c>
      <c r="CC161" s="31">
        <f t="shared" si="173"/>
        <v>0</v>
      </c>
      <c r="CD161" s="31">
        <f t="shared" si="173"/>
        <v>0</v>
      </c>
      <c r="CE161" s="31">
        <f t="shared" si="173"/>
        <v>0</v>
      </c>
      <c r="CF161" s="31">
        <f t="shared" si="173"/>
        <v>0</v>
      </c>
      <c r="CG161" s="51">
        <f t="shared" si="173"/>
        <v>0</v>
      </c>
      <c r="CH161" s="31">
        <f t="shared" si="173"/>
        <v>0</v>
      </c>
      <c r="CI161" s="31">
        <f t="shared" si="173"/>
        <v>0</v>
      </c>
      <c r="CJ161" s="31">
        <f t="shared" si="173"/>
        <v>0</v>
      </c>
      <c r="CK161" s="44">
        <f t="shared" si="173"/>
        <v>0</v>
      </c>
      <c r="CL161" s="30">
        <f t="shared" si="173"/>
        <v>0</v>
      </c>
      <c r="CM161" s="44">
        <f t="shared" si="173"/>
        <v>0</v>
      </c>
      <c r="CN161" s="31">
        <f t="shared" si="173"/>
        <v>0</v>
      </c>
      <c r="CQ161" s="12" t="s">
        <v>48</v>
      </c>
      <c r="CR161" s="16">
        <f>S161</f>
        <v>9</v>
      </c>
      <c r="CS161" s="16">
        <f>S162</f>
        <v>10</v>
      </c>
      <c r="CT161" s="16">
        <f>S163</f>
        <v>10</v>
      </c>
      <c r="CU161" s="16">
        <f>S164</f>
        <v>10</v>
      </c>
      <c r="CV161" s="16">
        <f>S165</f>
        <v>10</v>
      </c>
      <c r="CW161" s="16">
        <f>S166</f>
        <v>10</v>
      </c>
      <c r="CX161" s="16">
        <f>S167</f>
        <v>10</v>
      </c>
      <c r="CY161" s="16">
        <f>S168</f>
        <v>10</v>
      </c>
      <c r="CZ161" s="16">
        <f>S169</f>
        <v>10</v>
      </c>
      <c r="DA161" s="16">
        <f>S170</f>
        <v>10</v>
      </c>
      <c r="DB161" s="16">
        <f>S171</f>
        <v>10</v>
      </c>
      <c r="DC161" s="16">
        <f>S172</f>
        <v>10</v>
      </c>
      <c r="DD161" s="16">
        <f>S173</f>
        <v>10</v>
      </c>
      <c r="DE161" s="16">
        <f>S174</f>
        <v>10</v>
      </c>
      <c r="DF161" s="16">
        <f>S175</f>
        <v>10</v>
      </c>
      <c r="DG161" s="16">
        <f>S176</f>
        <v>10</v>
      </c>
      <c r="DH161" s="16">
        <f>S177</f>
        <v>10</v>
      </c>
      <c r="DI161" s="16">
        <f>S178</f>
        <v>10</v>
      </c>
      <c r="DJ161" s="16">
        <f>S179</f>
        <v>10</v>
      </c>
      <c r="DK161" s="16">
        <f>S180</f>
        <v>10</v>
      </c>
      <c r="DL161" s="16">
        <f>S181</f>
        <v>10</v>
      </c>
      <c r="DM161" s="16">
        <f>S184</f>
        <v>10</v>
      </c>
      <c r="DN161" s="10"/>
    </row>
    <row r="162" spans="2:118" ht="18.75" x14ac:dyDescent="0.25">
      <c r="B162" s="41" t="s">
        <v>3</v>
      </c>
      <c r="C162" s="2">
        <v>0</v>
      </c>
      <c r="D162" s="2">
        <v>0</v>
      </c>
      <c r="E162" s="2">
        <v>0</v>
      </c>
      <c r="F162" s="2">
        <v>0</v>
      </c>
      <c r="G162" s="2">
        <v>0</v>
      </c>
      <c r="H162" s="2">
        <v>0</v>
      </c>
      <c r="I162" s="2">
        <v>0</v>
      </c>
      <c r="J162" s="2">
        <v>0</v>
      </c>
      <c r="K162" s="2">
        <v>1</v>
      </c>
      <c r="L162" s="2">
        <v>2</v>
      </c>
      <c r="M162" s="3">
        <v>2</v>
      </c>
      <c r="N162" s="3">
        <v>2</v>
      </c>
      <c r="O162" s="3">
        <v>3</v>
      </c>
      <c r="P162" s="3">
        <v>0</v>
      </c>
      <c r="Q162" s="3">
        <v>0</v>
      </c>
      <c r="R162" s="3">
        <v>0</v>
      </c>
      <c r="S162" s="41">
        <v>10</v>
      </c>
      <c r="V162" s="41">
        <v>3.125E-2</v>
      </c>
      <c r="W162" s="2">
        <f>D161</f>
        <v>0</v>
      </c>
      <c r="X162" s="2">
        <f>D162</f>
        <v>0</v>
      </c>
      <c r="Y162" s="2">
        <f>D163</f>
        <v>0</v>
      </c>
      <c r="Z162" s="2">
        <f>D164</f>
        <v>0</v>
      </c>
      <c r="AA162" s="2">
        <f>D165</f>
        <v>0</v>
      </c>
      <c r="AB162" s="2">
        <f>D166</f>
        <v>2</v>
      </c>
      <c r="AC162" s="2">
        <f>D167</f>
        <v>0</v>
      </c>
      <c r="AD162" s="41">
        <f>D168</f>
        <v>0</v>
      </c>
      <c r="AE162" s="2">
        <f>D169</f>
        <v>0</v>
      </c>
      <c r="AF162" s="2">
        <f>D170</f>
        <v>0</v>
      </c>
      <c r="AG162" s="2">
        <f>D171</f>
        <v>0</v>
      </c>
      <c r="AH162" s="2">
        <f>D172</f>
        <v>0</v>
      </c>
      <c r="AI162" s="2">
        <f>D173</f>
        <v>0</v>
      </c>
      <c r="AJ162" s="2">
        <f>D174</f>
        <v>0</v>
      </c>
      <c r="AK162" s="50">
        <f>D175</f>
        <v>0</v>
      </c>
      <c r="AL162" s="2">
        <f>D176</f>
        <v>0</v>
      </c>
      <c r="AM162" s="2">
        <f>D177</f>
        <v>0</v>
      </c>
      <c r="AN162" s="2">
        <f>D178</f>
        <v>4</v>
      </c>
      <c r="AO162" s="42">
        <f>D179</f>
        <v>0</v>
      </c>
      <c r="AP162" s="41">
        <f>D180</f>
        <v>0</v>
      </c>
      <c r="AQ162" s="42">
        <f>D181</f>
        <v>0</v>
      </c>
      <c r="AR162" s="2">
        <f>D184</f>
        <v>0</v>
      </c>
      <c r="AT162" s="41">
        <v>3.1E-2</v>
      </c>
      <c r="AU162" s="31">
        <f>PRODUCT(W162*100*1/W177)</f>
        <v>0</v>
      </c>
      <c r="AV162" s="31">
        <f>PRODUCT(X162*100*1/X177)</f>
        <v>0</v>
      </c>
      <c r="AW162" s="31">
        <f>PRODUCT(Y162*100*1/Y177)</f>
        <v>0</v>
      </c>
      <c r="AX162" s="31">
        <f>PRODUCT(Z162*100*1/Z177)</f>
        <v>0</v>
      </c>
      <c r="AY162" s="31">
        <f>PRODUCT(AA162*100*1/AA177)</f>
        <v>0</v>
      </c>
      <c r="AZ162" s="31">
        <f>PRODUCT(AB162*100*1/AB177)</f>
        <v>20</v>
      </c>
      <c r="BA162" s="31">
        <f>PRODUCT(AC162*100*1/AC177)</f>
        <v>0</v>
      </c>
      <c r="BB162" s="43">
        <f>PRODUCT(AD162*100*1/AD177)</f>
        <v>0</v>
      </c>
      <c r="BC162" s="31">
        <f>PRODUCT(AE162*100*1/AE177)</f>
        <v>0</v>
      </c>
      <c r="BD162" s="31">
        <f>PRODUCT(AF162*100*1/AF177)</f>
        <v>0</v>
      </c>
      <c r="BE162" s="31">
        <f>PRODUCT(AG162*100*1/AG177)</f>
        <v>0</v>
      </c>
      <c r="BF162" s="31">
        <f>PRODUCT(AH162*100*1/AH177)</f>
        <v>0</v>
      </c>
      <c r="BG162" s="31">
        <f>PRODUCT(AI162*100*1/AI177)</f>
        <v>0</v>
      </c>
      <c r="BH162" s="31">
        <f>PRODUCT(AJ162*100*1/AJ177)</f>
        <v>0</v>
      </c>
      <c r="BI162" s="51">
        <f>PRODUCT(AK162*100*1/AK177)</f>
        <v>0</v>
      </c>
      <c r="BJ162" s="31">
        <f>PRODUCT(AL162*100*1/AL177)</f>
        <v>0</v>
      </c>
      <c r="BK162" s="31">
        <f>PRODUCT(AM162*100*1/AM177)</f>
        <v>0</v>
      </c>
      <c r="BL162" s="31">
        <f>PRODUCT(AN162*100*1/AN177)</f>
        <v>40</v>
      </c>
      <c r="BM162" s="44">
        <f>PRODUCT(AO162*100*1/AO177)</f>
        <v>0</v>
      </c>
      <c r="BN162" s="30">
        <f>PRODUCT(AP162*100*1/AP177)</f>
        <v>0</v>
      </c>
      <c r="BO162" s="44">
        <f>PRODUCT(AQ162*100*1/AQ177)</f>
        <v>0</v>
      </c>
      <c r="BP162" s="31">
        <f t="shared" ref="BP162" si="174">PRODUCT(AR162*100*1/AR177)</f>
        <v>0</v>
      </c>
      <c r="BR162" s="41">
        <v>3.1E-2</v>
      </c>
      <c r="BS162" s="31">
        <f t="shared" ref="BS162:CN162" si="175">AU161+AU162</f>
        <v>0</v>
      </c>
      <c r="BT162" s="31">
        <f t="shared" si="175"/>
        <v>0</v>
      </c>
      <c r="BU162" s="31">
        <f t="shared" si="175"/>
        <v>0</v>
      </c>
      <c r="BV162" s="31">
        <f t="shared" si="175"/>
        <v>0</v>
      </c>
      <c r="BW162" s="31">
        <f t="shared" si="175"/>
        <v>0</v>
      </c>
      <c r="BX162" s="31">
        <f t="shared" si="175"/>
        <v>20</v>
      </c>
      <c r="BY162" s="31">
        <f t="shared" si="175"/>
        <v>0</v>
      </c>
      <c r="BZ162" s="43">
        <f t="shared" si="175"/>
        <v>0</v>
      </c>
      <c r="CA162" s="31">
        <f t="shared" si="175"/>
        <v>0</v>
      </c>
      <c r="CB162" s="31">
        <f t="shared" si="175"/>
        <v>0</v>
      </c>
      <c r="CC162" s="31">
        <f t="shared" si="175"/>
        <v>0</v>
      </c>
      <c r="CD162" s="31">
        <f t="shared" si="175"/>
        <v>0</v>
      </c>
      <c r="CE162" s="31">
        <f t="shared" si="175"/>
        <v>0</v>
      </c>
      <c r="CF162" s="31">
        <f t="shared" si="175"/>
        <v>0</v>
      </c>
      <c r="CG162" s="51">
        <f t="shared" si="175"/>
        <v>0</v>
      </c>
      <c r="CH162" s="31">
        <f t="shared" si="175"/>
        <v>0</v>
      </c>
      <c r="CI162" s="31">
        <f t="shared" si="175"/>
        <v>0</v>
      </c>
      <c r="CJ162" s="31">
        <f t="shared" si="175"/>
        <v>40</v>
      </c>
      <c r="CK162" s="44">
        <f t="shared" si="175"/>
        <v>0</v>
      </c>
      <c r="CL162" s="30">
        <f t="shared" si="175"/>
        <v>0</v>
      </c>
      <c r="CM162" s="44">
        <f t="shared" si="175"/>
        <v>0</v>
      </c>
      <c r="CN162" s="31">
        <f t="shared" si="175"/>
        <v>0</v>
      </c>
      <c r="CQ162" s="12" t="s">
        <v>49</v>
      </c>
      <c r="CR162" s="13">
        <f>BS170</f>
        <v>22.222222222222221</v>
      </c>
      <c r="CS162" s="13">
        <f>BT170</f>
        <v>30</v>
      </c>
      <c r="CT162" s="13">
        <f>BU170</f>
        <v>70</v>
      </c>
      <c r="CU162" s="13">
        <f>BV170</f>
        <v>80</v>
      </c>
      <c r="CV162" s="13">
        <f>BW167</f>
        <v>90</v>
      </c>
      <c r="CW162" s="13">
        <f>BX167</f>
        <v>80</v>
      </c>
      <c r="CX162" s="13">
        <f>BY167</f>
        <v>90</v>
      </c>
      <c r="CY162" s="13"/>
      <c r="CZ162" s="13">
        <f>CA168</f>
        <v>100</v>
      </c>
      <c r="DA162" s="13">
        <f>CB168</f>
        <v>100</v>
      </c>
      <c r="DB162" s="13">
        <f>CC168</f>
        <v>20</v>
      </c>
      <c r="DC162" s="13">
        <f>CD170</f>
        <v>100</v>
      </c>
      <c r="DD162" s="13">
        <f>CE168</f>
        <v>100</v>
      </c>
      <c r="DE162" s="13">
        <f>CF168</f>
        <v>90</v>
      </c>
      <c r="DF162" s="13"/>
      <c r="DG162" s="13">
        <f>CH168</f>
        <v>100</v>
      </c>
      <c r="DH162" s="13">
        <f>CI165</f>
        <v>90</v>
      </c>
      <c r="DI162" s="13">
        <f>CJ166</f>
        <v>90</v>
      </c>
      <c r="DJ162" s="13"/>
      <c r="DK162" s="13"/>
      <c r="DL162" s="13"/>
      <c r="DM162" s="13">
        <f>CN170</f>
        <v>100</v>
      </c>
      <c r="DN162" s="10"/>
    </row>
    <row r="163" spans="2:118" ht="18.75" x14ac:dyDescent="0.25">
      <c r="B163" s="41" t="s">
        <v>4</v>
      </c>
      <c r="C163" s="2">
        <v>0</v>
      </c>
      <c r="D163" s="2">
        <v>0</v>
      </c>
      <c r="E163" s="2">
        <v>0</v>
      </c>
      <c r="F163" s="2">
        <v>0</v>
      </c>
      <c r="G163" s="2">
        <v>3</v>
      </c>
      <c r="H163" s="2">
        <v>0</v>
      </c>
      <c r="I163" s="2">
        <v>3</v>
      </c>
      <c r="J163" s="2">
        <v>0</v>
      </c>
      <c r="K163" s="2">
        <v>1</v>
      </c>
      <c r="L163" s="2">
        <v>0</v>
      </c>
      <c r="M163" s="3">
        <v>1</v>
      </c>
      <c r="N163" s="3">
        <v>1</v>
      </c>
      <c r="O163" s="3">
        <v>1</v>
      </c>
      <c r="P163" s="3">
        <v>0</v>
      </c>
      <c r="Q163" s="3">
        <v>0</v>
      </c>
      <c r="R163" s="3">
        <v>0</v>
      </c>
      <c r="S163" s="41">
        <v>10</v>
      </c>
      <c r="V163" s="41">
        <v>6.25E-2</v>
      </c>
      <c r="W163" s="2">
        <f>E161</f>
        <v>0</v>
      </c>
      <c r="X163" s="2">
        <f>E162</f>
        <v>0</v>
      </c>
      <c r="Y163" s="2">
        <f>E163</f>
        <v>0</v>
      </c>
      <c r="Z163" s="2">
        <f>E164</f>
        <v>0</v>
      </c>
      <c r="AA163" s="2">
        <f>E165</f>
        <v>0</v>
      </c>
      <c r="AB163" s="2">
        <f>E166</f>
        <v>0</v>
      </c>
      <c r="AC163" s="2">
        <f>E167</f>
        <v>0</v>
      </c>
      <c r="AD163" s="41">
        <f>E168</f>
        <v>0</v>
      </c>
      <c r="AE163" s="2">
        <f>E169</f>
        <v>0</v>
      </c>
      <c r="AF163" s="2">
        <f>E170</f>
        <v>10</v>
      </c>
      <c r="AG163" s="2">
        <f>E171</f>
        <v>0</v>
      </c>
      <c r="AH163" s="2">
        <f>E172</f>
        <v>0</v>
      </c>
      <c r="AI163" s="2">
        <f>E173</f>
        <v>0</v>
      </c>
      <c r="AJ163" s="2">
        <f>E174</f>
        <v>0</v>
      </c>
      <c r="AK163" s="50">
        <f>E175</f>
        <v>0</v>
      </c>
      <c r="AL163" s="2">
        <f>E176</f>
        <v>4</v>
      </c>
      <c r="AM163" s="2">
        <f>E177</f>
        <v>5</v>
      </c>
      <c r="AN163" s="2">
        <f>E178</f>
        <v>0</v>
      </c>
      <c r="AO163" s="42">
        <f>E179</f>
        <v>0</v>
      </c>
      <c r="AP163" s="41">
        <f>E180</f>
        <v>0</v>
      </c>
      <c r="AQ163" s="42">
        <f>E181</f>
        <v>0</v>
      </c>
      <c r="AR163" s="2">
        <f>E184</f>
        <v>0</v>
      </c>
      <c r="AT163" s="41">
        <v>6.2E-2</v>
      </c>
      <c r="AU163" s="31">
        <f>PRODUCT(W163*100*1/W177)</f>
        <v>0</v>
      </c>
      <c r="AV163" s="31">
        <f>PRODUCT(X163*100*1/X177)</f>
        <v>0</v>
      </c>
      <c r="AW163" s="31">
        <f>PRODUCT(Y163*100*1/Y177)</f>
        <v>0</v>
      </c>
      <c r="AX163" s="31">
        <f>PRODUCT(Z163*100*1/Z177)</f>
        <v>0</v>
      </c>
      <c r="AY163" s="31">
        <f>PRODUCT(AA163*100*1/AA177)</f>
        <v>0</v>
      </c>
      <c r="AZ163" s="31">
        <f>PRODUCT(AB163*100*1/AB177)</f>
        <v>0</v>
      </c>
      <c r="BA163" s="31">
        <f>PRODUCT(AC163*100*1/AC177)</f>
        <v>0</v>
      </c>
      <c r="BB163" s="43">
        <f>PRODUCT(AD163*100*1/AD177)</f>
        <v>0</v>
      </c>
      <c r="BC163" s="31">
        <f>PRODUCT(AE163*100*1/AE177)</f>
        <v>0</v>
      </c>
      <c r="BD163" s="31">
        <f>PRODUCT(AF163*100*1/AF177)</f>
        <v>100</v>
      </c>
      <c r="BE163" s="31">
        <f>PRODUCT(AG163*100*1/AG177)</f>
        <v>0</v>
      </c>
      <c r="BF163" s="31">
        <f>PRODUCT(AH163*100*1/AH177)</f>
        <v>0</v>
      </c>
      <c r="BG163" s="31">
        <f>PRODUCT(AI163*100*1/AI177)</f>
        <v>0</v>
      </c>
      <c r="BH163" s="31">
        <f>PRODUCT(AJ163*100*1/AJ177)</f>
        <v>0</v>
      </c>
      <c r="BI163" s="51">
        <f>PRODUCT(AK163*100*1/AK177)</f>
        <v>0</v>
      </c>
      <c r="BJ163" s="31">
        <f>PRODUCT(AL163*100*1/AL177)</f>
        <v>40</v>
      </c>
      <c r="BK163" s="31">
        <f>PRODUCT(AM163*100*1/AM177)</f>
        <v>50</v>
      </c>
      <c r="BL163" s="31">
        <f>PRODUCT(AN163*100*1/AN177)</f>
        <v>0</v>
      </c>
      <c r="BM163" s="44">
        <f>PRODUCT(AO163*100*1/AO177)</f>
        <v>0</v>
      </c>
      <c r="BN163" s="30">
        <f>PRODUCT(AP163*100*1/AP177)</f>
        <v>0</v>
      </c>
      <c r="BO163" s="44">
        <f>PRODUCT(AQ163*100*1/AQ177)</f>
        <v>0</v>
      </c>
      <c r="BP163" s="31">
        <f t="shared" ref="BP163" si="176">PRODUCT(AR163*100*1/AR177)</f>
        <v>0</v>
      </c>
      <c r="BR163" s="41">
        <v>6.2E-2</v>
      </c>
      <c r="BS163" s="31">
        <f t="shared" ref="BS163:CN163" si="177">AU161+AU162+AU163</f>
        <v>0</v>
      </c>
      <c r="BT163" s="31">
        <f t="shared" si="177"/>
        <v>0</v>
      </c>
      <c r="BU163" s="31">
        <f t="shared" si="177"/>
        <v>0</v>
      </c>
      <c r="BV163" s="31">
        <f t="shared" si="177"/>
        <v>0</v>
      </c>
      <c r="BW163" s="31">
        <f t="shared" si="177"/>
        <v>0</v>
      </c>
      <c r="BX163" s="31">
        <f t="shared" si="177"/>
        <v>20</v>
      </c>
      <c r="BY163" s="31">
        <f t="shared" si="177"/>
        <v>0</v>
      </c>
      <c r="BZ163" s="43">
        <f t="shared" si="177"/>
        <v>0</v>
      </c>
      <c r="CA163" s="31">
        <f t="shared" si="177"/>
        <v>0</v>
      </c>
      <c r="CB163" s="31">
        <f t="shared" si="177"/>
        <v>100</v>
      </c>
      <c r="CC163" s="31">
        <f t="shared" si="177"/>
        <v>0</v>
      </c>
      <c r="CD163" s="31">
        <f t="shared" si="177"/>
        <v>0</v>
      </c>
      <c r="CE163" s="31">
        <f t="shared" si="177"/>
        <v>0</v>
      </c>
      <c r="CF163" s="31">
        <f t="shared" si="177"/>
        <v>0</v>
      </c>
      <c r="CG163" s="51">
        <f t="shared" si="177"/>
        <v>0</v>
      </c>
      <c r="CH163" s="31">
        <f t="shared" si="177"/>
        <v>40</v>
      </c>
      <c r="CI163" s="31">
        <f t="shared" si="177"/>
        <v>50</v>
      </c>
      <c r="CJ163" s="31">
        <f t="shared" si="177"/>
        <v>40</v>
      </c>
      <c r="CK163" s="44">
        <f t="shared" si="177"/>
        <v>0</v>
      </c>
      <c r="CL163" s="30">
        <f t="shared" si="177"/>
        <v>0</v>
      </c>
      <c r="CM163" s="44">
        <f t="shared" si="177"/>
        <v>0</v>
      </c>
      <c r="CN163" s="31">
        <f t="shared" si="177"/>
        <v>0</v>
      </c>
      <c r="CQ163" s="12" t="s">
        <v>50</v>
      </c>
      <c r="CR163" s="13"/>
      <c r="CS163" s="13"/>
      <c r="CT163" s="13"/>
      <c r="CU163" s="13"/>
      <c r="CV163" s="13">
        <f>BW169-BW167</f>
        <v>10</v>
      </c>
      <c r="CW163" s="13">
        <f>SUM(BX168,-BX167)</f>
        <v>0</v>
      </c>
      <c r="CX163" s="14">
        <f>SUM(BY168-BY167)</f>
        <v>0</v>
      </c>
      <c r="CY163" s="13"/>
      <c r="CZ163" s="13">
        <f>CA169-CA168</f>
        <v>0</v>
      </c>
      <c r="DA163" s="13">
        <f>CB170-CB168</f>
        <v>0</v>
      </c>
      <c r="DB163" s="13"/>
      <c r="DC163" s="13"/>
      <c r="DD163" s="13"/>
      <c r="DE163" s="13"/>
      <c r="DF163" s="13"/>
      <c r="DG163" s="13">
        <f>CH169-CH168</f>
        <v>0</v>
      </c>
      <c r="DH163" s="13">
        <f>CI166-CI165</f>
        <v>0</v>
      </c>
      <c r="DI163" s="13">
        <f>CJ167-CJ166</f>
        <v>10</v>
      </c>
      <c r="DJ163" s="13"/>
      <c r="DK163" s="13"/>
      <c r="DL163" s="13"/>
      <c r="DM163" s="13"/>
      <c r="DN163" s="10"/>
    </row>
    <row r="164" spans="2:118" ht="18.75" x14ac:dyDescent="0.25">
      <c r="B164" s="41" t="s">
        <v>5</v>
      </c>
      <c r="C164" s="2">
        <v>0</v>
      </c>
      <c r="D164" s="2">
        <v>0</v>
      </c>
      <c r="E164" s="2">
        <v>0</v>
      </c>
      <c r="F164" s="2">
        <v>0</v>
      </c>
      <c r="G164" s="2">
        <v>5</v>
      </c>
      <c r="H164" s="2">
        <v>0</v>
      </c>
      <c r="I164" s="2">
        <v>2</v>
      </c>
      <c r="J164" s="2">
        <v>0</v>
      </c>
      <c r="K164" s="2">
        <v>0</v>
      </c>
      <c r="L164" s="2">
        <v>1</v>
      </c>
      <c r="M164" s="3">
        <v>1</v>
      </c>
      <c r="N164" s="3">
        <v>0</v>
      </c>
      <c r="O164" s="3">
        <v>1</v>
      </c>
      <c r="P164" s="3">
        <v>0</v>
      </c>
      <c r="Q164" s="3">
        <v>0</v>
      </c>
      <c r="R164" s="3">
        <v>0</v>
      </c>
      <c r="S164" s="41">
        <v>10</v>
      </c>
      <c r="V164" s="41">
        <v>0.125</v>
      </c>
      <c r="W164" s="2">
        <f>F161</f>
        <v>0</v>
      </c>
      <c r="X164" s="2">
        <f>F162</f>
        <v>0</v>
      </c>
      <c r="Y164" s="2">
        <f>F163</f>
        <v>0</v>
      </c>
      <c r="Z164" s="2">
        <f>F164</f>
        <v>0</v>
      </c>
      <c r="AA164" s="2">
        <f>F165</f>
        <v>7</v>
      </c>
      <c r="AB164" s="2">
        <f>F166</f>
        <v>3</v>
      </c>
      <c r="AC164" s="2">
        <f>F167</f>
        <v>9</v>
      </c>
      <c r="AD164" s="41">
        <f>F168</f>
        <v>0</v>
      </c>
      <c r="AE164" s="2">
        <f>F169</f>
        <v>0</v>
      </c>
      <c r="AF164" s="2">
        <f>F170</f>
        <v>0</v>
      </c>
      <c r="AG164" s="2">
        <f>F171</f>
        <v>0</v>
      </c>
      <c r="AH164" s="2">
        <f>F172</f>
        <v>0</v>
      </c>
      <c r="AI164" s="2">
        <f>F173</f>
        <v>0</v>
      </c>
      <c r="AJ164" s="2">
        <f>F174</f>
        <v>0</v>
      </c>
      <c r="AK164" s="50">
        <f>F175</f>
        <v>0</v>
      </c>
      <c r="AL164" s="2">
        <f>F176</f>
        <v>0</v>
      </c>
      <c r="AM164" s="2">
        <f>F177</f>
        <v>4</v>
      </c>
      <c r="AN164" s="2">
        <f>F178</f>
        <v>4</v>
      </c>
      <c r="AO164" s="42">
        <f>F179</f>
        <v>1</v>
      </c>
      <c r="AP164" s="41">
        <f>F180</f>
        <v>0</v>
      </c>
      <c r="AQ164" s="42">
        <f>F181</f>
        <v>0</v>
      </c>
      <c r="AR164" s="2">
        <f>F184</f>
        <v>9</v>
      </c>
      <c r="AT164" s="41">
        <v>0.125</v>
      </c>
      <c r="AU164" s="31">
        <f>PRODUCT(W164*100*1/W177)</f>
        <v>0</v>
      </c>
      <c r="AV164" s="31">
        <f>PRODUCT(X164*100*1/X177)</f>
        <v>0</v>
      </c>
      <c r="AW164" s="31">
        <f>PRODUCT(Y164*100*1/Y177)</f>
        <v>0</v>
      </c>
      <c r="AX164" s="31">
        <f>PRODUCT(Z164*100*1/Z177)</f>
        <v>0</v>
      </c>
      <c r="AY164" s="31">
        <f>PRODUCT(AA164*100*1/AA177)</f>
        <v>70</v>
      </c>
      <c r="AZ164" s="31">
        <f>PRODUCT(AB164*100*1/AB177)</f>
        <v>30</v>
      </c>
      <c r="BA164" s="31">
        <f>PRODUCT(AC164*100*1/AC177)</f>
        <v>90</v>
      </c>
      <c r="BB164" s="43">
        <f>PRODUCT(AD164*100*1/AD177)</f>
        <v>0</v>
      </c>
      <c r="BC164" s="31">
        <f>PRODUCT(AE164*100*1/AE177)</f>
        <v>0</v>
      </c>
      <c r="BD164" s="31">
        <f>PRODUCT(AF164*100*1/AF177)</f>
        <v>0</v>
      </c>
      <c r="BE164" s="31">
        <f>PRODUCT(AG164*100*1/AG177)</f>
        <v>0</v>
      </c>
      <c r="BF164" s="31">
        <f>PRODUCT(AH164*100*1/AH177)</f>
        <v>0</v>
      </c>
      <c r="BG164" s="31">
        <f>PRODUCT(AI164*100*1/AI177)</f>
        <v>0</v>
      </c>
      <c r="BH164" s="31">
        <f>PRODUCT(AJ164*100*1/AJ177)</f>
        <v>0</v>
      </c>
      <c r="BI164" s="51">
        <f>PRODUCT(AK164*100*1/AK177)</f>
        <v>0</v>
      </c>
      <c r="BJ164" s="31">
        <f>PRODUCT(AL164*100*1/AL177)</f>
        <v>0</v>
      </c>
      <c r="BK164" s="31">
        <f>PRODUCT(AM164*100*1/AM177)</f>
        <v>40</v>
      </c>
      <c r="BL164" s="31">
        <f>PRODUCT(AN164*100*1/AN177)</f>
        <v>40</v>
      </c>
      <c r="BM164" s="44">
        <f>PRODUCT(AO164*100*1/AO177)</f>
        <v>10</v>
      </c>
      <c r="BN164" s="30">
        <f>PRODUCT(AP164*100*1/AP177)</f>
        <v>0</v>
      </c>
      <c r="BO164" s="44">
        <f>PRODUCT(AQ164*100*1/AQ177)</f>
        <v>0</v>
      </c>
      <c r="BP164" s="31">
        <f>PRODUCT(AR164*100*1/AR177)</f>
        <v>90</v>
      </c>
      <c r="BR164" s="41">
        <v>0.125</v>
      </c>
      <c r="BS164" s="31">
        <f t="shared" ref="BS164:CM164" si="178">AU161+AU162+AU163+AU164</f>
        <v>0</v>
      </c>
      <c r="BT164" s="31">
        <f t="shared" si="178"/>
        <v>0</v>
      </c>
      <c r="BU164" s="31">
        <f t="shared" si="178"/>
        <v>0</v>
      </c>
      <c r="BV164" s="31">
        <f t="shared" si="178"/>
        <v>0</v>
      </c>
      <c r="BW164" s="31">
        <f t="shared" si="178"/>
        <v>70</v>
      </c>
      <c r="BX164" s="31">
        <f t="shared" si="178"/>
        <v>50</v>
      </c>
      <c r="BY164" s="31">
        <f t="shared" si="178"/>
        <v>90</v>
      </c>
      <c r="BZ164" s="43">
        <f t="shared" si="178"/>
        <v>0</v>
      </c>
      <c r="CA164" s="31">
        <f t="shared" si="178"/>
        <v>0</v>
      </c>
      <c r="CB164" s="31">
        <f t="shared" si="178"/>
        <v>100</v>
      </c>
      <c r="CC164" s="31">
        <f t="shared" si="178"/>
        <v>0</v>
      </c>
      <c r="CD164" s="31">
        <f t="shared" si="178"/>
        <v>0</v>
      </c>
      <c r="CE164" s="31">
        <f t="shared" si="178"/>
        <v>0</v>
      </c>
      <c r="CF164" s="31">
        <f t="shared" si="178"/>
        <v>0</v>
      </c>
      <c r="CG164" s="51">
        <f t="shared" si="178"/>
        <v>0</v>
      </c>
      <c r="CH164" s="31">
        <f t="shared" si="178"/>
        <v>40</v>
      </c>
      <c r="CI164" s="31">
        <f t="shared" si="178"/>
        <v>90</v>
      </c>
      <c r="CJ164" s="31">
        <f t="shared" si="178"/>
        <v>80</v>
      </c>
      <c r="CK164" s="44">
        <f t="shared" si="178"/>
        <v>10</v>
      </c>
      <c r="CL164" s="30">
        <f t="shared" si="178"/>
        <v>0</v>
      </c>
      <c r="CM164" s="44">
        <f t="shared" si="178"/>
        <v>0</v>
      </c>
      <c r="CN164" s="31">
        <f>BP161+BP162+BP163+BP164</f>
        <v>90</v>
      </c>
      <c r="CQ164" s="12" t="s">
        <v>51</v>
      </c>
      <c r="CR164" s="13">
        <f>BS176-CR162</f>
        <v>77.777777777777771</v>
      </c>
      <c r="CS164" s="13">
        <f>BT176-CS162</f>
        <v>70</v>
      </c>
      <c r="CT164" s="13">
        <f>BU176-BU170</f>
        <v>30</v>
      </c>
      <c r="CU164" s="13">
        <f>BV176-BV170</f>
        <v>20</v>
      </c>
      <c r="CV164" s="13">
        <f>BW176-CV163-CV162</f>
        <v>0</v>
      </c>
      <c r="CW164" s="13">
        <f>BX176-BX168</f>
        <v>20</v>
      </c>
      <c r="CX164" s="13">
        <f>BY176-BY168</f>
        <v>10</v>
      </c>
      <c r="CY164" s="13"/>
      <c r="CZ164" s="13">
        <f>CA176-CA169</f>
        <v>0</v>
      </c>
      <c r="DA164" s="13">
        <f>CB176-CB170</f>
        <v>0</v>
      </c>
      <c r="DB164" s="13">
        <f>CC176-CC168</f>
        <v>80</v>
      </c>
      <c r="DC164" s="13">
        <f>CD176-CD170</f>
        <v>0</v>
      </c>
      <c r="DD164" s="13">
        <f>CE176-CE168</f>
        <v>0</v>
      </c>
      <c r="DE164" s="13">
        <f>CF176-CF168</f>
        <v>10</v>
      </c>
      <c r="DF164" s="13"/>
      <c r="DG164" s="13">
        <f>CH176-CH169</f>
        <v>0</v>
      </c>
      <c r="DH164" s="13">
        <f>CI176-CI166</f>
        <v>10</v>
      </c>
      <c r="DI164" s="13">
        <f>CJ176-CJ167</f>
        <v>0</v>
      </c>
      <c r="DJ164" s="13"/>
      <c r="DK164" s="13"/>
      <c r="DL164" s="13"/>
      <c r="DM164" s="13">
        <f>CN176-CN170</f>
        <v>0</v>
      </c>
      <c r="DN164" s="10"/>
    </row>
    <row r="165" spans="2:118" x14ac:dyDescent="0.25">
      <c r="B165" s="41" t="s">
        <v>6</v>
      </c>
      <c r="C165" s="2">
        <v>0</v>
      </c>
      <c r="D165" s="2">
        <v>0</v>
      </c>
      <c r="E165" s="2">
        <v>0</v>
      </c>
      <c r="F165" s="2">
        <v>7</v>
      </c>
      <c r="G165" s="2">
        <v>0</v>
      </c>
      <c r="H165" s="2">
        <v>1</v>
      </c>
      <c r="I165" s="2">
        <v>1</v>
      </c>
      <c r="J165" s="4">
        <v>1</v>
      </c>
      <c r="K165" s="4">
        <v>0</v>
      </c>
      <c r="L165" s="3">
        <v>0</v>
      </c>
      <c r="M165" s="3">
        <v>0</v>
      </c>
      <c r="N165" s="3">
        <v>0</v>
      </c>
      <c r="O165" s="3">
        <v>0</v>
      </c>
      <c r="P165" s="3">
        <v>0</v>
      </c>
      <c r="Q165" s="3">
        <v>0</v>
      </c>
      <c r="R165" s="3">
        <v>0</v>
      </c>
      <c r="S165" s="41">
        <v>10</v>
      </c>
      <c r="V165" s="41">
        <v>0.25</v>
      </c>
      <c r="W165" s="2">
        <f>G161</f>
        <v>0</v>
      </c>
      <c r="X165" s="2">
        <f>G162</f>
        <v>0</v>
      </c>
      <c r="Y165" s="2">
        <f>G163</f>
        <v>3</v>
      </c>
      <c r="Z165" s="2">
        <f>G164</f>
        <v>5</v>
      </c>
      <c r="AA165" s="2">
        <f>G165</f>
        <v>0</v>
      </c>
      <c r="AB165" s="2">
        <f>G166</f>
        <v>3</v>
      </c>
      <c r="AC165" s="2">
        <f>G167</f>
        <v>0</v>
      </c>
      <c r="AD165" s="41">
        <f>G168</f>
        <v>0</v>
      </c>
      <c r="AE165" s="2">
        <f>G169</f>
        <v>3</v>
      </c>
      <c r="AF165" s="2">
        <f>G170</f>
        <v>0</v>
      </c>
      <c r="AG165" s="2">
        <f>G171</f>
        <v>1</v>
      </c>
      <c r="AH165" s="2">
        <f>G172</f>
        <v>0</v>
      </c>
      <c r="AI165" s="2">
        <f>G173</f>
        <v>6</v>
      </c>
      <c r="AJ165" s="2">
        <f>G174</f>
        <v>1</v>
      </c>
      <c r="AK165" s="50">
        <f>G175</f>
        <v>0</v>
      </c>
      <c r="AL165" s="2">
        <f>G176</f>
        <v>5</v>
      </c>
      <c r="AM165" s="2">
        <f>G177</f>
        <v>0</v>
      </c>
      <c r="AN165" s="2">
        <f>G178</f>
        <v>1</v>
      </c>
      <c r="AO165" s="42">
        <f>G179</f>
        <v>5</v>
      </c>
      <c r="AP165" s="41">
        <f>G180</f>
        <v>0</v>
      </c>
      <c r="AQ165" s="42">
        <f>G181</f>
        <v>7</v>
      </c>
      <c r="AR165" s="2">
        <f>G184</f>
        <v>0</v>
      </c>
      <c r="AT165" s="41">
        <v>0.25</v>
      </c>
      <c r="AU165" s="31">
        <f>PRODUCT(W165*100*1/W177)</f>
        <v>0</v>
      </c>
      <c r="AV165" s="31">
        <f>PRODUCT(X165*100*1/X177)</f>
        <v>0</v>
      </c>
      <c r="AW165" s="31">
        <f>PRODUCT(Y165*100*1/Y177)</f>
        <v>30</v>
      </c>
      <c r="AX165" s="31">
        <f>PRODUCT(Z165*100*1/Z177)</f>
        <v>50</v>
      </c>
      <c r="AY165" s="31">
        <f>PRODUCT(AA165*100*1/AA177)</f>
        <v>0</v>
      </c>
      <c r="AZ165" s="31">
        <f>PRODUCT(AB165*100*1/AB177)</f>
        <v>30</v>
      </c>
      <c r="BA165" s="31">
        <f>PRODUCT(AC165*100*1/AC177)</f>
        <v>0</v>
      </c>
      <c r="BB165" s="43">
        <f>PRODUCT(AD165*100*1/AD177)</f>
        <v>0</v>
      </c>
      <c r="BC165" s="31">
        <f>PRODUCT(AE165*100*1/AE177)</f>
        <v>30</v>
      </c>
      <c r="BD165" s="31">
        <f>PRODUCT(AF165*100*1/AF177)</f>
        <v>0</v>
      </c>
      <c r="BE165" s="31">
        <f>PRODUCT(AG165*100*1/AG177)</f>
        <v>10</v>
      </c>
      <c r="BF165" s="31">
        <f>PRODUCT(AH165*100*1/AH177)</f>
        <v>0</v>
      </c>
      <c r="BG165" s="31">
        <f>PRODUCT(AI165*100*1/AI177)</f>
        <v>60</v>
      </c>
      <c r="BH165" s="31">
        <f>PRODUCT(AJ165*100*1/AJ177)</f>
        <v>10</v>
      </c>
      <c r="BI165" s="51">
        <f>PRODUCT(AK165*100*1/AK177)</f>
        <v>0</v>
      </c>
      <c r="BJ165" s="31">
        <f>PRODUCT(AL165*100*1/AL177)</f>
        <v>50</v>
      </c>
      <c r="BK165" s="31">
        <f>PRODUCT(AM165*100*1/AM177)</f>
        <v>0</v>
      </c>
      <c r="BL165" s="31">
        <f>PRODUCT(AN165*100*1/AN177)</f>
        <v>10</v>
      </c>
      <c r="BM165" s="44">
        <f>PRODUCT(AO165*100*1/AO177)</f>
        <v>50</v>
      </c>
      <c r="BN165" s="30">
        <f>PRODUCT(AP165*100*1/AP177)</f>
        <v>0</v>
      </c>
      <c r="BO165" s="44">
        <f>PRODUCT(AQ165*100*1/AQ177)</f>
        <v>70</v>
      </c>
      <c r="BP165" s="31">
        <f t="shared" ref="BP165" si="179">PRODUCT(AR165*100*1/AR177)</f>
        <v>0</v>
      </c>
      <c r="BR165" s="41">
        <v>0.25</v>
      </c>
      <c r="BS165" s="31">
        <f t="shared" ref="BS165:CN165" si="180">AU161+AU162+AU163+AU164+AU165</f>
        <v>0</v>
      </c>
      <c r="BT165" s="31">
        <f t="shared" si="180"/>
        <v>0</v>
      </c>
      <c r="BU165" s="31">
        <f t="shared" si="180"/>
        <v>30</v>
      </c>
      <c r="BV165" s="31">
        <f t="shared" si="180"/>
        <v>50</v>
      </c>
      <c r="BW165" s="31">
        <f t="shared" si="180"/>
        <v>70</v>
      </c>
      <c r="BX165" s="31">
        <f t="shared" si="180"/>
        <v>80</v>
      </c>
      <c r="BY165" s="31">
        <f t="shared" si="180"/>
        <v>90</v>
      </c>
      <c r="BZ165" s="43">
        <f t="shared" si="180"/>
        <v>0</v>
      </c>
      <c r="CA165" s="31">
        <f t="shared" si="180"/>
        <v>30</v>
      </c>
      <c r="CB165" s="31">
        <f t="shared" si="180"/>
        <v>100</v>
      </c>
      <c r="CC165" s="31">
        <f t="shared" si="180"/>
        <v>10</v>
      </c>
      <c r="CD165" s="31">
        <f t="shared" si="180"/>
        <v>0</v>
      </c>
      <c r="CE165" s="31">
        <f t="shared" si="180"/>
        <v>60</v>
      </c>
      <c r="CF165" s="31">
        <f t="shared" si="180"/>
        <v>10</v>
      </c>
      <c r="CG165" s="51">
        <f t="shared" si="180"/>
        <v>0</v>
      </c>
      <c r="CH165" s="31">
        <f t="shared" si="180"/>
        <v>90</v>
      </c>
      <c r="CI165" s="31">
        <f t="shared" si="180"/>
        <v>90</v>
      </c>
      <c r="CJ165" s="31">
        <f t="shared" si="180"/>
        <v>90</v>
      </c>
      <c r="CK165" s="44">
        <f t="shared" si="180"/>
        <v>60</v>
      </c>
      <c r="CL165" s="30">
        <f t="shared" si="180"/>
        <v>0</v>
      </c>
      <c r="CM165" s="44">
        <f t="shared" si="180"/>
        <v>70</v>
      </c>
      <c r="CN165" s="31">
        <f t="shared" si="180"/>
        <v>90</v>
      </c>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row>
    <row r="166" spans="2:118" x14ac:dyDescent="0.25">
      <c r="B166" s="41" t="s">
        <v>7</v>
      </c>
      <c r="C166" s="2">
        <v>0</v>
      </c>
      <c r="D166" s="2">
        <v>2</v>
      </c>
      <c r="E166" s="2">
        <v>0</v>
      </c>
      <c r="F166" s="2">
        <v>3</v>
      </c>
      <c r="G166" s="2">
        <v>3</v>
      </c>
      <c r="H166" s="2">
        <v>0</v>
      </c>
      <c r="I166" s="2">
        <v>0</v>
      </c>
      <c r="J166" s="4">
        <v>0</v>
      </c>
      <c r="K166" s="3">
        <v>0</v>
      </c>
      <c r="L166" s="3">
        <v>1</v>
      </c>
      <c r="M166" s="3">
        <v>1</v>
      </c>
      <c r="N166" s="3">
        <v>0</v>
      </c>
      <c r="O166" s="3">
        <v>0</v>
      </c>
      <c r="P166" s="3">
        <v>0</v>
      </c>
      <c r="Q166" s="3">
        <v>0</v>
      </c>
      <c r="R166" s="3">
        <v>0</v>
      </c>
      <c r="S166" s="41">
        <v>10</v>
      </c>
      <c r="V166" s="41">
        <v>0.5</v>
      </c>
      <c r="W166" s="2">
        <f>H161</f>
        <v>0</v>
      </c>
      <c r="X166" s="2">
        <f>H162</f>
        <v>0</v>
      </c>
      <c r="Y166" s="2">
        <f>H163</f>
        <v>0</v>
      </c>
      <c r="Z166" s="2">
        <f>H164</f>
        <v>0</v>
      </c>
      <c r="AA166" s="2">
        <f>H165</f>
        <v>1</v>
      </c>
      <c r="AB166" s="2">
        <f>H166</f>
        <v>0</v>
      </c>
      <c r="AC166" s="2">
        <f>H167</f>
        <v>0</v>
      </c>
      <c r="AD166" s="41">
        <f>H168</f>
        <v>0</v>
      </c>
      <c r="AE166" s="2">
        <f>H169</f>
        <v>3</v>
      </c>
      <c r="AF166" s="2">
        <f>H170</f>
        <v>0</v>
      </c>
      <c r="AG166" s="2">
        <f>H171</f>
        <v>0</v>
      </c>
      <c r="AH166" s="2">
        <f>H172</f>
        <v>0</v>
      </c>
      <c r="AI166" s="2">
        <f>H173</f>
        <v>4</v>
      </c>
      <c r="AJ166" s="2">
        <f>H174</f>
        <v>3</v>
      </c>
      <c r="AK166" s="50">
        <f>H175</f>
        <v>0</v>
      </c>
      <c r="AL166" s="2">
        <f>H176</f>
        <v>1</v>
      </c>
      <c r="AM166" s="4">
        <f>H177</f>
        <v>0</v>
      </c>
      <c r="AN166" s="2">
        <f>H178</f>
        <v>0</v>
      </c>
      <c r="AO166" s="45">
        <f>H179</f>
        <v>3</v>
      </c>
      <c r="AP166" s="41">
        <f>H180</f>
        <v>1</v>
      </c>
      <c r="AQ166" s="42">
        <f>H181</f>
        <v>3</v>
      </c>
      <c r="AR166" s="2">
        <f>H184</f>
        <v>1</v>
      </c>
      <c r="AT166" s="41">
        <v>0.5</v>
      </c>
      <c r="AU166" s="31">
        <f>PRODUCT(W166*100*1/W177)</f>
        <v>0</v>
      </c>
      <c r="AV166" s="31">
        <f>PRODUCT(X166*100*1/X177)</f>
        <v>0</v>
      </c>
      <c r="AW166" s="31">
        <f>PRODUCT(Y166*100*1/Y177)</f>
        <v>0</v>
      </c>
      <c r="AX166" s="31">
        <f>PRODUCT(Z166*100*1/Z177)</f>
        <v>0</v>
      </c>
      <c r="AY166" s="31">
        <f>PRODUCT(AA166*100*1/AA177)</f>
        <v>10</v>
      </c>
      <c r="AZ166" s="31">
        <f>PRODUCT(AB166*100*1/AB177)</f>
        <v>0</v>
      </c>
      <c r="BA166" s="31">
        <f>PRODUCT(AC166*100*1/AC177)</f>
        <v>0</v>
      </c>
      <c r="BB166" s="43">
        <f>PRODUCT(AD166*100*1/AD177)</f>
        <v>0</v>
      </c>
      <c r="BC166" s="31">
        <f>PRODUCT(AE166*100*1/AE177)</f>
        <v>30</v>
      </c>
      <c r="BD166" s="31">
        <f>PRODUCT(AF166*100*1/AF177)</f>
        <v>0</v>
      </c>
      <c r="BE166" s="31">
        <f>PRODUCT(AG166*100*1/AG177)</f>
        <v>0</v>
      </c>
      <c r="BF166" s="31">
        <f>PRODUCT(AH166*100*1/AH177)</f>
        <v>0</v>
      </c>
      <c r="BG166" s="31">
        <f>PRODUCT(AI166*100*1/AI177)</f>
        <v>40</v>
      </c>
      <c r="BH166" s="31">
        <f>PRODUCT(AJ166*100*1/AJ177)</f>
        <v>30</v>
      </c>
      <c r="BI166" s="51">
        <f>PRODUCT(AK166*100*1/AK177)</f>
        <v>0</v>
      </c>
      <c r="BJ166" s="31">
        <f>PRODUCT(AL166*100*1/AL177)</f>
        <v>10</v>
      </c>
      <c r="BK166" s="32">
        <f>PRODUCT(AM166*100*1/AM177)</f>
        <v>0</v>
      </c>
      <c r="BL166" s="31">
        <f>PRODUCT(AN166*100*1/AN177)</f>
        <v>0</v>
      </c>
      <c r="BM166" s="46">
        <f>PRODUCT(AO166*100*1/AO177)</f>
        <v>30</v>
      </c>
      <c r="BN166" s="30">
        <f>PRODUCT(AP166*100*1/AP177)</f>
        <v>10</v>
      </c>
      <c r="BO166" s="44">
        <f>PRODUCT(AQ166*100*1/AQ177)</f>
        <v>30</v>
      </c>
      <c r="BP166" s="31">
        <f t="shared" ref="BP166" si="181">PRODUCT(AR166*100*1/AR177)</f>
        <v>10</v>
      </c>
      <c r="BR166" s="41">
        <v>0.5</v>
      </c>
      <c r="BS166" s="31">
        <f t="shared" ref="BS166:CN166" si="182">AU161+AU162+AU163+AU164+AU165+AU166</f>
        <v>0</v>
      </c>
      <c r="BT166" s="31">
        <f t="shared" si="182"/>
        <v>0</v>
      </c>
      <c r="BU166" s="31">
        <f t="shared" si="182"/>
        <v>30</v>
      </c>
      <c r="BV166" s="31">
        <f t="shared" si="182"/>
        <v>50</v>
      </c>
      <c r="BW166" s="31">
        <f t="shared" si="182"/>
        <v>80</v>
      </c>
      <c r="BX166" s="31">
        <f t="shared" si="182"/>
        <v>80</v>
      </c>
      <c r="BY166" s="31">
        <f t="shared" si="182"/>
        <v>90</v>
      </c>
      <c r="BZ166" s="43">
        <f t="shared" si="182"/>
        <v>0</v>
      </c>
      <c r="CA166" s="31">
        <f t="shared" si="182"/>
        <v>60</v>
      </c>
      <c r="CB166" s="31">
        <f t="shared" si="182"/>
        <v>100</v>
      </c>
      <c r="CC166" s="31">
        <f t="shared" si="182"/>
        <v>10</v>
      </c>
      <c r="CD166" s="31">
        <f t="shared" si="182"/>
        <v>0</v>
      </c>
      <c r="CE166" s="31">
        <f t="shared" si="182"/>
        <v>100</v>
      </c>
      <c r="CF166" s="31">
        <f t="shared" si="182"/>
        <v>40</v>
      </c>
      <c r="CG166" s="51">
        <f t="shared" si="182"/>
        <v>0</v>
      </c>
      <c r="CH166" s="31">
        <f t="shared" si="182"/>
        <v>100</v>
      </c>
      <c r="CI166" s="32">
        <f t="shared" si="182"/>
        <v>90</v>
      </c>
      <c r="CJ166" s="31">
        <f t="shared" si="182"/>
        <v>90</v>
      </c>
      <c r="CK166" s="46">
        <f t="shared" si="182"/>
        <v>90</v>
      </c>
      <c r="CL166" s="30">
        <f t="shared" si="182"/>
        <v>10</v>
      </c>
      <c r="CM166" s="44">
        <f t="shared" si="182"/>
        <v>100</v>
      </c>
      <c r="CN166" s="31">
        <f t="shared" si="182"/>
        <v>100</v>
      </c>
      <c r="CQ166" s="10"/>
      <c r="CR166" s="10" t="str">
        <f>A160</f>
        <v>Serratia marcescens</v>
      </c>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row>
    <row r="167" spans="2:118" x14ac:dyDescent="0.25">
      <c r="B167" s="41" t="s">
        <v>8</v>
      </c>
      <c r="C167" s="2">
        <v>0</v>
      </c>
      <c r="D167" s="2">
        <v>0</v>
      </c>
      <c r="E167" s="2">
        <v>0</v>
      </c>
      <c r="F167" s="2">
        <v>9</v>
      </c>
      <c r="G167" s="2">
        <v>0</v>
      </c>
      <c r="H167" s="2">
        <v>0</v>
      </c>
      <c r="I167" s="2">
        <v>0</v>
      </c>
      <c r="J167" s="4">
        <v>0</v>
      </c>
      <c r="K167" s="4">
        <v>0</v>
      </c>
      <c r="L167" s="3">
        <v>0</v>
      </c>
      <c r="M167" s="3">
        <v>0</v>
      </c>
      <c r="N167" s="3">
        <v>1</v>
      </c>
      <c r="O167" s="3">
        <v>0</v>
      </c>
      <c r="P167" s="3">
        <v>0</v>
      </c>
      <c r="Q167" s="3">
        <v>0</v>
      </c>
      <c r="R167" s="3">
        <v>0</v>
      </c>
      <c r="S167" s="41">
        <v>10</v>
      </c>
      <c r="V167" s="41">
        <v>1</v>
      </c>
      <c r="W167" s="2">
        <f>I161</f>
        <v>0</v>
      </c>
      <c r="X167" s="2">
        <f>I162</f>
        <v>0</v>
      </c>
      <c r="Y167" s="2">
        <f>I163</f>
        <v>3</v>
      </c>
      <c r="Z167" s="2">
        <f>I164</f>
        <v>2</v>
      </c>
      <c r="AA167" s="2">
        <f>I165</f>
        <v>1</v>
      </c>
      <c r="AB167" s="2">
        <f>I166</f>
        <v>0</v>
      </c>
      <c r="AC167" s="2">
        <f>I167</f>
        <v>0</v>
      </c>
      <c r="AD167" s="41">
        <f>I168</f>
        <v>0</v>
      </c>
      <c r="AE167" s="2">
        <f>I169</f>
        <v>4</v>
      </c>
      <c r="AF167" s="2">
        <f>I170</f>
        <v>0</v>
      </c>
      <c r="AG167" s="2">
        <f>I171</f>
        <v>1</v>
      </c>
      <c r="AH167" s="2">
        <f>I172</f>
        <v>8</v>
      </c>
      <c r="AI167" s="2">
        <f>I173</f>
        <v>0</v>
      </c>
      <c r="AJ167" s="2">
        <f>I174</f>
        <v>4</v>
      </c>
      <c r="AK167" s="50">
        <f>I175</f>
        <v>0</v>
      </c>
      <c r="AL167" s="2">
        <f>I176</f>
        <v>0</v>
      </c>
      <c r="AM167" s="3">
        <f>I177</f>
        <v>1</v>
      </c>
      <c r="AN167" s="4">
        <f>I178</f>
        <v>1</v>
      </c>
      <c r="AO167" s="45">
        <f>I179</f>
        <v>0</v>
      </c>
      <c r="AP167" s="41">
        <f>I180</f>
        <v>1</v>
      </c>
      <c r="AQ167" s="45">
        <f>I181</f>
        <v>0</v>
      </c>
      <c r="AR167" s="2">
        <f>I184</f>
        <v>0</v>
      </c>
      <c r="AT167" s="41">
        <v>1</v>
      </c>
      <c r="AU167" s="31">
        <f>PRODUCT(W167*100*1/W177)</f>
        <v>0</v>
      </c>
      <c r="AV167" s="31">
        <f>PRODUCT(X167*100*1/X177)</f>
        <v>0</v>
      </c>
      <c r="AW167" s="31">
        <f>PRODUCT(Y167*100*1/Y177)</f>
        <v>30</v>
      </c>
      <c r="AX167" s="31">
        <f>PRODUCT(Z167*100*1/Z177)</f>
        <v>20</v>
      </c>
      <c r="AY167" s="31">
        <f>PRODUCT(AA167*100*1/AA177)</f>
        <v>10</v>
      </c>
      <c r="AZ167" s="31">
        <f>PRODUCT(AB167*100*1/AB177)</f>
        <v>0</v>
      </c>
      <c r="BA167" s="31">
        <f>PRODUCT(AC167*100*1/AC177)</f>
        <v>0</v>
      </c>
      <c r="BB167" s="43">
        <f>PRODUCT(AD167*100*1/AD177)</f>
        <v>0</v>
      </c>
      <c r="BC167" s="31">
        <f>PRODUCT(AE167*100*1/AE177)</f>
        <v>40</v>
      </c>
      <c r="BD167" s="31">
        <f>PRODUCT(AF167*100*1/AF177)</f>
        <v>0</v>
      </c>
      <c r="BE167" s="31">
        <f>PRODUCT(AG167*100*1/AG177)</f>
        <v>10</v>
      </c>
      <c r="BF167" s="31">
        <f>PRODUCT(AH167*100*1/AH177)</f>
        <v>80</v>
      </c>
      <c r="BG167" s="31">
        <f>PRODUCT(AI167*100*1/AI177)</f>
        <v>0</v>
      </c>
      <c r="BH167" s="31">
        <f>PRODUCT(AJ167*100*1/AJ177)</f>
        <v>40</v>
      </c>
      <c r="BI167" s="51">
        <f>PRODUCT(AK167*100*1/AK177)</f>
        <v>0</v>
      </c>
      <c r="BJ167" s="31">
        <f>PRODUCT(AL167*100*1/AL177)</f>
        <v>0</v>
      </c>
      <c r="BK167" s="33">
        <f>PRODUCT(AM167*100*1/AM177)</f>
        <v>10</v>
      </c>
      <c r="BL167" s="32">
        <f>PRODUCT(AN167*100*1/AN177)</f>
        <v>10</v>
      </c>
      <c r="BM167" s="46">
        <f>PRODUCT(AO167*100*1/AO177)</f>
        <v>0</v>
      </c>
      <c r="BN167" s="30">
        <f>PRODUCT(AP167*100*1/AP177)</f>
        <v>10</v>
      </c>
      <c r="BO167" s="46">
        <f>PRODUCT(AQ167*100*1/AQ177)</f>
        <v>0</v>
      </c>
      <c r="BP167" s="31">
        <f t="shared" ref="BP167" si="183">PRODUCT(AR167*100*1/AR177)</f>
        <v>0</v>
      </c>
      <c r="BR167" s="41">
        <v>1</v>
      </c>
      <c r="BS167" s="31">
        <f t="shared" ref="BS167:CN167" si="184">AU161+AU162+AU163+AU164+AU165+AU166+AU167</f>
        <v>0</v>
      </c>
      <c r="BT167" s="31">
        <f t="shared" si="184"/>
        <v>0</v>
      </c>
      <c r="BU167" s="31">
        <f t="shared" si="184"/>
        <v>60</v>
      </c>
      <c r="BV167" s="31">
        <f t="shared" si="184"/>
        <v>70</v>
      </c>
      <c r="BW167" s="31">
        <f t="shared" si="184"/>
        <v>90</v>
      </c>
      <c r="BX167" s="31">
        <f t="shared" si="184"/>
        <v>80</v>
      </c>
      <c r="BY167" s="31">
        <f t="shared" si="184"/>
        <v>90</v>
      </c>
      <c r="BZ167" s="43">
        <f t="shared" si="184"/>
        <v>0</v>
      </c>
      <c r="CA167" s="31">
        <f t="shared" si="184"/>
        <v>100</v>
      </c>
      <c r="CB167" s="31">
        <f t="shared" si="184"/>
        <v>100</v>
      </c>
      <c r="CC167" s="31">
        <f t="shared" si="184"/>
        <v>20</v>
      </c>
      <c r="CD167" s="31">
        <f t="shared" si="184"/>
        <v>80</v>
      </c>
      <c r="CE167" s="31">
        <f t="shared" si="184"/>
        <v>100</v>
      </c>
      <c r="CF167" s="31">
        <f t="shared" si="184"/>
        <v>80</v>
      </c>
      <c r="CG167" s="51">
        <f t="shared" si="184"/>
        <v>0</v>
      </c>
      <c r="CH167" s="31">
        <f t="shared" si="184"/>
        <v>100</v>
      </c>
      <c r="CI167" s="33">
        <f t="shared" si="184"/>
        <v>100</v>
      </c>
      <c r="CJ167" s="32">
        <f t="shared" si="184"/>
        <v>100</v>
      </c>
      <c r="CK167" s="46">
        <f t="shared" si="184"/>
        <v>90</v>
      </c>
      <c r="CL167" s="30">
        <f t="shared" si="184"/>
        <v>20</v>
      </c>
      <c r="CM167" s="46">
        <f t="shared" si="184"/>
        <v>100</v>
      </c>
      <c r="CN167" s="31">
        <f t="shared" si="184"/>
        <v>100</v>
      </c>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row>
    <row r="168" spans="2:118" x14ac:dyDescent="0.25">
      <c r="B168" s="41" t="s">
        <v>9</v>
      </c>
      <c r="C168" s="41">
        <v>0</v>
      </c>
      <c r="D168" s="41">
        <v>0</v>
      </c>
      <c r="E168" s="41">
        <v>0</v>
      </c>
      <c r="F168" s="41">
        <v>0</v>
      </c>
      <c r="G168" s="41">
        <v>0</v>
      </c>
      <c r="H168" s="41">
        <v>0</v>
      </c>
      <c r="I168" s="41">
        <v>0</v>
      </c>
      <c r="J168" s="41">
        <v>0</v>
      </c>
      <c r="K168" s="41">
        <v>0</v>
      </c>
      <c r="L168" s="41">
        <v>0</v>
      </c>
      <c r="M168" s="41">
        <v>2</v>
      </c>
      <c r="N168" s="41">
        <v>2</v>
      </c>
      <c r="O168" s="41">
        <v>6</v>
      </c>
      <c r="P168" s="41">
        <v>0</v>
      </c>
      <c r="Q168" s="41">
        <v>0</v>
      </c>
      <c r="R168" s="41">
        <v>0</v>
      </c>
      <c r="S168" s="41">
        <v>10</v>
      </c>
      <c r="V168" s="41">
        <v>2</v>
      </c>
      <c r="W168" s="2">
        <f>J161</f>
        <v>0</v>
      </c>
      <c r="X168" s="2">
        <f>J162</f>
        <v>0</v>
      </c>
      <c r="Y168" s="2">
        <f>J163</f>
        <v>0</v>
      </c>
      <c r="Z168" s="2">
        <f>J164</f>
        <v>0</v>
      </c>
      <c r="AA168" s="4">
        <f>J165</f>
        <v>1</v>
      </c>
      <c r="AB168" s="4">
        <f>J166</f>
        <v>0</v>
      </c>
      <c r="AC168" s="4">
        <f>J167</f>
        <v>0</v>
      </c>
      <c r="AD168" s="41">
        <f>J168</f>
        <v>0</v>
      </c>
      <c r="AE168" s="2">
        <f>J169</f>
        <v>0</v>
      </c>
      <c r="AF168" s="2">
        <f>J170</f>
        <v>0</v>
      </c>
      <c r="AG168" s="2">
        <f>J171</f>
        <v>0</v>
      </c>
      <c r="AH168" s="2">
        <f>J172</f>
        <v>2</v>
      </c>
      <c r="AI168" s="2">
        <f>J173</f>
        <v>0</v>
      </c>
      <c r="AJ168" s="2">
        <f>J174</f>
        <v>1</v>
      </c>
      <c r="AK168" s="50">
        <f>J175</f>
        <v>0</v>
      </c>
      <c r="AL168" s="2">
        <f>J176</f>
        <v>0</v>
      </c>
      <c r="AM168" s="3">
        <f>J177</f>
        <v>0</v>
      </c>
      <c r="AN168" s="3">
        <f>J178</f>
        <v>0</v>
      </c>
      <c r="AO168" s="45">
        <f>J179</f>
        <v>1</v>
      </c>
      <c r="AP168" s="41">
        <f>J180</f>
        <v>5</v>
      </c>
      <c r="AQ168" s="45">
        <f>J181</f>
        <v>0</v>
      </c>
      <c r="AR168" s="2">
        <f>J184</f>
        <v>0</v>
      </c>
      <c r="AT168" s="41">
        <v>2</v>
      </c>
      <c r="AU168" s="31">
        <f>PRODUCT(W168*100*1/W177)</f>
        <v>0</v>
      </c>
      <c r="AV168" s="31">
        <f>PRODUCT(X168*100*1/X177)</f>
        <v>0</v>
      </c>
      <c r="AW168" s="31">
        <f>PRODUCT(Y168*100*1/Y177)</f>
        <v>0</v>
      </c>
      <c r="AX168" s="31">
        <f>PRODUCT(Z168*100*1/Z177)</f>
        <v>0</v>
      </c>
      <c r="AY168" s="32">
        <f>PRODUCT(AA168*100*1/AA177)</f>
        <v>10</v>
      </c>
      <c r="AZ168" s="32">
        <f>PRODUCT(AB168*100*1/AB177)</f>
        <v>0</v>
      </c>
      <c r="BA168" s="32">
        <f>PRODUCT(AC168*100*1/AC177)</f>
        <v>0</v>
      </c>
      <c r="BB168" s="43">
        <f>PRODUCT(AD168*100*1/AD177)</f>
        <v>0</v>
      </c>
      <c r="BC168" s="31">
        <f>PRODUCT(AE168*100*1/AE177)</f>
        <v>0</v>
      </c>
      <c r="BD168" s="31">
        <f>PRODUCT(AF168*100*1/AF177)</f>
        <v>0</v>
      </c>
      <c r="BE168" s="31">
        <f>PRODUCT(AG168*100*1/AG177)</f>
        <v>0</v>
      </c>
      <c r="BF168" s="31">
        <f>PRODUCT(AH168*100*1/AH177)</f>
        <v>20</v>
      </c>
      <c r="BG168" s="31">
        <f>PRODUCT(AI168*100*1/AI177)</f>
        <v>0</v>
      </c>
      <c r="BH168" s="31">
        <f>PRODUCT(AJ168*100*1/AJ177)</f>
        <v>10</v>
      </c>
      <c r="BI168" s="51">
        <f>PRODUCT(AK168*100*1/AK177)</f>
        <v>0</v>
      </c>
      <c r="BJ168" s="31">
        <f>PRODUCT(AL168*100*1/AL177)</f>
        <v>0</v>
      </c>
      <c r="BK168" s="33">
        <f>PRODUCT(AM168*100*1/AM177)</f>
        <v>0</v>
      </c>
      <c r="BL168" s="33">
        <f>PRODUCT(AN168*100*1/AN177)</f>
        <v>0</v>
      </c>
      <c r="BM168" s="46">
        <f>PRODUCT(AO168*100*1/AO177)</f>
        <v>10</v>
      </c>
      <c r="BN168" s="30">
        <f>PRODUCT(AP168*100*1/AP177)</f>
        <v>50</v>
      </c>
      <c r="BO168" s="46">
        <f>PRODUCT(AQ168*100*1/AQ177)</f>
        <v>0</v>
      </c>
      <c r="BP168" s="31">
        <f t="shared" ref="BP168" si="185">PRODUCT(AR168*100*1/AR177)</f>
        <v>0</v>
      </c>
      <c r="BR168" s="41">
        <v>2</v>
      </c>
      <c r="BS168" s="31">
        <f t="shared" ref="BS168:CN168" si="186">AU161+AU162+AU163+AU164+AU165+AU166+AU167+AU168</f>
        <v>0</v>
      </c>
      <c r="BT168" s="31">
        <f t="shared" si="186"/>
        <v>0</v>
      </c>
      <c r="BU168" s="31">
        <f t="shared" si="186"/>
        <v>60</v>
      </c>
      <c r="BV168" s="31">
        <f t="shared" si="186"/>
        <v>70</v>
      </c>
      <c r="BW168" s="32">
        <f t="shared" si="186"/>
        <v>100</v>
      </c>
      <c r="BX168" s="32">
        <f t="shared" si="186"/>
        <v>80</v>
      </c>
      <c r="BY168" s="32">
        <f t="shared" si="186"/>
        <v>90</v>
      </c>
      <c r="BZ168" s="43">
        <f t="shared" si="186"/>
        <v>0</v>
      </c>
      <c r="CA168" s="31">
        <f t="shared" si="186"/>
        <v>100</v>
      </c>
      <c r="CB168" s="31">
        <f t="shared" si="186"/>
        <v>100</v>
      </c>
      <c r="CC168" s="31">
        <f t="shared" si="186"/>
        <v>20</v>
      </c>
      <c r="CD168" s="31">
        <f t="shared" si="186"/>
        <v>100</v>
      </c>
      <c r="CE168" s="31">
        <f t="shared" si="186"/>
        <v>100</v>
      </c>
      <c r="CF168" s="31">
        <f t="shared" si="186"/>
        <v>90</v>
      </c>
      <c r="CG168" s="51">
        <f t="shared" si="186"/>
        <v>0</v>
      </c>
      <c r="CH168" s="31">
        <f t="shared" si="186"/>
        <v>100</v>
      </c>
      <c r="CI168" s="33">
        <f t="shared" si="186"/>
        <v>100</v>
      </c>
      <c r="CJ168" s="33">
        <f t="shared" si="186"/>
        <v>100</v>
      </c>
      <c r="CK168" s="46">
        <f t="shared" si="186"/>
        <v>100</v>
      </c>
      <c r="CL168" s="30">
        <f t="shared" si="186"/>
        <v>70</v>
      </c>
      <c r="CM168" s="46">
        <f t="shared" si="186"/>
        <v>100</v>
      </c>
      <c r="CN168" s="31">
        <f t="shared" si="186"/>
        <v>100</v>
      </c>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row>
    <row r="169" spans="2:118" x14ac:dyDescent="0.25">
      <c r="B169" s="41" t="s">
        <v>10</v>
      </c>
      <c r="C169" s="2">
        <v>0</v>
      </c>
      <c r="D169" s="2">
        <v>0</v>
      </c>
      <c r="E169" s="2">
        <v>0</v>
      </c>
      <c r="F169" s="2">
        <v>0</v>
      </c>
      <c r="G169" s="2">
        <v>3</v>
      </c>
      <c r="H169" s="2">
        <v>3</v>
      </c>
      <c r="I169" s="2">
        <v>4</v>
      </c>
      <c r="J169" s="2">
        <v>0</v>
      </c>
      <c r="K169" s="4">
        <v>0</v>
      </c>
      <c r="L169" s="3">
        <v>0</v>
      </c>
      <c r="M169" s="3">
        <v>0</v>
      </c>
      <c r="N169" s="3">
        <v>0</v>
      </c>
      <c r="O169" s="3">
        <v>0</v>
      </c>
      <c r="P169" s="3">
        <v>0</v>
      </c>
      <c r="Q169" s="3">
        <v>0</v>
      </c>
      <c r="R169" s="3">
        <v>0</v>
      </c>
      <c r="S169" s="41">
        <v>10</v>
      </c>
      <c r="V169" s="41">
        <v>4</v>
      </c>
      <c r="W169" s="2">
        <f>K161</f>
        <v>1</v>
      </c>
      <c r="X169" s="2">
        <f>K162</f>
        <v>1</v>
      </c>
      <c r="Y169" s="2">
        <f>K163</f>
        <v>1</v>
      </c>
      <c r="Z169" s="2">
        <f>K164</f>
        <v>0</v>
      </c>
      <c r="AA169" s="4">
        <f>K165</f>
        <v>0</v>
      </c>
      <c r="AB169" s="3">
        <f>K166</f>
        <v>0</v>
      </c>
      <c r="AC169" s="4">
        <f>K167</f>
        <v>0</v>
      </c>
      <c r="AD169" s="41">
        <f>K168</f>
        <v>0</v>
      </c>
      <c r="AE169" s="4">
        <f>K169</f>
        <v>0</v>
      </c>
      <c r="AF169" s="4">
        <f>K170</f>
        <v>0</v>
      </c>
      <c r="AG169" s="3">
        <f>K171</f>
        <v>0</v>
      </c>
      <c r="AH169" s="2">
        <f>K172</f>
        <v>0</v>
      </c>
      <c r="AI169" s="3">
        <f>K173</f>
        <v>0</v>
      </c>
      <c r="AJ169" s="3">
        <f>K174</f>
        <v>1</v>
      </c>
      <c r="AK169" s="50">
        <f>K175</f>
        <v>1</v>
      </c>
      <c r="AL169" s="4">
        <f>K176</f>
        <v>0</v>
      </c>
      <c r="AM169" s="3">
        <f>K177</f>
        <v>0</v>
      </c>
      <c r="AN169" s="3">
        <f>K178</f>
        <v>0</v>
      </c>
      <c r="AO169" s="45">
        <f>K179</f>
        <v>0</v>
      </c>
      <c r="AP169" s="41">
        <f>K180</f>
        <v>3</v>
      </c>
      <c r="AQ169" s="45">
        <f>K181</f>
        <v>0</v>
      </c>
      <c r="AR169" s="2">
        <f>K184</f>
        <v>0</v>
      </c>
      <c r="AT169" s="41">
        <v>4</v>
      </c>
      <c r="AU169" s="31">
        <f>PRODUCT(W169*100*1/W177)</f>
        <v>11.111111111111111</v>
      </c>
      <c r="AV169" s="31">
        <f>PRODUCT(X169*100*1/X177)</f>
        <v>10</v>
      </c>
      <c r="AW169" s="31">
        <f>PRODUCT(Y169*100*1/Y177)</f>
        <v>10</v>
      </c>
      <c r="AX169" s="31">
        <f>PRODUCT(Z169*100*1/Z177)</f>
        <v>0</v>
      </c>
      <c r="AY169" s="32">
        <f>PRODUCT(AA169*100*1/AA177)</f>
        <v>0</v>
      </c>
      <c r="AZ169" s="33">
        <f>PRODUCT(AB169*100*1/AB177)</f>
        <v>0</v>
      </c>
      <c r="BA169" s="32">
        <f>PRODUCT(AC169*100*1/AC177)</f>
        <v>0</v>
      </c>
      <c r="BB169" s="43">
        <f>PRODUCT(AD169*100*1/AD177)</f>
        <v>0</v>
      </c>
      <c r="BC169" s="32">
        <f>PRODUCT(AE169*100*1/AE177)</f>
        <v>0</v>
      </c>
      <c r="BD169" s="32">
        <f>PRODUCT(AF169*100*1/AF177)</f>
        <v>0</v>
      </c>
      <c r="BE169" s="33">
        <f>PRODUCT(AG169*100*1/AG177)</f>
        <v>0</v>
      </c>
      <c r="BF169" s="31">
        <f>PRODUCT(AH169*100*1/AH177)</f>
        <v>0</v>
      </c>
      <c r="BG169" s="33">
        <f>PRODUCT(AI169*100*1/AI177)</f>
        <v>0</v>
      </c>
      <c r="BH169" s="33">
        <f>PRODUCT(AJ169*100*1/AJ177)</f>
        <v>10</v>
      </c>
      <c r="BI169" s="51">
        <f>PRODUCT(AK169*100*1/AK177)</f>
        <v>10</v>
      </c>
      <c r="BJ169" s="32">
        <f>PRODUCT(AL169*100*1/AL177)</f>
        <v>0</v>
      </c>
      <c r="BK169" s="33">
        <f>PRODUCT(AM169*100*1/AM177)</f>
        <v>0</v>
      </c>
      <c r="BL169" s="33">
        <f>PRODUCT(AN169*100*1/AN177)</f>
        <v>0</v>
      </c>
      <c r="BM169" s="46">
        <f>PRODUCT(AO169*100*1/AO177)</f>
        <v>0</v>
      </c>
      <c r="BN169" s="30">
        <f>PRODUCT(AP169*100*1/AP177)</f>
        <v>30</v>
      </c>
      <c r="BO169" s="46">
        <f>PRODUCT(AQ169*100*1/AQ177)</f>
        <v>0</v>
      </c>
      <c r="BP169" s="31">
        <f t="shared" ref="BP169" si="187">PRODUCT(AR169*100*1/AR177)</f>
        <v>0</v>
      </c>
      <c r="BR169" s="41">
        <v>4</v>
      </c>
      <c r="BS169" s="31">
        <f t="shared" ref="BS169:CN169" si="188">AU161+AU162+AU163+AU164+AU165+AU166+AU167+AU168+AU169</f>
        <v>11.111111111111111</v>
      </c>
      <c r="BT169" s="31">
        <f t="shared" si="188"/>
        <v>10</v>
      </c>
      <c r="BU169" s="31">
        <f t="shared" si="188"/>
        <v>70</v>
      </c>
      <c r="BV169" s="31">
        <f t="shared" si="188"/>
        <v>70</v>
      </c>
      <c r="BW169" s="32">
        <f t="shared" si="188"/>
        <v>100</v>
      </c>
      <c r="BX169" s="33">
        <f t="shared" si="188"/>
        <v>80</v>
      </c>
      <c r="BY169" s="32">
        <f t="shared" si="188"/>
        <v>90</v>
      </c>
      <c r="BZ169" s="43">
        <f t="shared" si="188"/>
        <v>0</v>
      </c>
      <c r="CA169" s="32">
        <f t="shared" si="188"/>
        <v>100</v>
      </c>
      <c r="CB169" s="32">
        <f t="shared" si="188"/>
        <v>100</v>
      </c>
      <c r="CC169" s="33">
        <f t="shared" si="188"/>
        <v>20</v>
      </c>
      <c r="CD169" s="31">
        <f t="shared" si="188"/>
        <v>100</v>
      </c>
      <c r="CE169" s="31">
        <f t="shared" si="188"/>
        <v>100</v>
      </c>
      <c r="CF169" s="31">
        <f t="shared" si="188"/>
        <v>100</v>
      </c>
      <c r="CG169" s="51">
        <f t="shared" si="188"/>
        <v>10</v>
      </c>
      <c r="CH169" s="32">
        <f t="shared" si="188"/>
        <v>100</v>
      </c>
      <c r="CI169" s="33">
        <f t="shared" si="188"/>
        <v>100</v>
      </c>
      <c r="CJ169" s="33">
        <f t="shared" si="188"/>
        <v>100</v>
      </c>
      <c r="CK169" s="46">
        <f t="shared" si="188"/>
        <v>100</v>
      </c>
      <c r="CL169" s="30">
        <f t="shared" si="188"/>
        <v>100</v>
      </c>
      <c r="CM169" s="46">
        <f t="shared" si="188"/>
        <v>100</v>
      </c>
      <c r="CN169" s="31">
        <f t="shared" si="188"/>
        <v>100</v>
      </c>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row>
    <row r="170" spans="2:118" x14ac:dyDescent="0.25">
      <c r="B170" s="41" t="s">
        <v>11</v>
      </c>
      <c r="C170" s="2">
        <v>0</v>
      </c>
      <c r="D170" s="2">
        <v>0</v>
      </c>
      <c r="E170" s="2">
        <v>10</v>
      </c>
      <c r="F170" s="2">
        <v>0</v>
      </c>
      <c r="G170" s="2">
        <v>0</v>
      </c>
      <c r="H170" s="2">
        <v>0</v>
      </c>
      <c r="I170" s="2">
        <v>0</v>
      </c>
      <c r="J170" s="2">
        <v>0</v>
      </c>
      <c r="K170" s="4">
        <v>0</v>
      </c>
      <c r="L170" s="4">
        <v>0</v>
      </c>
      <c r="M170" s="3">
        <v>0</v>
      </c>
      <c r="N170" s="3">
        <v>0</v>
      </c>
      <c r="O170" s="3">
        <v>0</v>
      </c>
      <c r="P170" s="3">
        <v>0</v>
      </c>
      <c r="Q170" s="3">
        <v>0</v>
      </c>
      <c r="R170" s="3">
        <v>0</v>
      </c>
      <c r="S170" s="41">
        <v>10</v>
      </c>
      <c r="V170" s="41">
        <v>8</v>
      </c>
      <c r="W170" s="2">
        <f>L161</f>
        <v>1</v>
      </c>
      <c r="X170" s="2">
        <f>L162</f>
        <v>2</v>
      </c>
      <c r="Y170" s="2">
        <f>L163</f>
        <v>0</v>
      </c>
      <c r="Z170" s="2">
        <f>L164</f>
        <v>1</v>
      </c>
      <c r="AA170" s="3">
        <f>L165</f>
        <v>0</v>
      </c>
      <c r="AB170" s="3">
        <f>L166</f>
        <v>1</v>
      </c>
      <c r="AC170" s="3">
        <f>L167</f>
        <v>0</v>
      </c>
      <c r="AD170" s="41">
        <f>L168</f>
        <v>0</v>
      </c>
      <c r="AE170" s="3">
        <f>L169</f>
        <v>0</v>
      </c>
      <c r="AF170" s="4">
        <f>L170</f>
        <v>0</v>
      </c>
      <c r="AG170" s="3">
        <f>L171</f>
        <v>0</v>
      </c>
      <c r="AH170" s="2">
        <f>L172</f>
        <v>0</v>
      </c>
      <c r="AI170" s="3">
        <f>L173</f>
        <v>0</v>
      </c>
      <c r="AJ170" s="3">
        <f>L174</f>
        <v>0</v>
      </c>
      <c r="AK170" s="50">
        <f>L175</f>
        <v>3</v>
      </c>
      <c r="AL170" s="3">
        <f>L176</f>
        <v>0</v>
      </c>
      <c r="AM170" s="3">
        <f>L177</f>
        <v>0</v>
      </c>
      <c r="AN170" s="3">
        <f>L178</f>
        <v>0</v>
      </c>
      <c r="AO170" s="45">
        <f>L179</f>
        <v>0</v>
      </c>
      <c r="AP170" s="41">
        <f>L180</f>
        <v>0</v>
      </c>
      <c r="AQ170" s="45">
        <f>L181</f>
        <v>0</v>
      </c>
      <c r="AR170" s="2">
        <f>L184</f>
        <v>0</v>
      </c>
      <c r="AT170" s="41">
        <v>8</v>
      </c>
      <c r="AU170" s="31">
        <f>PRODUCT(W170*100*1/W177)</f>
        <v>11.111111111111111</v>
      </c>
      <c r="AV170" s="31">
        <f>PRODUCT(X170*100*1/X177)</f>
        <v>20</v>
      </c>
      <c r="AW170" s="31">
        <f>PRODUCT(Y170*100*1/Y177)</f>
        <v>0</v>
      </c>
      <c r="AX170" s="31">
        <f>PRODUCT(Z170*100*1/Z177)</f>
        <v>10</v>
      </c>
      <c r="AY170" s="33">
        <f>PRODUCT(AA170*100*1/AA177)</f>
        <v>0</v>
      </c>
      <c r="AZ170" s="33">
        <f>PRODUCT(AB170*100*1/AB177)</f>
        <v>10</v>
      </c>
      <c r="BA170" s="33">
        <f>PRODUCT(AC170*100*1/AC177)</f>
        <v>0</v>
      </c>
      <c r="BB170" s="43">
        <f>PRODUCT(AD170*100*1/AD177)</f>
        <v>0</v>
      </c>
      <c r="BC170" s="33">
        <f>PRODUCT(AE170*100*1/AE177)</f>
        <v>0</v>
      </c>
      <c r="BD170" s="32">
        <f>PRODUCT(AF170*100*1/AF177)</f>
        <v>0</v>
      </c>
      <c r="BE170" s="33">
        <f>PRODUCT(AG170*100*1/AG177)</f>
        <v>0</v>
      </c>
      <c r="BF170" s="31">
        <f>PRODUCT(AH170*100*1/AH177)</f>
        <v>0</v>
      </c>
      <c r="BG170" s="33">
        <f>PRODUCT(AI170*100*1/AI177)</f>
        <v>0</v>
      </c>
      <c r="BH170" s="33">
        <f>PRODUCT(AJ170*100*1/AJ177)</f>
        <v>0</v>
      </c>
      <c r="BI170" s="51">
        <f>PRODUCT(AK170*100*1/AK177)</f>
        <v>30</v>
      </c>
      <c r="BJ170" s="33">
        <f>PRODUCT(AL170*100*1/AL177)</f>
        <v>0</v>
      </c>
      <c r="BK170" s="33">
        <f>PRODUCT(AM170*100*1/AM177)</f>
        <v>0</v>
      </c>
      <c r="BL170" s="33">
        <f>PRODUCT(AN170*100*1/AN177)</f>
        <v>0</v>
      </c>
      <c r="BM170" s="46">
        <f>PRODUCT(AO170*100*1/AO177)</f>
        <v>0</v>
      </c>
      <c r="BN170" s="30">
        <f>PRODUCT(AP170*100*1/AP177)</f>
        <v>0</v>
      </c>
      <c r="BO170" s="46">
        <f>PRODUCT(AQ170*100*1/AQ177)</f>
        <v>0</v>
      </c>
      <c r="BP170" s="31">
        <f t="shared" ref="BP170" si="189">PRODUCT(AR170*100*1/AR177)</f>
        <v>0</v>
      </c>
      <c r="BR170" s="41">
        <v>8</v>
      </c>
      <c r="BS170" s="31">
        <f t="shared" ref="BS170:CN170" si="190">AU161+AU162+AU163+AU164+AU165+AU166+AU167+AU168+AU169+AU170</f>
        <v>22.222222222222221</v>
      </c>
      <c r="BT170" s="31">
        <f t="shared" si="190"/>
        <v>30</v>
      </c>
      <c r="BU170" s="31">
        <f t="shared" si="190"/>
        <v>70</v>
      </c>
      <c r="BV170" s="31">
        <f t="shared" si="190"/>
        <v>80</v>
      </c>
      <c r="BW170" s="33">
        <f t="shared" si="190"/>
        <v>100</v>
      </c>
      <c r="BX170" s="33">
        <f t="shared" si="190"/>
        <v>90</v>
      </c>
      <c r="BY170" s="33">
        <f t="shared" si="190"/>
        <v>90</v>
      </c>
      <c r="BZ170" s="43">
        <f t="shared" si="190"/>
        <v>0</v>
      </c>
      <c r="CA170" s="33">
        <f t="shared" si="190"/>
        <v>100</v>
      </c>
      <c r="CB170" s="32">
        <f t="shared" si="190"/>
        <v>100</v>
      </c>
      <c r="CC170" s="33">
        <f t="shared" si="190"/>
        <v>20</v>
      </c>
      <c r="CD170" s="31">
        <f t="shared" si="190"/>
        <v>100</v>
      </c>
      <c r="CE170" s="33">
        <f t="shared" si="190"/>
        <v>100</v>
      </c>
      <c r="CF170" s="33">
        <f t="shared" si="190"/>
        <v>100</v>
      </c>
      <c r="CG170" s="51">
        <f t="shared" si="190"/>
        <v>40</v>
      </c>
      <c r="CH170" s="33">
        <f t="shared" si="190"/>
        <v>100</v>
      </c>
      <c r="CI170" s="33">
        <f t="shared" si="190"/>
        <v>100</v>
      </c>
      <c r="CJ170" s="33">
        <f t="shared" si="190"/>
        <v>100</v>
      </c>
      <c r="CK170" s="46">
        <f t="shared" si="190"/>
        <v>100</v>
      </c>
      <c r="CL170" s="30">
        <f t="shared" si="190"/>
        <v>100</v>
      </c>
      <c r="CM170" s="46">
        <f t="shared" si="190"/>
        <v>100</v>
      </c>
      <c r="CN170" s="31">
        <f t="shared" si="190"/>
        <v>100</v>
      </c>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row>
    <row r="171" spans="2:118" x14ac:dyDescent="0.25">
      <c r="B171" s="41" t="s">
        <v>12</v>
      </c>
      <c r="C171" s="2">
        <v>0</v>
      </c>
      <c r="D171" s="2">
        <v>0</v>
      </c>
      <c r="E171" s="2">
        <v>0</v>
      </c>
      <c r="F171" s="2">
        <v>0</v>
      </c>
      <c r="G171" s="2">
        <v>1</v>
      </c>
      <c r="H171" s="2">
        <v>0</v>
      </c>
      <c r="I171" s="2">
        <v>1</v>
      </c>
      <c r="J171" s="2">
        <v>0</v>
      </c>
      <c r="K171" s="3">
        <v>0</v>
      </c>
      <c r="L171" s="3">
        <v>0</v>
      </c>
      <c r="M171" s="3">
        <v>8</v>
      </c>
      <c r="N171" s="3">
        <v>0</v>
      </c>
      <c r="O171" s="3">
        <v>0</v>
      </c>
      <c r="P171" s="3">
        <v>0</v>
      </c>
      <c r="Q171" s="3">
        <v>0</v>
      </c>
      <c r="R171" s="3">
        <v>0</v>
      </c>
      <c r="S171" s="41">
        <v>10</v>
      </c>
      <c r="V171" s="41">
        <v>16</v>
      </c>
      <c r="W171" s="3">
        <f>M161</f>
        <v>1</v>
      </c>
      <c r="X171" s="3">
        <f>M162</f>
        <v>2</v>
      </c>
      <c r="Y171" s="3">
        <f>M163</f>
        <v>1</v>
      </c>
      <c r="Z171" s="3">
        <f>M164</f>
        <v>1</v>
      </c>
      <c r="AA171" s="3">
        <f>M165</f>
        <v>0</v>
      </c>
      <c r="AB171" s="3">
        <f>M166</f>
        <v>1</v>
      </c>
      <c r="AC171" s="3">
        <f>M167</f>
        <v>0</v>
      </c>
      <c r="AD171" s="41">
        <f>M168</f>
        <v>2</v>
      </c>
      <c r="AE171" s="3">
        <f>M169</f>
        <v>0</v>
      </c>
      <c r="AF171" s="3">
        <f>M170</f>
        <v>0</v>
      </c>
      <c r="AG171" s="3">
        <f>M171</f>
        <v>8</v>
      </c>
      <c r="AH171" s="3">
        <f>M172</f>
        <v>0</v>
      </c>
      <c r="AI171" s="3">
        <f>M173</f>
        <v>0</v>
      </c>
      <c r="AJ171" s="3">
        <f>M174</f>
        <v>0</v>
      </c>
      <c r="AK171" s="50">
        <f>M175</f>
        <v>5</v>
      </c>
      <c r="AL171" s="3">
        <f>M176</f>
        <v>0</v>
      </c>
      <c r="AM171" s="3">
        <f>M177</f>
        <v>0</v>
      </c>
      <c r="AN171" s="3">
        <f>M178</f>
        <v>0</v>
      </c>
      <c r="AO171" s="45">
        <f>M179</f>
        <v>0</v>
      </c>
      <c r="AP171" s="41">
        <f>M180</f>
        <v>0</v>
      </c>
      <c r="AQ171" s="45">
        <f>M181</f>
        <v>0</v>
      </c>
      <c r="AR171" s="3">
        <f>M184</f>
        <v>0</v>
      </c>
      <c r="AT171" s="41">
        <v>16</v>
      </c>
      <c r="AU171" s="33">
        <f>PRODUCT(W171*100*1/W177)</f>
        <v>11.111111111111111</v>
      </c>
      <c r="AV171" s="33">
        <f>PRODUCT(X171*100*1/X177)</f>
        <v>20</v>
      </c>
      <c r="AW171" s="33">
        <f>PRODUCT(Y171*100*1/Y177)</f>
        <v>10</v>
      </c>
      <c r="AX171" s="33">
        <f>PRODUCT(Z171*100*1/Z177)</f>
        <v>10</v>
      </c>
      <c r="AY171" s="33">
        <f>PRODUCT(AA171*100*1/AA177)</f>
        <v>0</v>
      </c>
      <c r="AZ171" s="33">
        <f>PRODUCT(AB171*100*1/AB177)</f>
        <v>10</v>
      </c>
      <c r="BA171" s="33">
        <f>PRODUCT(AC171*100*1/AC177)</f>
        <v>0</v>
      </c>
      <c r="BB171" s="46">
        <f>PRODUCT(AD171*100*1/AD177)</f>
        <v>20</v>
      </c>
      <c r="BC171" s="33">
        <f>PRODUCT(AE171*100*1/AE177)</f>
        <v>0</v>
      </c>
      <c r="BD171" s="33">
        <f>PRODUCT(AF171*100*1/AF177)</f>
        <v>0</v>
      </c>
      <c r="BE171" s="33">
        <f>PRODUCT(AG171*100*1/AG177)</f>
        <v>80</v>
      </c>
      <c r="BF171" s="33">
        <f>PRODUCT(AH171*100*1/AH177)</f>
        <v>0</v>
      </c>
      <c r="BG171" s="33">
        <f>PRODUCT(AI171*100*1/AI177)</f>
        <v>0</v>
      </c>
      <c r="BH171" s="33">
        <f>PRODUCT(AJ171*100*1/AJ177)</f>
        <v>0</v>
      </c>
      <c r="BI171" s="51">
        <f>PRODUCT(AK171*100*1/AK177)</f>
        <v>50</v>
      </c>
      <c r="BJ171" s="33">
        <f>PRODUCT(AL171*100*1/AL177)</f>
        <v>0</v>
      </c>
      <c r="BK171" s="33">
        <f>PRODUCT(AM171*100*1/AM177)</f>
        <v>0</v>
      </c>
      <c r="BL171" s="33">
        <f>PRODUCT(AN171*100*1/AN177)</f>
        <v>0</v>
      </c>
      <c r="BM171" s="46">
        <f>PRODUCT(AO171*100*1/AO177)</f>
        <v>0</v>
      </c>
      <c r="BN171" s="30">
        <f>PRODUCT(AP171*100*1/AP177)</f>
        <v>0</v>
      </c>
      <c r="BO171" s="46">
        <f>PRODUCT(AQ171*100*1/AQ177)</f>
        <v>0</v>
      </c>
      <c r="BP171" s="33">
        <f t="shared" ref="BP171" si="191">PRODUCT(AR171*100*1/AR177)</f>
        <v>0</v>
      </c>
      <c r="BR171" s="41">
        <v>16</v>
      </c>
      <c r="BS171" s="33">
        <f t="shared" ref="BS171:CN171" si="192">AU161+AU162+AU163+AU164+AU165+AU166+AU167+AU168+AU169+AU170+AU171</f>
        <v>33.333333333333329</v>
      </c>
      <c r="BT171" s="33">
        <f t="shared" si="192"/>
        <v>50</v>
      </c>
      <c r="BU171" s="31">
        <f t="shared" si="192"/>
        <v>80</v>
      </c>
      <c r="BV171" s="31">
        <f t="shared" si="192"/>
        <v>90</v>
      </c>
      <c r="BW171" s="33">
        <f t="shared" si="192"/>
        <v>100</v>
      </c>
      <c r="BX171" s="33">
        <f t="shared" si="192"/>
        <v>100</v>
      </c>
      <c r="BY171" s="33">
        <f t="shared" si="192"/>
        <v>90</v>
      </c>
      <c r="BZ171" s="46">
        <f t="shared" si="192"/>
        <v>20</v>
      </c>
      <c r="CA171" s="33">
        <f t="shared" si="192"/>
        <v>100</v>
      </c>
      <c r="CB171" s="33">
        <f t="shared" si="192"/>
        <v>100</v>
      </c>
      <c r="CC171" s="33">
        <f t="shared" si="192"/>
        <v>100</v>
      </c>
      <c r="CD171" s="31">
        <f t="shared" si="192"/>
        <v>100</v>
      </c>
      <c r="CE171" s="33">
        <f t="shared" si="192"/>
        <v>100</v>
      </c>
      <c r="CF171" s="33">
        <f t="shared" si="192"/>
        <v>100</v>
      </c>
      <c r="CG171" s="51">
        <f t="shared" si="192"/>
        <v>90</v>
      </c>
      <c r="CH171" s="33">
        <f t="shared" si="192"/>
        <v>100</v>
      </c>
      <c r="CI171" s="33">
        <f t="shared" si="192"/>
        <v>100</v>
      </c>
      <c r="CJ171" s="33">
        <f t="shared" si="192"/>
        <v>100</v>
      </c>
      <c r="CK171" s="46">
        <f t="shared" si="192"/>
        <v>100</v>
      </c>
      <c r="CL171" s="30">
        <f t="shared" si="192"/>
        <v>100</v>
      </c>
      <c r="CM171" s="46">
        <f t="shared" si="192"/>
        <v>100</v>
      </c>
      <c r="CN171" s="33">
        <f t="shared" si="192"/>
        <v>100</v>
      </c>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row>
    <row r="172" spans="2:118" x14ac:dyDescent="0.25">
      <c r="B172" s="41" t="s">
        <v>13</v>
      </c>
      <c r="C172" s="2">
        <v>0</v>
      </c>
      <c r="D172" s="2">
        <v>0</v>
      </c>
      <c r="E172" s="2">
        <v>0</v>
      </c>
      <c r="F172" s="2">
        <v>0</v>
      </c>
      <c r="G172" s="2">
        <v>0</v>
      </c>
      <c r="H172" s="2">
        <v>0</v>
      </c>
      <c r="I172" s="2">
        <v>8</v>
      </c>
      <c r="J172" s="2">
        <v>2</v>
      </c>
      <c r="K172" s="2">
        <v>0</v>
      </c>
      <c r="L172" s="2">
        <v>0</v>
      </c>
      <c r="M172" s="3">
        <v>0</v>
      </c>
      <c r="N172" s="3">
        <v>0</v>
      </c>
      <c r="O172" s="3">
        <v>0</v>
      </c>
      <c r="P172" s="3">
        <v>0</v>
      </c>
      <c r="Q172" s="3">
        <v>0</v>
      </c>
      <c r="R172" s="3">
        <v>0</v>
      </c>
      <c r="S172" s="41">
        <v>10</v>
      </c>
      <c r="V172" s="41">
        <v>32</v>
      </c>
      <c r="W172" s="3">
        <f>N161</f>
        <v>2</v>
      </c>
      <c r="X172" s="3">
        <f>N162</f>
        <v>2</v>
      </c>
      <c r="Y172" s="3">
        <f>N163</f>
        <v>1</v>
      </c>
      <c r="Z172" s="3">
        <f>N164</f>
        <v>0</v>
      </c>
      <c r="AA172" s="3">
        <f>N165</f>
        <v>0</v>
      </c>
      <c r="AB172" s="3">
        <f>N166</f>
        <v>0</v>
      </c>
      <c r="AC172" s="3">
        <f>N167</f>
        <v>1</v>
      </c>
      <c r="AD172" s="41">
        <f>N168</f>
        <v>2</v>
      </c>
      <c r="AE172" s="3">
        <f>N169</f>
        <v>0</v>
      </c>
      <c r="AF172" s="3">
        <f>N170</f>
        <v>0</v>
      </c>
      <c r="AG172" s="3">
        <f>N171</f>
        <v>0</v>
      </c>
      <c r="AH172" s="3">
        <f>N172</f>
        <v>0</v>
      </c>
      <c r="AI172" s="3">
        <f>N173</f>
        <v>0</v>
      </c>
      <c r="AJ172" s="3">
        <f>N174</f>
        <v>0</v>
      </c>
      <c r="AK172" s="50">
        <f>N175</f>
        <v>0</v>
      </c>
      <c r="AL172" s="3">
        <f>N176</f>
        <v>0</v>
      </c>
      <c r="AM172" s="3">
        <f>N177</f>
        <v>0</v>
      </c>
      <c r="AN172" s="3">
        <f>N178</f>
        <v>0</v>
      </c>
      <c r="AO172" s="45">
        <f>N179</f>
        <v>0</v>
      </c>
      <c r="AP172" s="41">
        <f>N180</f>
        <v>0</v>
      </c>
      <c r="AQ172" s="45">
        <f>N181</f>
        <v>0</v>
      </c>
      <c r="AR172" s="3">
        <f>N184</f>
        <v>0</v>
      </c>
      <c r="AT172" s="41">
        <v>32</v>
      </c>
      <c r="AU172" s="33">
        <f>PRODUCT(W172*100*1/W177)</f>
        <v>22.222222222222221</v>
      </c>
      <c r="AV172" s="33">
        <f>PRODUCT(X172*100*1/X177)</f>
        <v>20</v>
      </c>
      <c r="AW172" s="33">
        <f>PRODUCT(Y172*100*1/Y177)</f>
        <v>10</v>
      </c>
      <c r="AX172" s="33">
        <f>PRODUCT(Z172*100*1/Z177)</f>
        <v>0</v>
      </c>
      <c r="AY172" s="33">
        <f>PRODUCT(AA172*100*1/AA177)</f>
        <v>0</v>
      </c>
      <c r="AZ172" s="33">
        <f>PRODUCT(AB172*100*1/AB177)</f>
        <v>0</v>
      </c>
      <c r="BA172" s="33">
        <f>PRODUCT(AC172*100*1/AC177)</f>
        <v>10</v>
      </c>
      <c r="BB172" s="46">
        <f>PRODUCT(AD172*100*1/AD177)</f>
        <v>20</v>
      </c>
      <c r="BC172" s="33">
        <f>PRODUCT(AE172*100*1/AE177)</f>
        <v>0</v>
      </c>
      <c r="BD172" s="33">
        <f>PRODUCT(AF172*100*1/AF177)</f>
        <v>0</v>
      </c>
      <c r="BE172" s="33">
        <f>PRODUCT(AG172*100*1/AG177)</f>
        <v>0</v>
      </c>
      <c r="BF172" s="33">
        <f>PRODUCT(AH172*100*1/AH177)</f>
        <v>0</v>
      </c>
      <c r="BG172" s="33">
        <f>PRODUCT(AI172*100*1/AI177)</f>
        <v>0</v>
      </c>
      <c r="BH172" s="33">
        <f>PRODUCT(AJ172*100*1/AJ177)</f>
        <v>0</v>
      </c>
      <c r="BI172" s="51">
        <f>PRODUCT(AK172*100*1/AK177)</f>
        <v>0</v>
      </c>
      <c r="BJ172" s="33">
        <f>PRODUCT(AL172*100*1/AL177)</f>
        <v>0</v>
      </c>
      <c r="BK172" s="33">
        <f>PRODUCT(AM172*100*1/AM177)</f>
        <v>0</v>
      </c>
      <c r="BL172" s="33">
        <f>PRODUCT(AN172*100*1/AN177)</f>
        <v>0</v>
      </c>
      <c r="BM172" s="46">
        <f>PRODUCT(AO172*100*1/AO177)</f>
        <v>0</v>
      </c>
      <c r="BN172" s="30">
        <f>PRODUCT(AP172*100*1/AP177)</f>
        <v>0</v>
      </c>
      <c r="BO172" s="46">
        <f>PRODUCT(AQ172*100*1/AQ177)</f>
        <v>0</v>
      </c>
      <c r="BP172" s="33">
        <f t="shared" ref="BP172" si="193">PRODUCT(AR172*100*1/AR177)</f>
        <v>0</v>
      </c>
      <c r="BR172" s="41">
        <v>32</v>
      </c>
      <c r="BS172" s="33">
        <f t="shared" ref="BS172:CN172" si="194">AU161+AU162+AU163+AU164+AU165+AU166+AU167+AU168+AU169+AU170+AU171+AU172</f>
        <v>55.55555555555555</v>
      </c>
      <c r="BT172" s="33">
        <f t="shared" si="194"/>
        <v>70</v>
      </c>
      <c r="BU172" s="33">
        <f t="shared" si="194"/>
        <v>90</v>
      </c>
      <c r="BV172" s="33">
        <f t="shared" si="194"/>
        <v>90</v>
      </c>
      <c r="BW172" s="33">
        <f t="shared" si="194"/>
        <v>100</v>
      </c>
      <c r="BX172" s="33">
        <f t="shared" si="194"/>
        <v>100</v>
      </c>
      <c r="BY172" s="33">
        <f t="shared" si="194"/>
        <v>100</v>
      </c>
      <c r="BZ172" s="46">
        <f t="shared" si="194"/>
        <v>40</v>
      </c>
      <c r="CA172" s="33">
        <f t="shared" si="194"/>
        <v>100</v>
      </c>
      <c r="CB172" s="33">
        <f t="shared" si="194"/>
        <v>100</v>
      </c>
      <c r="CC172" s="33">
        <f t="shared" si="194"/>
        <v>100</v>
      </c>
      <c r="CD172" s="33">
        <f t="shared" si="194"/>
        <v>100</v>
      </c>
      <c r="CE172" s="33">
        <f t="shared" si="194"/>
        <v>100</v>
      </c>
      <c r="CF172" s="33">
        <f t="shared" si="194"/>
        <v>100</v>
      </c>
      <c r="CG172" s="51">
        <f t="shared" si="194"/>
        <v>90</v>
      </c>
      <c r="CH172" s="33">
        <f t="shared" si="194"/>
        <v>100</v>
      </c>
      <c r="CI172" s="33">
        <f t="shared" si="194"/>
        <v>100</v>
      </c>
      <c r="CJ172" s="33">
        <f t="shared" si="194"/>
        <v>100</v>
      </c>
      <c r="CK172" s="46">
        <f t="shared" si="194"/>
        <v>100</v>
      </c>
      <c r="CL172" s="30">
        <f t="shared" si="194"/>
        <v>100</v>
      </c>
      <c r="CM172" s="46">
        <f t="shared" si="194"/>
        <v>100</v>
      </c>
      <c r="CN172" s="33">
        <f t="shared" si="194"/>
        <v>100</v>
      </c>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row>
    <row r="173" spans="2:118" x14ac:dyDescent="0.25">
      <c r="B173" s="41" t="s">
        <v>14</v>
      </c>
      <c r="C173" s="2">
        <v>0</v>
      </c>
      <c r="D173" s="2">
        <v>0</v>
      </c>
      <c r="E173" s="2">
        <v>0</v>
      </c>
      <c r="F173" s="2">
        <v>0</v>
      </c>
      <c r="G173" s="2">
        <v>6</v>
      </c>
      <c r="H173" s="2">
        <v>4</v>
      </c>
      <c r="I173" s="2">
        <v>0</v>
      </c>
      <c r="J173" s="2">
        <v>0</v>
      </c>
      <c r="K173" s="3">
        <v>0</v>
      </c>
      <c r="L173" s="3">
        <v>0</v>
      </c>
      <c r="M173" s="3">
        <v>0</v>
      </c>
      <c r="N173" s="3">
        <v>0</v>
      </c>
      <c r="O173" s="3">
        <v>0</v>
      </c>
      <c r="P173" s="3">
        <v>0</v>
      </c>
      <c r="Q173" s="3">
        <v>0</v>
      </c>
      <c r="R173" s="3">
        <v>0</v>
      </c>
      <c r="S173" s="41">
        <v>10</v>
      </c>
      <c r="V173" s="41">
        <v>64</v>
      </c>
      <c r="W173" s="3">
        <f>O161</f>
        <v>4</v>
      </c>
      <c r="X173" s="3">
        <f>O162</f>
        <v>3</v>
      </c>
      <c r="Y173" s="3">
        <f>O163</f>
        <v>1</v>
      </c>
      <c r="Z173" s="3">
        <f>O164</f>
        <v>1</v>
      </c>
      <c r="AA173" s="3">
        <f>O165</f>
        <v>0</v>
      </c>
      <c r="AB173" s="3">
        <f>O166</f>
        <v>0</v>
      </c>
      <c r="AC173" s="3">
        <f>O167</f>
        <v>0</v>
      </c>
      <c r="AD173" s="41">
        <f>O168</f>
        <v>6</v>
      </c>
      <c r="AE173" s="3">
        <f>O169</f>
        <v>0</v>
      </c>
      <c r="AF173" s="3">
        <f>O170</f>
        <v>0</v>
      </c>
      <c r="AG173" s="3">
        <f>O171</f>
        <v>0</v>
      </c>
      <c r="AH173" s="3">
        <f>O172</f>
        <v>0</v>
      </c>
      <c r="AI173" s="3">
        <f>O173</f>
        <v>0</v>
      </c>
      <c r="AJ173" s="3">
        <f>O174</f>
        <v>0</v>
      </c>
      <c r="AK173" s="52">
        <f>O175</f>
        <v>1</v>
      </c>
      <c r="AL173" s="3">
        <f>O176</f>
        <v>0</v>
      </c>
      <c r="AM173" s="3">
        <f>O177</f>
        <v>0</v>
      </c>
      <c r="AN173" s="3">
        <f>O178</f>
        <v>0</v>
      </c>
      <c r="AO173" s="45">
        <f>O179</f>
        <v>0</v>
      </c>
      <c r="AP173" s="41">
        <f>O180</f>
        <v>0</v>
      </c>
      <c r="AQ173" s="45">
        <f>O181</f>
        <v>0</v>
      </c>
      <c r="AR173" s="3">
        <f>O184</f>
        <v>0</v>
      </c>
      <c r="AT173" s="41">
        <v>64</v>
      </c>
      <c r="AU173" s="33">
        <f>PRODUCT(W173*100*1/W177)</f>
        <v>44.444444444444443</v>
      </c>
      <c r="AV173" s="33">
        <f>PRODUCT(X173*100*1/X177)</f>
        <v>30</v>
      </c>
      <c r="AW173" s="33">
        <f>PRODUCT(Y173*100*1/Y177)</f>
        <v>10</v>
      </c>
      <c r="AX173" s="33">
        <f>PRODUCT(Z173*100*1/Z177)</f>
        <v>10</v>
      </c>
      <c r="AY173" s="33">
        <f>PRODUCT(AA173*100*1/AA177)</f>
        <v>0</v>
      </c>
      <c r="AZ173" s="33">
        <f>PRODUCT(AB173*100*1/AB177)</f>
        <v>0</v>
      </c>
      <c r="BA173" s="33">
        <f>PRODUCT(AC173*100*1/AC177)</f>
        <v>0</v>
      </c>
      <c r="BB173" s="46">
        <f>PRODUCT(AD173*100*1/AD177)</f>
        <v>60</v>
      </c>
      <c r="BC173" s="33">
        <f>PRODUCT(AE173*100*1/AE177)</f>
        <v>0</v>
      </c>
      <c r="BD173" s="33">
        <f>PRODUCT(AF173*100*1/AF177)</f>
        <v>0</v>
      </c>
      <c r="BE173" s="33">
        <f>PRODUCT(AG173*100*1/AG177)</f>
        <v>0</v>
      </c>
      <c r="BF173" s="33">
        <f>PRODUCT(AH173*100*1/AH177)</f>
        <v>0</v>
      </c>
      <c r="BG173" s="33">
        <f>PRODUCT(AI173*100*1/AI177)</f>
        <v>0</v>
      </c>
      <c r="BH173" s="33">
        <f>PRODUCT(AJ173*100*1/AJ177)</f>
        <v>0</v>
      </c>
      <c r="BI173" s="53">
        <f>PRODUCT(AK173*100*1/AK177)</f>
        <v>10</v>
      </c>
      <c r="BJ173" s="33">
        <f>PRODUCT(AL173*100*1/AL177)</f>
        <v>0</v>
      </c>
      <c r="BK173" s="33">
        <f>PRODUCT(AM173*100*1/AM177)</f>
        <v>0</v>
      </c>
      <c r="BL173" s="33">
        <f>PRODUCT(AN173*100*1/AN177)</f>
        <v>0</v>
      </c>
      <c r="BM173" s="46">
        <f>PRODUCT(AO173*100*1/AO177)</f>
        <v>0</v>
      </c>
      <c r="BN173" s="30">
        <f>PRODUCT(AP173*100*1/AP177)</f>
        <v>0</v>
      </c>
      <c r="BO173" s="46">
        <f>PRODUCT(AQ173*100*1/AQ177)</f>
        <v>0</v>
      </c>
      <c r="BP173" s="33">
        <f t="shared" ref="BP173" si="195">PRODUCT(AR173*100*1/AR177)</f>
        <v>0</v>
      </c>
      <c r="BR173" s="41">
        <v>64</v>
      </c>
      <c r="BS173" s="33">
        <f t="shared" ref="BS173:CN173" si="196">AU161+AU162+AU163+AU164+AU165+AU166+AU167+AU168+AU169+AU170+AU171+AU172+AU173</f>
        <v>100</v>
      </c>
      <c r="BT173" s="33">
        <f t="shared" si="196"/>
        <v>100</v>
      </c>
      <c r="BU173" s="33">
        <f t="shared" si="196"/>
        <v>100</v>
      </c>
      <c r="BV173" s="33">
        <f t="shared" si="196"/>
        <v>100</v>
      </c>
      <c r="BW173" s="33">
        <f t="shared" si="196"/>
        <v>100</v>
      </c>
      <c r="BX173" s="33">
        <f t="shared" si="196"/>
        <v>100</v>
      </c>
      <c r="BY173" s="33">
        <f t="shared" si="196"/>
        <v>100</v>
      </c>
      <c r="BZ173" s="46">
        <f t="shared" si="196"/>
        <v>100</v>
      </c>
      <c r="CA173" s="33">
        <f t="shared" si="196"/>
        <v>100</v>
      </c>
      <c r="CB173" s="33">
        <f t="shared" si="196"/>
        <v>100</v>
      </c>
      <c r="CC173" s="33">
        <f t="shared" si="196"/>
        <v>100</v>
      </c>
      <c r="CD173" s="33">
        <f t="shared" si="196"/>
        <v>100</v>
      </c>
      <c r="CE173" s="33">
        <f t="shared" si="196"/>
        <v>100</v>
      </c>
      <c r="CF173" s="33">
        <f t="shared" si="196"/>
        <v>100</v>
      </c>
      <c r="CG173" s="53">
        <f t="shared" si="196"/>
        <v>100</v>
      </c>
      <c r="CH173" s="33">
        <f t="shared" si="196"/>
        <v>100</v>
      </c>
      <c r="CI173" s="33">
        <f t="shared" si="196"/>
        <v>100</v>
      </c>
      <c r="CJ173" s="33">
        <f t="shared" si="196"/>
        <v>100</v>
      </c>
      <c r="CK173" s="46">
        <f t="shared" si="196"/>
        <v>100</v>
      </c>
      <c r="CL173" s="30">
        <f t="shared" si="196"/>
        <v>100</v>
      </c>
      <c r="CM173" s="46">
        <f t="shared" si="196"/>
        <v>100</v>
      </c>
      <c r="CN173" s="33">
        <f t="shared" si="196"/>
        <v>100</v>
      </c>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row>
    <row r="174" spans="2:118" x14ac:dyDescent="0.25">
      <c r="B174" s="41" t="s">
        <v>15</v>
      </c>
      <c r="C174" s="2">
        <v>0</v>
      </c>
      <c r="D174" s="2">
        <v>0</v>
      </c>
      <c r="E174" s="2">
        <v>0</v>
      </c>
      <c r="F174" s="2">
        <v>0</v>
      </c>
      <c r="G174" s="2">
        <v>1</v>
      </c>
      <c r="H174" s="2">
        <v>3</v>
      </c>
      <c r="I174" s="2">
        <v>4</v>
      </c>
      <c r="J174" s="2">
        <v>1</v>
      </c>
      <c r="K174" s="3">
        <v>1</v>
      </c>
      <c r="L174" s="3">
        <v>0</v>
      </c>
      <c r="M174" s="3">
        <v>0</v>
      </c>
      <c r="N174" s="3">
        <v>0</v>
      </c>
      <c r="O174" s="3">
        <v>0</v>
      </c>
      <c r="P174" s="3">
        <v>0</v>
      </c>
      <c r="Q174" s="3">
        <v>0</v>
      </c>
      <c r="R174" s="3">
        <v>0</v>
      </c>
      <c r="S174" s="41">
        <v>10</v>
      </c>
      <c r="V174" s="41">
        <v>128</v>
      </c>
      <c r="W174" s="3">
        <f>P161</f>
        <v>0</v>
      </c>
      <c r="X174" s="3">
        <f>P162</f>
        <v>0</v>
      </c>
      <c r="Y174" s="3">
        <f>P163</f>
        <v>0</v>
      </c>
      <c r="Z174" s="3">
        <f>P164</f>
        <v>0</v>
      </c>
      <c r="AA174" s="3">
        <f>P165</f>
        <v>0</v>
      </c>
      <c r="AB174" s="3">
        <f>P166</f>
        <v>0</v>
      </c>
      <c r="AC174" s="3">
        <f>P167</f>
        <v>0</v>
      </c>
      <c r="AD174" s="41">
        <f>P168</f>
        <v>0</v>
      </c>
      <c r="AE174" s="3">
        <f>P169</f>
        <v>0</v>
      </c>
      <c r="AF174" s="3">
        <f>P170</f>
        <v>0</v>
      </c>
      <c r="AG174" s="3">
        <f>P171</f>
        <v>0</v>
      </c>
      <c r="AH174" s="3">
        <f>P172</f>
        <v>0</v>
      </c>
      <c r="AI174" s="3">
        <f>P173</f>
        <v>0</v>
      </c>
      <c r="AJ174" s="3">
        <f>P174</f>
        <v>0</v>
      </c>
      <c r="AK174" s="52">
        <f>P175</f>
        <v>0</v>
      </c>
      <c r="AL174" s="3">
        <f>P176</f>
        <v>0</v>
      </c>
      <c r="AM174" s="3">
        <f>P177</f>
        <v>0</v>
      </c>
      <c r="AN174" s="3">
        <f>P178</f>
        <v>0</v>
      </c>
      <c r="AO174" s="45">
        <f>P179</f>
        <v>0</v>
      </c>
      <c r="AP174" s="41">
        <f>P180</f>
        <v>0</v>
      </c>
      <c r="AQ174" s="45">
        <f>P181</f>
        <v>0</v>
      </c>
      <c r="AR174" s="3">
        <f>P184</f>
        <v>0</v>
      </c>
      <c r="AT174" s="41">
        <v>128</v>
      </c>
      <c r="AU174" s="33">
        <f>PRODUCT(W174*100*1/W177)</f>
        <v>0</v>
      </c>
      <c r="AV174" s="33">
        <f>PRODUCT(X174*100*1/X177)</f>
        <v>0</v>
      </c>
      <c r="AW174" s="33">
        <f>PRODUCT(Y174*100*1/Y177)</f>
        <v>0</v>
      </c>
      <c r="AX174" s="33">
        <f>PRODUCT(Z174*100*1/Z177)</f>
        <v>0</v>
      </c>
      <c r="AY174" s="33">
        <f>PRODUCT(AA174*100*1/AA177)</f>
        <v>0</v>
      </c>
      <c r="AZ174" s="33">
        <f>PRODUCT(AB174*100*1/AB177)</f>
        <v>0</v>
      </c>
      <c r="BA174" s="33">
        <f>PRODUCT(AC174*100*1/AC177)</f>
        <v>0</v>
      </c>
      <c r="BB174" s="46">
        <f>PRODUCT(AD174*100*1/AD177)</f>
        <v>0</v>
      </c>
      <c r="BC174" s="33">
        <f>PRODUCT(AE174*100*1/AE177)</f>
        <v>0</v>
      </c>
      <c r="BD174" s="33">
        <f>PRODUCT(AF174*100*1/AF177)</f>
        <v>0</v>
      </c>
      <c r="BE174" s="33">
        <f>PRODUCT(AG174*100*1/AG177)</f>
        <v>0</v>
      </c>
      <c r="BF174" s="33">
        <f>PRODUCT(AH174*100*1/AH177)</f>
        <v>0</v>
      </c>
      <c r="BG174" s="33">
        <f>PRODUCT(AI174*100*1/AI177)</f>
        <v>0</v>
      </c>
      <c r="BH174" s="33">
        <f>PRODUCT(AJ174*100*1/AJ177)</f>
        <v>0</v>
      </c>
      <c r="BI174" s="53">
        <f>PRODUCT(AK174*100*1/AK177)</f>
        <v>0</v>
      </c>
      <c r="BJ174" s="33">
        <f>PRODUCT(AL174*100*1/AL177)</f>
        <v>0</v>
      </c>
      <c r="BK174" s="33">
        <f>PRODUCT(AM174*100*1/AM177)</f>
        <v>0</v>
      </c>
      <c r="BL174" s="33">
        <f>PRODUCT(AN174*100*1/AN177)</f>
        <v>0</v>
      </c>
      <c r="BM174" s="46">
        <f>PRODUCT(AO174*100*1/AO177)</f>
        <v>0</v>
      </c>
      <c r="BN174" s="30">
        <f>PRODUCT(AP174*100*1/AP177)</f>
        <v>0</v>
      </c>
      <c r="BO174" s="46">
        <f>PRODUCT(AQ174*100*1/AQ177)</f>
        <v>0</v>
      </c>
      <c r="BP174" s="33">
        <f t="shared" ref="BP174" si="197">PRODUCT(AR174*100*1/AR177)</f>
        <v>0</v>
      </c>
      <c r="BR174" s="41">
        <v>128</v>
      </c>
      <c r="BS174" s="33">
        <f t="shared" ref="BS174:CN174" si="198">AU161+AU162+AU163+AU164+AU165+AU166+AU167+AU168+AU169+AU170+AU171+AU172+AU173+AU174</f>
        <v>100</v>
      </c>
      <c r="BT174" s="33">
        <f t="shared" si="198"/>
        <v>100</v>
      </c>
      <c r="BU174" s="33">
        <f t="shared" si="198"/>
        <v>100</v>
      </c>
      <c r="BV174" s="33">
        <f t="shared" si="198"/>
        <v>100</v>
      </c>
      <c r="BW174" s="33">
        <f t="shared" si="198"/>
        <v>100</v>
      </c>
      <c r="BX174" s="33">
        <f t="shared" si="198"/>
        <v>100</v>
      </c>
      <c r="BY174" s="33">
        <f t="shared" si="198"/>
        <v>100</v>
      </c>
      <c r="BZ174" s="46">
        <f t="shared" si="198"/>
        <v>100</v>
      </c>
      <c r="CA174" s="33">
        <f t="shared" si="198"/>
        <v>100</v>
      </c>
      <c r="CB174" s="33">
        <f t="shared" si="198"/>
        <v>100</v>
      </c>
      <c r="CC174" s="33">
        <f t="shared" si="198"/>
        <v>100</v>
      </c>
      <c r="CD174" s="33">
        <f t="shared" si="198"/>
        <v>100</v>
      </c>
      <c r="CE174" s="33">
        <f t="shared" si="198"/>
        <v>100</v>
      </c>
      <c r="CF174" s="33">
        <f t="shared" si="198"/>
        <v>100</v>
      </c>
      <c r="CG174" s="53">
        <f t="shared" si="198"/>
        <v>100</v>
      </c>
      <c r="CH174" s="33">
        <f t="shared" si="198"/>
        <v>100</v>
      </c>
      <c r="CI174" s="33">
        <f t="shared" si="198"/>
        <v>100</v>
      </c>
      <c r="CJ174" s="33">
        <f t="shared" si="198"/>
        <v>100</v>
      </c>
      <c r="CK174" s="46">
        <f t="shared" si="198"/>
        <v>100</v>
      </c>
      <c r="CL174" s="30">
        <f t="shared" si="198"/>
        <v>100</v>
      </c>
      <c r="CM174" s="46">
        <f t="shared" si="198"/>
        <v>100</v>
      </c>
      <c r="CN174" s="33">
        <f t="shared" si="198"/>
        <v>100</v>
      </c>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row>
    <row r="175" spans="2:118" x14ac:dyDescent="0.25">
      <c r="B175" s="41" t="s">
        <v>16</v>
      </c>
      <c r="C175" s="42">
        <v>0</v>
      </c>
      <c r="D175" s="42">
        <v>0</v>
      </c>
      <c r="E175" s="42">
        <v>0</v>
      </c>
      <c r="F175" s="42">
        <v>0</v>
      </c>
      <c r="G175" s="42">
        <v>0</v>
      </c>
      <c r="H175" s="42">
        <v>0</v>
      </c>
      <c r="I175" s="42">
        <v>0</v>
      </c>
      <c r="J175" s="42">
        <v>0</v>
      </c>
      <c r="K175" s="42">
        <v>1</v>
      </c>
      <c r="L175" s="42">
        <v>3</v>
      </c>
      <c r="M175" s="42">
        <v>5</v>
      </c>
      <c r="N175" s="42">
        <v>0</v>
      </c>
      <c r="O175" s="45">
        <v>1</v>
      </c>
      <c r="P175" s="45">
        <v>0</v>
      </c>
      <c r="Q175" s="45">
        <v>0</v>
      </c>
      <c r="R175" s="45">
        <v>0</v>
      </c>
      <c r="S175" s="41">
        <v>10</v>
      </c>
      <c r="V175" s="41">
        <v>256</v>
      </c>
      <c r="W175" s="3">
        <f>Q161</f>
        <v>0</v>
      </c>
      <c r="X175" s="3">
        <f>Q162</f>
        <v>0</v>
      </c>
      <c r="Y175" s="3">
        <f>Q163</f>
        <v>0</v>
      </c>
      <c r="Z175" s="3">
        <f>Q164</f>
        <v>0</v>
      </c>
      <c r="AA175" s="3">
        <f>Q165</f>
        <v>0</v>
      </c>
      <c r="AB175" s="3">
        <f>Q166</f>
        <v>0</v>
      </c>
      <c r="AC175" s="3">
        <f>Q167</f>
        <v>0</v>
      </c>
      <c r="AD175" s="41">
        <f>Q168</f>
        <v>0</v>
      </c>
      <c r="AE175" s="3">
        <f>Q169</f>
        <v>0</v>
      </c>
      <c r="AF175" s="3">
        <f>Q170</f>
        <v>0</v>
      </c>
      <c r="AG175" s="3">
        <f>Q171</f>
        <v>0</v>
      </c>
      <c r="AH175" s="3">
        <f>Q172</f>
        <v>0</v>
      </c>
      <c r="AI175" s="3">
        <f>Q173</f>
        <v>0</v>
      </c>
      <c r="AJ175" s="3">
        <f>Q174</f>
        <v>0</v>
      </c>
      <c r="AK175" s="52">
        <f>Q175</f>
        <v>0</v>
      </c>
      <c r="AL175" s="3">
        <f>Q176</f>
        <v>0</v>
      </c>
      <c r="AM175" s="3">
        <f>Q177</f>
        <v>0</v>
      </c>
      <c r="AN175" s="3">
        <f>Q178</f>
        <v>0</v>
      </c>
      <c r="AO175" s="45">
        <f>Q179</f>
        <v>0</v>
      </c>
      <c r="AP175" s="41">
        <f>Q180</f>
        <v>0</v>
      </c>
      <c r="AQ175" s="45">
        <f>Q181</f>
        <v>0</v>
      </c>
      <c r="AR175" s="3">
        <f>Q184</f>
        <v>0</v>
      </c>
      <c r="AT175" s="41">
        <v>256</v>
      </c>
      <c r="AU175" s="33">
        <f>PRODUCT(W175*100*1/W177)</f>
        <v>0</v>
      </c>
      <c r="AV175" s="33">
        <f>PRODUCT(X175*100*1/X177)</f>
        <v>0</v>
      </c>
      <c r="AW175" s="33">
        <f>PRODUCT(Y175*100*1/Y177)</f>
        <v>0</v>
      </c>
      <c r="AX175" s="33">
        <f>PRODUCT(Z175*100*1/Z177)</f>
        <v>0</v>
      </c>
      <c r="AY175" s="33">
        <f>PRODUCT(AA175*100*1/AA177)</f>
        <v>0</v>
      </c>
      <c r="AZ175" s="33">
        <f>PRODUCT(AB175*100*1/AB177)</f>
        <v>0</v>
      </c>
      <c r="BA175" s="33">
        <f>PRODUCT(AC175*100*1/AC177)</f>
        <v>0</v>
      </c>
      <c r="BB175" s="46">
        <f>PRODUCT(AD175*100*1/AD177)</f>
        <v>0</v>
      </c>
      <c r="BC175" s="33">
        <f>PRODUCT(AE175*100*1/AE177)</f>
        <v>0</v>
      </c>
      <c r="BD175" s="33">
        <f>PRODUCT(AF175*100*1/AF177)</f>
        <v>0</v>
      </c>
      <c r="BE175" s="33">
        <f>PRODUCT(AG175*100*1/AG177)</f>
        <v>0</v>
      </c>
      <c r="BF175" s="33">
        <f>PRODUCT(AH175*100*1/AH177)</f>
        <v>0</v>
      </c>
      <c r="BG175" s="33">
        <f>PRODUCT(AI175*100*1/AI177)</f>
        <v>0</v>
      </c>
      <c r="BH175" s="33">
        <f>PRODUCT(AJ175*100*1/AJ177)</f>
        <v>0</v>
      </c>
      <c r="BI175" s="53">
        <f>PRODUCT(AK175*100*1/AK177)</f>
        <v>0</v>
      </c>
      <c r="BJ175" s="33">
        <f>PRODUCT(AL175*100*1/AL177)</f>
        <v>0</v>
      </c>
      <c r="BK175" s="33">
        <f>PRODUCT(AM175*100*1/AM177)</f>
        <v>0</v>
      </c>
      <c r="BL175" s="33">
        <f>PRODUCT(AN175*100*1/AN177)</f>
        <v>0</v>
      </c>
      <c r="BM175" s="46">
        <f>PRODUCT(AO175*100*1/AO177)</f>
        <v>0</v>
      </c>
      <c r="BN175" s="30">
        <f>PRODUCT(AP175*100*1/AP177)</f>
        <v>0</v>
      </c>
      <c r="BO175" s="46">
        <f>PRODUCT(AQ175*100*1/AQ177)</f>
        <v>0</v>
      </c>
      <c r="BP175" s="33">
        <f t="shared" ref="BP175" si="199">PRODUCT(AR175*100*1/AR177)</f>
        <v>0</v>
      </c>
      <c r="BR175" s="41">
        <v>256</v>
      </c>
      <c r="BS175" s="33">
        <f t="shared" ref="BS175:CN175" si="200">AU161+AU162+AU163+AU164+AU165+AU166+AU167+AU168+AU169+AU170+AU171+AU172+AU173+AU174+AU175</f>
        <v>100</v>
      </c>
      <c r="BT175" s="33">
        <f t="shared" si="200"/>
        <v>100</v>
      </c>
      <c r="BU175" s="33">
        <f t="shared" si="200"/>
        <v>100</v>
      </c>
      <c r="BV175" s="33">
        <f t="shared" si="200"/>
        <v>100</v>
      </c>
      <c r="BW175" s="33">
        <f t="shared" si="200"/>
        <v>100</v>
      </c>
      <c r="BX175" s="33">
        <f t="shared" si="200"/>
        <v>100</v>
      </c>
      <c r="BY175" s="33">
        <f t="shared" si="200"/>
        <v>100</v>
      </c>
      <c r="BZ175" s="46">
        <f t="shared" si="200"/>
        <v>100</v>
      </c>
      <c r="CA175" s="33">
        <f t="shared" si="200"/>
        <v>100</v>
      </c>
      <c r="CB175" s="33">
        <f t="shared" si="200"/>
        <v>100</v>
      </c>
      <c r="CC175" s="33">
        <f t="shared" si="200"/>
        <v>100</v>
      </c>
      <c r="CD175" s="33">
        <f t="shared" si="200"/>
        <v>100</v>
      </c>
      <c r="CE175" s="33">
        <f t="shared" si="200"/>
        <v>100</v>
      </c>
      <c r="CF175" s="33">
        <f t="shared" si="200"/>
        <v>100</v>
      </c>
      <c r="CG175" s="53">
        <f t="shared" si="200"/>
        <v>100</v>
      </c>
      <c r="CH175" s="33">
        <f t="shared" si="200"/>
        <v>100</v>
      </c>
      <c r="CI175" s="33">
        <f t="shared" si="200"/>
        <v>100</v>
      </c>
      <c r="CJ175" s="33">
        <f t="shared" si="200"/>
        <v>100</v>
      </c>
      <c r="CK175" s="46">
        <f t="shared" si="200"/>
        <v>100</v>
      </c>
      <c r="CL175" s="30">
        <f t="shared" si="200"/>
        <v>100</v>
      </c>
      <c r="CM175" s="46">
        <f t="shared" si="200"/>
        <v>100</v>
      </c>
      <c r="CN175" s="33">
        <f t="shared" si="200"/>
        <v>100</v>
      </c>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row>
    <row r="176" spans="2:118" x14ac:dyDescent="0.25">
      <c r="B176" s="41" t="s">
        <v>17</v>
      </c>
      <c r="C176" s="2">
        <v>0</v>
      </c>
      <c r="D176" s="2">
        <v>0</v>
      </c>
      <c r="E176" s="2">
        <v>4</v>
      </c>
      <c r="F176" s="2">
        <v>0</v>
      </c>
      <c r="G176" s="2">
        <v>5</v>
      </c>
      <c r="H176" s="2">
        <v>1</v>
      </c>
      <c r="I176" s="2">
        <v>0</v>
      </c>
      <c r="J176" s="2">
        <v>0</v>
      </c>
      <c r="K176" s="4">
        <v>0</v>
      </c>
      <c r="L176" s="3">
        <v>0</v>
      </c>
      <c r="M176" s="3">
        <v>0</v>
      </c>
      <c r="N176" s="3">
        <v>0</v>
      </c>
      <c r="O176" s="3">
        <v>0</v>
      </c>
      <c r="P176" s="3">
        <v>0</v>
      </c>
      <c r="Q176" s="3">
        <v>0</v>
      </c>
      <c r="R176" s="3">
        <v>0</v>
      </c>
      <c r="S176" s="41">
        <v>10</v>
      </c>
      <c r="V176" s="41">
        <v>512</v>
      </c>
      <c r="W176" s="3">
        <f>R161</f>
        <v>0</v>
      </c>
      <c r="X176" s="3">
        <f>R162</f>
        <v>0</v>
      </c>
      <c r="Y176" s="3">
        <f>R163</f>
        <v>0</v>
      </c>
      <c r="Z176" s="3">
        <f>R164</f>
        <v>0</v>
      </c>
      <c r="AA176" s="3">
        <f>R165</f>
        <v>0</v>
      </c>
      <c r="AB176" s="3">
        <f>R166</f>
        <v>0</v>
      </c>
      <c r="AC176" s="3">
        <f>R167</f>
        <v>0</v>
      </c>
      <c r="AD176" s="41">
        <f>R168</f>
        <v>0</v>
      </c>
      <c r="AE176" s="3">
        <f>R169</f>
        <v>0</v>
      </c>
      <c r="AF176" s="3">
        <f>R170</f>
        <v>0</v>
      </c>
      <c r="AG176" s="3">
        <f>R171</f>
        <v>0</v>
      </c>
      <c r="AH176" s="3">
        <f>R172</f>
        <v>0</v>
      </c>
      <c r="AI176" s="3">
        <f>R173</f>
        <v>0</v>
      </c>
      <c r="AJ176" s="3">
        <f>R174</f>
        <v>0</v>
      </c>
      <c r="AK176" s="52">
        <f>R175</f>
        <v>0</v>
      </c>
      <c r="AL176" s="3">
        <f>R176</f>
        <v>0</v>
      </c>
      <c r="AM176" s="3">
        <f>R177</f>
        <v>0</v>
      </c>
      <c r="AN176" s="3">
        <f>R178</f>
        <v>0</v>
      </c>
      <c r="AO176" s="45">
        <f>R179</f>
        <v>0</v>
      </c>
      <c r="AP176" s="41">
        <f>R180</f>
        <v>0</v>
      </c>
      <c r="AQ176" s="45">
        <f>R181</f>
        <v>0</v>
      </c>
      <c r="AR176" s="3">
        <f>R184</f>
        <v>0</v>
      </c>
      <c r="AT176" s="41">
        <v>512</v>
      </c>
      <c r="AU176" s="33">
        <f>PRODUCT(W176*100*1/W177)</f>
        <v>0</v>
      </c>
      <c r="AV176" s="33">
        <f>PRODUCT(X176*100*1/X177)</f>
        <v>0</v>
      </c>
      <c r="AW176" s="33">
        <f>PRODUCT(Y176*100*1/Y177)</f>
        <v>0</v>
      </c>
      <c r="AX176" s="33">
        <f>PRODUCT(Z176*100*1/Z177)</f>
        <v>0</v>
      </c>
      <c r="AY176" s="33">
        <f>PRODUCT(AA176*100*1/AA177)</f>
        <v>0</v>
      </c>
      <c r="AZ176" s="33">
        <f>PRODUCT(AB176*100*1/AB177)</f>
        <v>0</v>
      </c>
      <c r="BA176" s="33">
        <f>PRODUCT(AC176*100*1/AC177)</f>
        <v>0</v>
      </c>
      <c r="BB176" s="46">
        <f>PRODUCT(AD176*100*1/AD177)</f>
        <v>0</v>
      </c>
      <c r="BC176" s="33">
        <f>PRODUCT(AE176*100*1/AE177)</f>
        <v>0</v>
      </c>
      <c r="BD176" s="33">
        <f>PRODUCT(AF176*100*1/AF177)</f>
        <v>0</v>
      </c>
      <c r="BE176" s="33">
        <f>PRODUCT(AG176*100*1/AG177)</f>
        <v>0</v>
      </c>
      <c r="BF176" s="33">
        <f>PRODUCT(AH176*100*1/AH177)</f>
        <v>0</v>
      </c>
      <c r="BG176" s="33">
        <f>PRODUCT(AI176*100*1/AI177)</f>
        <v>0</v>
      </c>
      <c r="BH176" s="33">
        <f>PRODUCT(AJ176*100*1/AJ177)</f>
        <v>0</v>
      </c>
      <c r="BI176" s="53">
        <f>PRODUCT(AK176*100*1/AK177)</f>
        <v>0</v>
      </c>
      <c r="BJ176" s="33">
        <f>PRODUCT(AL176*100*1/AL177)</f>
        <v>0</v>
      </c>
      <c r="BK176" s="33">
        <f>PRODUCT(AM176*100*1/AM177)</f>
        <v>0</v>
      </c>
      <c r="BL176" s="33">
        <f>PRODUCT(AN176*100*1/AN177)</f>
        <v>0</v>
      </c>
      <c r="BM176" s="46">
        <f>PRODUCT(AO176*100*1/AO177)</f>
        <v>0</v>
      </c>
      <c r="BN176" s="30">
        <f>PRODUCT(AP176*100*1/AP177)</f>
        <v>0</v>
      </c>
      <c r="BO176" s="46">
        <f>PRODUCT(AQ176*100*1/AQ177)</f>
        <v>0</v>
      </c>
      <c r="BP176" s="33">
        <f t="shared" ref="BP176" si="201">PRODUCT(AR176*100*1/AR177)</f>
        <v>0</v>
      </c>
      <c r="BR176" s="41">
        <v>512</v>
      </c>
      <c r="BS176" s="33">
        <f t="shared" ref="BS176:CN176" si="202">AU161+AU162+AU163+AU164+AU165+AU166+AU167+AU168+AU169+AU170+AU171+AU172+AU173+AU174+AU175+AU176</f>
        <v>100</v>
      </c>
      <c r="BT176" s="33">
        <f t="shared" si="202"/>
        <v>100</v>
      </c>
      <c r="BU176" s="33">
        <f t="shared" si="202"/>
        <v>100</v>
      </c>
      <c r="BV176" s="33">
        <f t="shared" si="202"/>
        <v>100</v>
      </c>
      <c r="BW176" s="33">
        <f t="shared" si="202"/>
        <v>100</v>
      </c>
      <c r="BX176" s="33">
        <f t="shared" si="202"/>
        <v>100</v>
      </c>
      <c r="BY176" s="33">
        <f t="shared" si="202"/>
        <v>100</v>
      </c>
      <c r="BZ176" s="46">
        <f t="shared" si="202"/>
        <v>100</v>
      </c>
      <c r="CA176" s="33">
        <f t="shared" si="202"/>
        <v>100</v>
      </c>
      <c r="CB176" s="33">
        <f t="shared" si="202"/>
        <v>100</v>
      </c>
      <c r="CC176" s="33">
        <f t="shared" si="202"/>
        <v>100</v>
      </c>
      <c r="CD176" s="33">
        <f t="shared" si="202"/>
        <v>100</v>
      </c>
      <c r="CE176" s="33">
        <f t="shared" si="202"/>
        <v>100</v>
      </c>
      <c r="CF176" s="33">
        <f t="shared" si="202"/>
        <v>100</v>
      </c>
      <c r="CG176" s="53">
        <f t="shared" si="202"/>
        <v>100</v>
      </c>
      <c r="CH176" s="33">
        <f t="shared" si="202"/>
        <v>100</v>
      </c>
      <c r="CI176" s="33">
        <f t="shared" si="202"/>
        <v>100</v>
      </c>
      <c r="CJ176" s="33">
        <f t="shared" si="202"/>
        <v>100</v>
      </c>
      <c r="CK176" s="46">
        <f t="shared" si="202"/>
        <v>100</v>
      </c>
      <c r="CL176" s="30">
        <f t="shared" si="202"/>
        <v>100</v>
      </c>
      <c r="CM176" s="46">
        <f t="shared" si="202"/>
        <v>100</v>
      </c>
      <c r="CN176" s="33">
        <f t="shared" si="202"/>
        <v>100</v>
      </c>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row>
    <row r="177" spans="2:118" x14ac:dyDescent="0.25">
      <c r="B177" s="41" t="s">
        <v>18</v>
      </c>
      <c r="C177" s="2">
        <v>0</v>
      </c>
      <c r="D177" s="2">
        <v>0</v>
      </c>
      <c r="E177" s="2">
        <v>5</v>
      </c>
      <c r="F177" s="2">
        <v>4</v>
      </c>
      <c r="G177" s="2">
        <v>0</v>
      </c>
      <c r="H177" s="4">
        <v>0</v>
      </c>
      <c r="I177" s="3">
        <v>1</v>
      </c>
      <c r="J177" s="3">
        <v>0</v>
      </c>
      <c r="K177" s="3">
        <v>0</v>
      </c>
      <c r="L177" s="3">
        <v>0</v>
      </c>
      <c r="M177" s="3">
        <v>0</v>
      </c>
      <c r="N177" s="3">
        <v>0</v>
      </c>
      <c r="O177" s="3">
        <v>0</v>
      </c>
      <c r="P177" s="3">
        <v>0</v>
      </c>
      <c r="Q177" s="3">
        <v>0</v>
      </c>
      <c r="R177" s="3">
        <v>0</v>
      </c>
      <c r="S177" s="41">
        <v>10</v>
      </c>
      <c r="V177" s="41" t="s">
        <v>1</v>
      </c>
      <c r="W177" s="41">
        <f>S161</f>
        <v>9</v>
      </c>
      <c r="X177" s="41">
        <f>S162</f>
        <v>10</v>
      </c>
      <c r="Y177" s="41">
        <f>S163</f>
        <v>10</v>
      </c>
      <c r="Z177" s="41">
        <f>S164</f>
        <v>10</v>
      </c>
      <c r="AA177" s="41">
        <f>S165</f>
        <v>10</v>
      </c>
      <c r="AB177" s="41">
        <f>S166</f>
        <v>10</v>
      </c>
      <c r="AC177" s="41">
        <f>S167</f>
        <v>10</v>
      </c>
      <c r="AD177" s="41">
        <f>S168</f>
        <v>10</v>
      </c>
      <c r="AE177" s="41">
        <f>S169</f>
        <v>10</v>
      </c>
      <c r="AF177" s="41">
        <f>S170</f>
        <v>10</v>
      </c>
      <c r="AG177" s="41">
        <f>S171</f>
        <v>10</v>
      </c>
      <c r="AH177" s="41">
        <f>S172</f>
        <v>10</v>
      </c>
      <c r="AI177" s="41">
        <f>S173</f>
        <v>10</v>
      </c>
      <c r="AJ177" s="41">
        <f>S174</f>
        <v>10</v>
      </c>
      <c r="AK177" s="48">
        <f>S175</f>
        <v>10</v>
      </c>
      <c r="AL177" s="41">
        <f>S176</f>
        <v>10</v>
      </c>
      <c r="AM177" s="41">
        <f>S177</f>
        <v>10</v>
      </c>
      <c r="AN177" s="41">
        <f>S178</f>
        <v>10</v>
      </c>
      <c r="AO177" s="41">
        <f>S179</f>
        <v>10</v>
      </c>
      <c r="AP177" s="41">
        <f>S180</f>
        <v>10</v>
      </c>
      <c r="AQ177" s="41">
        <f>S181</f>
        <v>10</v>
      </c>
      <c r="AR177" s="41">
        <f>S184</f>
        <v>10</v>
      </c>
      <c r="AT177" s="41" t="s">
        <v>46</v>
      </c>
      <c r="AU177" s="30">
        <f t="shared" ref="AU177:BP177" si="203">SUM(AU161:AU176)</f>
        <v>100</v>
      </c>
      <c r="AV177" s="30">
        <f t="shared" si="203"/>
        <v>100</v>
      </c>
      <c r="AW177" s="30">
        <f t="shared" si="203"/>
        <v>100</v>
      </c>
      <c r="AX177" s="30">
        <f t="shared" si="203"/>
        <v>100</v>
      </c>
      <c r="AY177" s="30">
        <f t="shared" si="203"/>
        <v>100</v>
      </c>
      <c r="AZ177" s="30">
        <f t="shared" si="203"/>
        <v>100</v>
      </c>
      <c r="BA177" s="30">
        <f t="shared" si="203"/>
        <v>100</v>
      </c>
      <c r="BB177" s="30">
        <f t="shared" si="203"/>
        <v>100</v>
      </c>
      <c r="BC177" s="30">
        <f t="shared" si="203"/>
        <v>100</v>
      </c>
      <c r="BD177" s="30">
        <f t="shared" si="203"/>
        <v>100</v>
      </c>
      <c r="BE177" s="30">
        <f t="shared" si="203"/>
        <v>100</v>
      </c>
      <c r="BF177" s="30">
        <f t="shared" si="203"/>
        <v>100</v>
      </c>
      <c r="BG177" s="30">
        <f t="shared" si="203"/>
        <v>100</v>
      </c>
      <c r="BH177" s="30">
        <f t="shared" si="203"/>
        <v>100</v>
      </c>
      <c r="BI177" s="49">
        <f t="shared" si="203"/>
        <v>100</v>
      </c>
      <c r="BJ177" s="30">
        <f t="shared" si="203"/>
        <v>100</v>
      </c>
      <c r="BK177" s="30">
        <f t="shared" si="203"/>
        <v>100</v>
      </c>
      <c r="BL177" s="30">
        <f t="shared" si="203"/>
        <v>100</v>
      </c>
      <c r="BM177" s="30">
        <f t="shared" si="203"/>
        <v>100</v>
      </c>
      <c r="BN177" s="30">
        <f t="shared" si="203"/>
        <v>100</v>
      </c>
      <c r="BO177" s="30">
        <f t="shared" si="203"/>
        <v>100</v>
      </c>
      <c r="BP177" s="30">
        <f t="shared" si="203"/>
        <v>100</v>
      </c>
      <c r="BS177" s="30"/>
      <c r="BT177" s="30"/>
      <c r="BU177" s="30"/>
      <c r="BV177" s="30"/>
      <c r="BW177" s="30"/>
      <c r="BX177" s="30"/>
      <c r="BY177" s="30"/>
      <c r="BZ177" s="30"/>
      <c r="CA177" s="30"/>
      <c r="CB177" s="30"/>
      <c r="CC177" s="30"/>
      <c r="CD177" s="30"/>
      <c r="CE177" s="30"/>
      <c r="CF177" s="30"/>
      <c r="CG177" s="49"/>
      <c r="CH177" s="30"/>
      <c r="CI177" s="30"/>
      <c r="CJ177" s="30"/>
      <c r="CK177" s="30"/>
      <c r="CL177" s="30"/>
      <c r="CM177" s="3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row>
    <row r="178" spans="2:118" x14ac:dyDescent="0.25">
      <c r="B178" s="41" t="s">
        <v>19</v>
      </c>
      <c r="C178" s="2">
        <v>0</v>
      </c>
      <c r="D178" s="2">
        <v>4</v>
      </c>
      <c r="E178" s="2">
        <v>0</v>
      </c>
      <c r="F178" s="2">
        <v>4</v>
      </c>
      <c r="G178" s="2">
        <v>1</v>
      </c>
      <c r="H178" s="2">
        <v>0</v>
      </c>
      <c r="I178" s="4">
        <v>1</v>
      </c>
      <c r="J178" s="3">
        <v>0</v>
      </c>
      <c r="K178" s="3">
        <v>0</v>
      </c>
      <c r="L178" s="3">
        <v>0</v>
      </c>
      <c r="M178" s="3">
        <v>0</v>
      </c>
      <c r="N178" s="3">
        <v>0</v>
      </c>
      <c r="O178" s="3">
        <v>0</v>
      </c>
      <c r="P178" s="3">
        <v>0</v>
      </c>
      <c r="Q178" s="3">
        <v>0</v>
      </c>
      <c r="R178" s="3">
        <v>0</v>
      </c>
      <c r="S178" s="41">
        <v>10</v>
      </c>
      <c r="AK178" s="48"/>
      <c r="AU178" s="30"/>
      <c r="AV178" s="30"/>
      <c r="AW178" s="30"/>
      <c r="AX178" s="30"/>
      <c r="AY178" s="30"/>
      <c r="AZ178" s="30"/>
      <c r="BA178" s="30"/>
      <c r="BB178" s="30"/>
      <c r="BC178" s="30"/>
      <c r="BD178" s="30"/>
      <c r="BE178" s="30"/>
      <c r="BF178" s="30"/>
      <c r="BG178" s="30"/>
      <c r="BH178" s="30"/>
      <c r="BI178" s="49"/>
      <c r="BJ178" s="30"/>
      <c r="BK178" s="30"/>
      <c r="BL178" s="30"/>
      <c r="BM178" s="30"/>
      <c r="BN178" s="30"/>
      <c r="BO178" s="30"/>
      <c r="BS178" s="30"/>
      <c r="BT178" s="30"/>
      <c r="BU178" s="30"/>
      <c r="BV178" s="30"/>
      <c r="BW178" s="30"/>
      <c r="BX178" s="30"/>
      <c r="BY178" s="30"/>
      <c r="BZ178" s="30"/>
      <c r="CA178" s="30"/>
      <c r="CB178" s="30"/>
      <c r="CC178" s="30"/>
      <c r="CD178" s="30"/>
      <c r="CE178" s="30"/>
      <c r="CF178" s="30"/>
      <c r="CG178" s="49"/>
      <c r="CH178" s="30"/>
      <c r="CI178" s="30"/>
      <c r="CJ178" s="30"/>
      <c r="CK178" s="30"/>
      <c r="CL178" s="30"/>
      <c r="CM178" s="3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row>
    <row r="179" spans="2:118" x14ac:dyDescent="0.25">
      <c r="B179" s="41" t="s">
        <v>20</v>
      </c>
      <c r="C179" s="42">
        <v>0</v>
      </c>
      <c r="D179" s="42">
        <v>0</v>
      </c>
      <c r="E179" s="42">
        <v>0</v>
      </c>
      <c r="F179" s="42">
        <v>1</v>
      </c>
      <c r="G179" s="42">
        <v>5</v>
      </c>
      <c r="H179" s="45">
        <v>3</v>
      </c>
      <c r="I179" s="45">
        <v>0</v>
      </c>
      <c r="J179" s="45">
        <v>1</v>
      </c>
      <c r="K179" s="45">
        <v>0</v>
      </c>
      <c r="L179" s="45">
        <v>0</v>
      </c>
      <c r="M179" s="45">
        <v>0</v>
      </c>
      <c r="N179" s="45">
        <v>0</v>
      </c>
      <c r="O179" s="45">
        <v>0</v>
      </c>
      <c r="P179" s="45">
        <v>0</v>
      </c>
      <c r="Q179" s="45">
        <v>0</v>
      </c>
      <c r="R179" s="45">
        <v>0</v>
      </c>
      <c r="S179" s="41">
        <v>10</v>
      </c>
      <c r="AK179" s="48"/>
      <c r="AU179" s="30"/>
      <c r="AV179" s="30"/>
      <c r="AW179" s="30"/>
      <c r="AX179" s="30"/>
      <c r="AY179" s="30"/>
      <c r="AZ179" s="30"/>
      <c r="BA179" s="30"/>
      <c r="BB179" s="30"/>
      <c r="BC179" s="30"/>
      <c r="BD179" s="30"/>
      <c r="BE179" s="30"/>
      <c r="BF179" s="30"/>
      <c r="BG179" s="30"/>
      <c r="BH179" s="30"/>
      <c r="BI179" s="49"/>
      <c r="BJ179" s="30"/>
      <c r="BK179" s="30"/>
      <c r="BL179" s="30"/>
      <c r="BM179" s="30"/>
      <c r="BN179" s="30"/>
      <c r="BO179" s="30"/>
      <c r="BS179" s="30"/>
      <c r="BT179" s="30"/>
      <c r="BU179" s="30"/>
      <c r="BV179" s="30"/>
      <c r="BW179" s="30"/>
      <c r="BX179" s="30"/>
      <c r="BY179" s="30"/>
      <c r="BZ179" s="30"/>
      <c r="CA179" s="30"/>
      <c r="CB179" s="30"/>
      <c r="CC179" s="30"/>
      <c r="CD179" s="30"/>
      <c r="CE179" s="30"/>
      <c r="CF179" s="30"/>
      <c r="CG179" s="49"/>
      <c r="CH179" s="30"/>
      <c r="CI179" s="30"/>
      <c r="CJ179" s="30"/>
      <c r="CK179" s="30"/>
      <c r="CL179" s="30"/>
      <c r="CM179" s="3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row>
    <row r="180" spans="2:118" x14ac:dyDescent="0.25">
      <c r="B180" s="41" t="s">
        <v>21</v>
      </c>
      <c r="C180" s="41">
        <v>0</v>
      </c>
      <c r="D180" s="41">
        <v>0</v>
      </c>
      <c r="E180" s="41">
        <v>0</v>
      </c>
      <c r="F180" s="41">
        <v>0</v>
      </c>
      <c r="G180" s="41">
        <v>0</v>
      </c>
      <c r="H180" s="41">
        <v>1</v>
      </c>
      <c r="I180" s="41">
        <v>1</v>
      </c>
      <c r="J180" s="41">
        <v>5</v>
      </c>
      <c r="K180" s="41">
        <v>3</v>
      </c>
      <c r="L180" s="41">
        <v>0</v>
      </c>
      <c r="M180" s="41">
        <v>0</v>
      </c>
      <c r="N180" s="41">
        <v>0</v>
      </c>
      <c r="O180" s="41">
        <v>0</v>
      </c>
      <c r="P180" s="41">
        <v>0</v>
      </c>
      <c r="Q180" s="41">
        <v>0</v>
      </c>
      <c r="R180" s="41">
        <v>0</v>
      </c>
      <c r="S180" s="41">
        <v>10</v>
      </c>
      <c r="AK180" s="48"/>
      <c r="AU180" s="30"/>
      <c r="AV180" s="30"/>
      <c r="AW180" s="30"/>
      <c r="AX180" s="30"/>
      <c r="AY180" s="30"/>
      <c r="AZ180" s="30"/>
      <c r="BA180" s="30"/>
      <c r="BB180" s="30"/>
      <c r="BC180" s="30"/>
      <c r="BD180" s="30"/>
      <c r="BE180" s="30"/>
      <c r="BF180" s="30"/>
      <c r="BG180" s="30"/>
      <c r="BH180" s="30"/>
      <c r="BI180" s="49"/>
      <c r="BJ180" s="30"/>
      <c r="BK180" s="30"/>
      <c r="BL180" s="30"/>
      <c r="BM180" s="30"/>
      <c r="BN180" s="30"/>
      <c r="BO180" s="30"/>
      <c r="BS180" s="30"/>
      <c r="BT180" s="30"/>
      <c r="BU180" s="30"/>
      <c r="BV180" s="30"/>
      <c r="BW180" s="30"/>
      <c r="BX180" s="30"/>
      <c r="BY180" s="30"/>
      <c r="BZ180" s="30"/>
      <c r="CA180" s="30"/>
      <c r="CB180" s="30"/>
      <c r="CC180" s="30"/>
      <c r="CD180" s="30"/>
      <c r="CE180" s="30"/>
      <c r="CF180" s="30"/>
      <c r="CG180" s="49"/>
      <c r="CH180" s="30"/>
      <c r="CI180" s="30"/>
      <c r="CJ180" s="30"/>
      <c r="CK180" s="30"/>
      <c r="CL180" s="30"/>
      <c r="CM180" s="3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row>
    <row r="181" spans="2:118" x14ac:dyDescent="0.25">
      <c r="B181" s="41" t="s">
        <v>22</v>
      </c>
      <c r="C181" s="41">
        <v>0</v>
      </c>
      <c r="D181" s="41">
        <v>0</v>
      </c>
      <c r="E181" s="41">
        <v>0</v>
      </c>
      <c r="F181" s="41">
        <v>0</v>
      </c>
      <c r="G181" s="41">
        <v>7</v>
      </c>
      <c r="H181" s="41">
        <v>3</v>
      </c>
      <c r="I181" s="41">
        <v>0</v>
      </c>
      <c r="J181" s="41">
        <v>0</v>
      </c>
      <c r="K181" s="41">
        <v>0</v>
      </c>
      <c r="L181" s="41">
        <v>0</v>
      </c>
      <c r="M181" s="41">
        <v>0</v>
      </c>
      <c r="N181" s="41">
        <v>0</v>
      </c>
      <c r="O181" s="41">
        <v>0</v>
      </c>
      <c r="P181" s="41">
        <v>0</v>
      </c>
      <c r="Q181" s="41">
        <v>0</v>
      </c>
      <c r="R181" s="41">
        <v>0</v>
      </c>
      <c r="S181" s="41">
        <v>10</v>
      </c>
      <c r="AK181" s="48"/>
      <c r="AU181" s="30"/>
      <c r="AV181" s="30"/>
      <c r="AW181" s="30"/>
      <c r="AX181" s="30"/>
      <c r="AY181" s="30"/>
      <c r="AZ181" s="30"/>
      <c r="BA181" s="30"/>
      <c r="BB181" s="30"/>
      <c r="BC181" s="30"/>
      <c r="BD181" s="30"/>
      <c r="BE181" s="30"/>
      <c r="BF181" s="30"/>
      <c r="BG181" s="30"/>
      <c r="BH181" s="30"/>
      <c r="BI181" s="49"/>
      <c r="BJ181" s="30"/>
      <c r="BK181" s="30"/>
      <c r="BL181" s="30"/>
      <c r="BM181" s="30"/>
      <c r="BN181" s="30"/>
      <c r="BO181" s="30"/>
      <c r="BS181" s="30"/>
      <c r="BT181" s="30"/>
      <c r="BU181" s="30"/>
      <c r="BV181" s="30"/>
      <c r="BW181" s="30"/>
      <c r="BX181" s="30"/>
      <c r="BY181" s="30"/>
      <c r="BZ181" s="30"/>
      <c r="CA181" s="30"/>
      <c r="CB181" s="30"/>
      <c r="CC181" s="30"/>
      <c r="CD181" s="30"/>
      <c r="CE181" s="30"/>
      <c r="CF181" s="30"/>
      <c r="CG181" s="49"/>
      <c r="CH181" s="30"/>
      <c r="CI181" s="30"/>
      <c r="CJ181" s="30"/>
      <c r="CK181" s="30"/>
      <c r="CL181" s="30"/>
      <c r="CM181" s="3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row>
    <row r="182" spans="2:118" x14ac:dyDescent="0.25">
      <c r="B182" s="41" t="s">
        <v>89</v>
      </c>
      <c r="C182" s="41">
        <v>0</v>
      </c>
      <c r="D182" s="41">
        <v>0</v>
      </c>
      <c r="E182" s="41">
        <v>0</v>
      </c>
      <c r="F182" s="41">
        <v>0</v>
      </c>
      <c r="G182" s="41">
        <v>0</v>
      </c>
      <c r="H182" s="41">
        <v>0</v>
      </c>
      <c r="I182" s="41">
        <v>0</v>
      </c>
      <c r="J182" s="41">
        <v>0</v>
      </c>
      <c r="K182" s="41">
        <v>1</v>
      </c>
      <c r="L182" s="41">
        <v>3</v>
      </c>
      <c r="M182" s="41">
        <v>6</v>
      </c>
      <c r="N182" s="41">
        <v>0</v>
      </c>
      <c r="O182" s="41">
        <v>0</v>
      </c>
      <c r="P182" s="41">
        <v>0</v>
      </c>
      <c r="Q182" s="41">
        <v>0</v>
      </c>
      <c r="R182" s="41">
        <v>0</v>
      </c>
      <c r="S182" s="41">
        <v>10</v>
      </c>
      <c r="AK182" s="48"/>
      <c r="AU182" s="30"/>
      <c r="AV182" s="30"/>
      <c r="AW182" s="30"/>
      <c r="AX182" s="30"/>
      <c r="AY182" s="30"/>
      <c r="AZ182" s="30"/>
      <c r="BA182" s="30"/>
      <c r="BB182" s="30"/>
      <c r="BC182" s="30"/>
      <c r="BD182" s="30"/>
      <c r="BE182" s="30"/>
      <c r="BF182" s="30"/>
      <c r="BG182" s="30"/>
      <c r="BH182" s="30"/>
      <c r="BI182" s="49"/>
      <c r="BJ182" s="30"/>
      <c r="BK182" s="30"/>
      <c r="BL182" s="30"/>
      <c r="BM182" s="30"/>
      <c r="BN182" s="30"/>
      <c r="BO182" s="30"/>
      <c r="BS182" s="30"/>
      <c r="BT182" s="30"/>
      <c r="BU182" s="30"/>
      <c r="BV182" s="30"/>
      <c r="BW182" s="30"/>
      <c r="BX182" s="30"/>
      <c r="BY182" s="30"/>
      <c r="BZ182" s="30"/>
      <c r="CA182" s="30"/>
      <c r="CB182" s="30"/>
      <c r="CC182" s="30"/>
      <c r="CD182" s="30"/>
      <c r="CE182" s="30"/>
      <c r="CF182" s="30"/>
      <c r="CG182" s="49"/>
      <c r="CH182" s="30"/>
      <c r="CI182" s="30"/>
      <c r="CJ182" s="30"/>
      <c r="CK182" s="30"/>
      <c r="CL182" s="30"/>
      <c r="CM182" s="3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row>
    <row r="183" spans="2:118" x14ac:dyDescent="0.25">
      <c r="B183" s="41" t="s">
        <v>107</v>
      </c>
      <c r="C183" s="41">
        <v>0</v>
      </c>
      <c r="D183" s="41">
        <v>0</v>
      </c>
      <c r="E183" s="41">
        <v>0</v>
      </c>
      <c r="F183" s="41">
        <v>0</v>
      </c>
      <c r="G183" s="41">
        <v>0</v>
      </c>
      <c r="H183" s="41">
        <v>0</v>
      </c>
      <c r="I183" s="41">
        <v>0</v>
      </c>
      <c r="J183" s="41">
        <v>0</v>
      </c>
      <c r="K183" s="41">
        <v>0</v>
      </c>
      <c r="L183" s="41">
        <v>0</v>
      </c>
      <c r="M183" s="41">
        <v>0</v>
      </c>
      <c r="N183" s="41">
        <v>9</v>
      </c>
      <c r="O183" s="41">
        <v>0</v>
      </c>
      <c r="P183" s="41">
        <v>0</v>
      </c>
      <c r="Q183" s="41">
        <v>0</v>
      </c>
      <c r="R183" s="41">
        <v>0</v>
      </c>
      <c r="S183" s="41">
        <v>9</v>
      </c>
      <c r="AK183" s="48"/>
      <c r="AU183" s="30"/>
      <c r="AV183" s="30"/>
      <c r="AW183" s="30"/>
      <c r="AX183" s="30"/>
      <c r="AY183" s="30"/>
      <c r="AZ183" s="30"/>
      <c r="BA183" s="30"/>
      <c r="BB183" s="30"/>
      <c r="BC183" s="30"/>
      <c r="BD183" s="30"/>
      <c r="BE183" s="30"/>
      <c r="BF183" s="30"/>
      <c r="BG183" s="30"/>
      <c r="BH183" s="30"/>
      <c r="BI183" s="49"/>
      <c r="BJ183" s="30"/>
      <c r="BK183" s="30"/>
      <c r="BL183" s="30"/>
      <c r="BM183" s="30"/>
      <c r="BN183" s="30"/>
      <c r="BO183" s="30"/>
      <c r="BS183" s="30"/>
      <c r="BT183" s="30"/>
      <c r="BU183" s="30"/>
      <c r="BV183" s="30"/>
      <c r="BW183" s="30"/>
      <c r="BX183" s="30"/>
      <c r="BY183" s="30"/>
      <c r="BZ183" s="30"/>
      <c r="CA183" s="30"/>
      <c r="CB183" s="30"/>
      <c r="CC183" s="30"/>
      <c r="CD183" s="30"/>
      <c r="CE183" s="30"/>
      <c r="CF183" s="30"/>
      <c r="CG183" s="49"/>
      <c r="CH183" s="30"/>
      <c r="CI183" s="30"/>
      <c r="CJ183" s="30"/>
      <c r="CK183" s="30"/>
      <c r="CL183" s="30"/>
      <c r="CM183" s="3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row>
    <row r="184" spans="2:118" x14ac:dyDescent="0.25">
      <c r="B184" s="41" t="s">
        <v>94</v>
      </c>
      <c r="C184" s="2">
        <v>0</v>
      </c>
      <c r="D184" s="2">
        <v>0</v>
      </c>
      <c r="E184" s="2">
        <v>0</v>
      </c>
      <c r="F184" s="2">
        <v>9</v>
      </c>
      <c r="G184" s="2">
        <v>0</v>
      </c>
      <c r="H184" s="2">
        <v>1</v>
      </c>
      <c r="I184" s="2">
        <v>0</v>
      </c>
      <c r="J184" s="2">
        <v>0</v>
      </c>
      <c r="K184" s="2">
        <v>0</v>
      </c>
      <c r="L184" s="2">
        <v>0</v>
      </c>
      <c r="M184" s="3">
        <v>0</v>
      </c>
      <c r="N184" s="3">
        <v>0</v>
      </c>
      <c r="O184" s="3">
        <v>0</v>
      </c>
      <c r="P184" s="3">
        <v>0</v>
      </c>
      <c r="Q184" s="3">
        <v>0</v>
      </c>
      <c r="R184" s="3">
        <v>0</v>
      </c>
      <c r="S184" s="41">
        <v>10</v>
      </c>
      <c r="AK184" s="48"/>
      <c r="BI184" s="48"/>
      <c r="CG184" s="48"/>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zoomScale="75" zoomScaleNormal="75" workbookViewId="0">
      <selection activeCell="V35" sqref="V35"/>
    </sheetView>
  </sheetViews>
  <sheetFormatPr baseColWidth="10" defaultRowHeight="15" x14ac:dyDescent="0.25"/>
  <cols>
    <col min="1" max="1" width="11.42578125" style="41"/>
    <col min="2" max="2" width="14.42578125" style="41" customWidth="1"/>
    <col min="3" max="18" width="8.28515625" style="41" customWidth="1"/>
    <col min="19" max="22" width="11.42578125" style="41"/>
    <col min="23" max="44" width="8.28515625" style="41" customWidth="1"/>
    <col min="45" max="47" width="11.42578125" style="41"/>
    <col min="48" max="68" width="8.28515625" style="41" customWidth="1"/>
    <col min="69" max="71" width="11.42578125" style="41"/>
    <col min="72" max="91" width="8.28515625" style="41" customWidth="1"/>
    <col min="92" max="94" width="11.42578125" style="41"/>
    <col min="95" max="95" width="9" style="41" bestFit="1" customWidth="1"/>
    <col min="96" max="96" width="10" style="41" customWidth="1"/>
    <col min="97" max="115" width="9" style="41" bestFit="1" customWidth="1"/>
    <col min="116" max="16384" width="11.42578125" style="41"/>
  </cols>
  <sheetData>
    <row r="3" spans="1:120" x14ac:dyDescent="0.25">
      <c r="A3" s="41" t="s">
        <v>43</v>
      </c>
      <c r="V3" s="41" t="str">
        <f>A3</f>
        <v>Pseudomonas aeruginosa</v>
      </c>
      <c r="AU3" s="41" t="str">
        <f>A3</f>
        <v>Pseudomonas aeruginosa</v>
      </c>
      <c r="AV3" s="30"/>
      <c r="AW3" s="30"/>
      <c r="AX3" s="30"/>
      <c r="AY3" s="30"/>
      <c r="AZ3" s="30"/>
      <c r="BA3" s="30"/>
      <c r="BB3" s="30"/>
      <c r="BC3" s="30"/>
      <c r="BD3" s="30"/>
      <c r="BE3" s="30"/>
      <c r="BF3" s="30"/>
      <c r="BG3" s="30"/>
      <c r="BH3" s="30"/>
      <c r="BI3" s="30"/>
      <c r="BJ3" s="30"/>
      <c r="BK3" s="30"/>
      <c r="BL3" s="30"/>
      <c r="BM3" s="30"/>
      <c r="BN3" s="30"/>
      <c r="BO3" s="30"/>
      <c r="BP3" s="30"/>
      <c r="BS3" s="30"/>
      <c r="BT3" s="30" t="str">
        <f>A3</f>
        <v>Pseudomonas aeruginosa</v>
      </c>
      <c r="BU3" s="30"/>
      <c r="BV3" s="30"/>
      <c r="BW3" s="30"/>
      <c r="BX3" s="30"/>
      <c r="BY3" s="30"/>
      <c r="BZ3" s="30"/>
      <c r="CA3" s="30"/>
      <c r="CB3" s="30"/>
      <c r="CC3" s="30"/>
      <c r="CD3" s="30"/>
      <c r="CE3" s="30"/>
      <c r="CF3" s="30"/>
      <c r="CG3" s="30"/>
      <c r="CH3" s="30"/>
      <c r="CI3" s="30"/>
      <c r="CJ3" s="30"/>
      <c r="CK3" s="30"/>
      <c r="CL3" s="30"/>
      <c r="CM3" s="30"/>
      <c r="CQ3" s="15"/>
      <c r="CR3" s="15"/>
      <c r="CS3" s="15"/>
      <c r="CT3" s="15"/>
      <c r="CU3" s="15"/>
      <c r="CV3" s="15"/>
      <c r="CW3" s="15"/>
      <c r="CX3" s="15"/>
      <c r="CY3" s="15"/>
      <c r="CZ3" s="15"/>
      <c r="DA3" s="15"/>
      <c r="DB3" s="15"/>
      <c r="DC3" s="15"/>
      <c r="DD3" s="15"/>
      <c r="DE3" s="15"/>
      <c r="DF3" s="15"/>
      <c r="DG3" s="15"/>
      <c r="DH3" s="15"/>
      <c r="DI3" s="15"/>
      <c r="DJ3" s="15"/>
      <c r="DK3" s="15"/>
      <c r="DL3" s="10"/>
      <c r="DM3" s="10"/>
    </row>
    <row r="4" spans="1:120" ht="18.75" x14ac:dyDescent="0.25">
      <c r="B4" s="41" t="s">
        <v>0</v>
      </c>
      <c r="C4" s="41">
        <v>1.5625E-2</v>
      </c>
      <c r="D4" s="41">
        <v>3.125E-2</v>
      </c>
      <c r="E4" s="41">
        <v>6.25E-2</v>
      </c>
      <c r="F4" s="41">
        <v>0.125</v>
      </c>
      <c r="G4" s="41">
        <v>0.25</v>
      </c>
      <c r="H4" s="41">
        <v>0.5</v>
      </c>
      <c r="I4" s="41">
        <v>1</v>
      </c>
      <c r="J4" s="41">
        <v>2</v>
      </c>
      <c r="K4" s="41">
        <v>4</v>
      </c>
      <c r="L4" s="41">
        <v>8</v>
      </c>
      <c r="M4" s="41">
        <v>16</v>
      </c>
      <c r="N4" s="41">
        <v>32</v>
      </c>
      <c r="O4" s="41">
        <v>64</v>
      </c>
      <c r="P4" s="41">
        <v>128</v>
      </c>
      <c r="Q4" s="41">
        <v>256</v>
      </c>
      <c r="R4" s="41">
        <v>512</v>
      </c>
      <c r="S4" s="41" t="s">
        <v>1</v>
      </c>
      <c r="V4" s="41" t="s">
        <v>0</v>
      </c>
      <c r="W4" s="41" t="str">
        <f>B5</f>
        <v>Ampicillin</v>
      </c>
      <c r="X4" s="41" t="str">
        <f>B6</f>
        <v>Ampicillin/ Sulbactam</v>
      </c>
      <c r="Y4" s="41" t="str">
        <f>B7</f>
        <v>Piperacillin</v>
      </c>
      <c r="Z4" s="41" t="str">
        <f>B8</f>
        <v>Piperacillin/ Tazobactam</v>
      </c>
      <c r="AA4" s="41" t="str">
        <f>B9</f>
        <v>Aztreonam</v>
      </c>
      <c r="AB4" s="41" t="str">
        <f>B10</f>
        <v>Cefotaxim</v>
      </c>
      <c r="AC4" s="41" t="str">
        <f>B11</f>
        <v>Ceftazidim</v>
      </c>
      <c r="AD4" s="41" t="str">
        <f>B12</f>
        <v>Cefuroxim</v>
      </c>
      <c r="AE4" s="41" t="str">
        <f>B13</f>
        <v>Imipenem</v>
      </c>
      <c r="AF4" s="41" t="str">
        <f>B14</f>
        <v>Meropenem</v>
      </c>
      <c r="AG4" s="41" t="str">
        <f>B15</f>
        <v>Colistin</v>
      </c>
      <c r="AH4" s="41" t="str">
        <f>B16</f>
        <v>Amikacin</v>
      </c>
      <c r="AI4" s="41" t="str">
        <f>B17</f>
        <v>Gentamicin</v>
      </c>
      <c r="AJ4" s="41" t="str">
        <f>B18</f>
        <v>Tobramycin</v>
      </c>
      <c r="AK4" s="41" t="str">
        <f>B19</f>
        <v>Fosfomycin</v>
      </c>
      <c r="AL4" s="41" t="str">
        <f>B20</f>
        <v>Cotrimoxazol</v>
      </c>
      <c r="AM4" s="41" t="str">
        <f>B21</f>
        <v>Ciprofloxacin</v>
      </c>
      <c r="AN4" s="41" t="str">
        <f>B22</f>
        <v>Levofloxacin</v>
      </c>
      <c r="AO4" s="41" t="str">
        <f>B23</f>
        <v>Moxifloxacin</v>
      </c>
      <c r="AP4" s="41" t="str">
        <f>B24</f>
        <v>Doxycyclin</v>
      </c>
      <c r="AQ4" s="41" t="str">
        <f>B25</f>
        <v>Tigecyclin</v>
      </c>
      <c r="AR4" s="41" t="s">
        <v>93</v>
      </c>
      <c r="AV4" s="30" t="str">
        <f t="shared" ref="AV4:BP4" si="0">W4</f>
        <v>Ampicillin</v>
      </c>
      <c r="AW4" s="30" t="str">
        <f t="shared" si="0"/>
        <v>Ampicillin/ Sulbactam</v>
      </c>
      <c r="AX4" s="30" t="str">
        <f t="shared" si="0"/>
        <v>Piperacillin</v>
      </c>
      <c r="AY4" s="30" t="str">
        <f t="shared" si="0"/>
        <v>Piperacillin/ Tazobactam</v>
      </c>
      <c r="AZ4" s="30" t="str">
        <f t="shared" si="0"/>
        <v>Aztreonam</v>
      </c>
      <c r="BA4" s="30" t="str">
        <f t="shared" si="0"/>
        <v>Cefotaxim</v>
      </c>
      <c r="BB4" s="30" t="str">
        <f t="shared" si="0"/>
        <v>Ceftazidim</v>
      </c>
      <c r="BC4" s="30" t="str">
        <f t="shared" si="0"/>
        <v>Cefuroxim</v>
      </c>
      <c r="BD4" s="30" t="str">
        <f t="shared" si="0"/>
        <v>Imipenem</v>
      </c>
      <c r="BE4" s="30" t="str">
        <f t="shared" si="0"/>
        <v>Meropenem</v>
      </c>
      <c r="BF4" s="30" t="str">
        <f t="shared" si="0"/>
        <v>Colistin</v>
      </c>
      <c r="BG4" s="30" t="str">
        <f t="shared" si="0"/>
        <v>Amikacin</v>
      </c>
      <c r="BH4" s="30" t="str">
        <f t="shared" si="0"/>
        <v>Gentamicin</v>
      </c>
      <c r="BI4" s="30" t="str">
        <f t="shared" si="0"/>
        <v>Tobramycin</v>
      </c>
      <c r="BJ4" s="30" t="str">
        <f t="shared" si="0"/>
        <v>Fosfomycin</v>
      </c>
      <c r="BK4" s="30" t="str">
        <f t="shared" si="0"/>
        <v>Cotrimoxazol</v>
      </c>
      <c r="BL4" s="30" t="str">
        <f t="shared" si="0"/>
        <v>Ciprofloxacin</v>
      </c>
      <c r="BM4" s="30" t="str">
        <f t="shared" si="0"/>
        <v>Levofloxacin</v>
      </c>
      <c r="BN4" s="30" t="str">
        <f t="shared" si="0"/>
        <v>Moxifloxacin</v>
      </c>
      <c r="BO4" s="30" t="str">
        <f t="shared" si="0"/>
        <v>Doxycyclin</v>
      </c>
      <c r="BP4" s="30" t="str">
        <f t="shared" si="0"/>
        <v>Tigecyclin</v>
      </c>
      <c r="BQ4" s="41" t="s">
        <v>93</v>
      </c>
      <c r="BT4" s="41" t="s">
        <v>0</v>
      </c>
      <c r="BU4" s="30" t="str">
        <f t="shared" ref="BU4:CP4" si="1">W4</f>
        <v>Ampicillin</v>
      </c>
      <c r="BV4" s="30" t="str">
        <f t="shared" si="1"/>
        <v>Ampicillin/ Sulbactam</v>
      </c>
      <c r="BW4" s="30" t="str">
        <f t="shared" si="1"/>
        <v>Piperacillin</v>
      </c>
      <c r="BX4" s="30" t="str">
        <f t="shared" si="1"/>
        <v>Piperacillin/ Tazobactam</v>
      </c>
      <c r="BY4" s="30" t="str">
        <f t="shared" si="1"/>
        <v>Aztreonam</v>
      </c>
      <c r="BZ4" s="30" t="str">
        <f t="shared" si="1"/>
        <v>Cefotaxim</v>
      </c>
      <c r="CA4" s="30" t="str">
        <f t="shared" si="1"/>
        <v>Ceftazidim</v>
      </c>
      <c r="CB4" s="30" t="str">
        <f t="shared" si="1"/>
        <v>Cefuroxim</v>
      </c>
      <c r="CC4" s="30" t="str">
        <f t="shared" si="1"/>
        <v>Imipenem</v>
      </c>
      <c r="CD4" s="30" t="str">
        <f t="shared" si="1"/>
        <v>Meropenem</v>
      </c>
      <c r="CE4" s="30" t="str">
        <f t="shared" si="1"/>
        <v>Colistin</v>
      </c>
      <c r="CF4" s="30" t="str">
        <f t="shared" si="1"/>
        <v>Amikacin</v>
      </c>
      <c r="CG4" s="30" t="str">
        <f t="shared" si="1"/>
        <v>Gentamicin</v>
      </c>
      <c r="CH4" s="30" t="str">
        <f t="shared" si="1"/>
        <v>Tobramycin</v>
      </c>
      <c r="CI4" s="30" t="str">
        <f t="shared" si="1"/>
        <v>Fosfomycin</v>
      </c>
      <c r="CJ4" s="30" t="str">
        <f t="shared" si="1"/>
        <v>Cotrimoxazol</v>
      </c>
      <c r="CK4" s="30" t="str">
        <f t="shared" si="1"/>
        <v>Ciprofloxacin</v>
      </c>
      <c r="CL4" s="30" t="str">
        <f t="shared" si="1"/>
        <v>Levofloxacin</v>
      </c>
      <c r="CM4" s="30" t="str">
        <f t="shared" si="1"/>
        <v>Moxifloxacin</v>
      </c>
      <c r="CN4" s="30" t="str">
        <f t="shared" si="1"/>
        <v>Doxycyclin</v>
      </c>
      <c r="CO4" s="30" t="str">
        <f t="shared" si="1"/>
        <v>Tigecyclin</v>
      </c>
      <c r="CP4" s="30" t="str">
        <f t="shared" si="1"/>
        <v>Caz/Avi</v>
      </c>
      <c r="CT4" s="11"/>
      <c r="CU4" s="12" t="s">
        <v>47</v>
      </c>
      <c r="CV4" s="12" t="s">
        <v>52</v>
      </c>
      <c r="CW4" s="12" t="s">
        <v>53</v>
      </c>
      <c r="CX4" s="12" t="s">
        <v>54</v>
      </c>
      <c r="CY4" s="12" t="s">
        <v>55</v>
      </c>
      <c r="CZ4" s="12" t="s">
        <v>56</v>
      </c>
      <c r="DA4" s="12" t="s">
        <v>57</v>
      </c>
      <c r="DB4" s="12" t="s">
        <v>70</v>
      </c>
      <c r="DC4" s="12" t="s">
        <v>58</v>
      </c>
      <c r="DD4" s="12" t="s">
        <v>59</v>
      </c>
      <c r="DE4" s="12" t="s">
        <v>60</v>
      </c>
      <c r="DF4" s="12" t="s">
        <v>61</v>
      </c>
      <c r="DG4" s="12" t="s">
        <v>62</v>
      </c>
      <c r="DH4" s="12" t="s">
        <v>63</v>
      </c>
      <c r="DI4" s="12" t="s">
        <v>64</v>
      </c>
      <c r="DJ4" s="12" t="s">
        <v>65</v>
      </c>
      <c r="DK4" s="12" t="s">
        <v>66</v>
      </c>
      <c r="DL4" s="12" t="s">
        <v>67</v>
      </c>
      <c r="DM4" s="12" t="s">
        <v>68</v>
      </c>
      <c r="DN4" s="12" t="s">
        <v>69</v>
      </c>
      <c r="DO4" s="12" t="s">
        <v>71</v>
      </c>
      <c r="DP4" s="12" t="s">
        <v>93</v>
      </c>
    </row>
    <row r="5" spans="1:120" ht="18.75" x14ac:dyDescent="0.25">
      <c r="B5" s="41" t="s">
        <v>2</v>
      </c>
      <c r="C5" s="41">
        <v>0</v>
      </c>
      <c r="D5" s="41">
        <v>0</v>
      </c>
      <c r="E5" s="41">
        <v>0</v>
      </c>
      <c r="F5" s="41">
        <v>0</v>
      </c>
      <c r="G5" s="41">
        <v>0</v>
      </c>
      <c r="H5" s="41">
        <v>0</v>
      </c>
      <c r="I5" s="41">
        <v>0</v>
      </c>
      <c r="J5" s="41">
        <v>0</v>
      </c>
      <c r="K5" s="41">
        <v>0</v>
      </c>
      <c r="L5" s="41">
        <v>0</v>
      </c>
      <c r="M5" s="41">
        <v>0</v>
      </c>
      <c r="N5" s="41">
        <v>0</v>
      </c>
      <c r="O5" s="41">
        <v>39</v>
      </c>
      <c r="P5" s="41">
        <v>0</v>
      </c>
      <c r="Q5" s="41">
        <v>0</v>
      </c>
      <c r="R5" s="41">
        <v>0</v>
      </c>
      <c r="S5" s="41">
        <v>39</v>
      </c>
      <c r="V5" s="41">
        <v>1.5625E-2</v>
      </c>
      <c r="W5" s="41">
        <f>C5</f>
        <v>0</v>
      </c>
      <c r="X5" s="41">
        <f>C6</f>
        <v>0</v>
      </c>
      <c r="Y5" s="4">
        <f>C7</f>
        <v>0</v>
      </c>
      <c r="Z5" s="4">
        <f>C8</f>
        <v>0</v>
      </c>
      <c r="AA5" s="4">
        <f>C9</f>
        <v>0</v>
      </c>
      <c r="AB5" s="41">
        <f>C10</f>
        <v>0</v>
      </c>
      <c r="AC5" s="4">
        <f>C11</f>
        <v>0</v>
      </c>
      <c r="AD5" s="41">
        <f>C12</f>
        <v>0</v>
      </c>
      <c r="AE5" s="4">
        <f>C13</f>
        <v>0</v>
      </c>
      <c r="AF5" s="2">
        <f>C14</f>
        <v>0</v>
      </c>
      <c r="AG5" s="2">
        <f>C15</f>
        <v>0</v>
      </c>
      <c r="AH5" s="2">
        <f>C16</f>
        <v>0</v>
      </c>
      <c r="AI5" s="41">
        <f>C17</f>
        <v>0</v>
      </c>
      <c r="AJ5" s="2">
        <f>C18</f>
        <v>0</v>
      </c>
      <c r="AK5" s="41">
        <f>C19</f>
        <v>0</v>
      </c>
      <c r="AL5" s="41">
        <f>C20</f>
        <v>0</v>
      </c>
      <c r="AM5" s="4">
        <f>C21</f>
        <v>0</v>
      </c>
      <c r="AN5" s="4">
        <f>C22</f>
        <v>0</v>
      </c>
      <c r="AO5" s="41">
        <f>C23</f>
        <v>0</v>
      </c>
      <c r="AP5" s="41">
        <f>C24</f>
        <v>0</v>
      </c>
      <c r="AQ5" s="41">
        <f>C25</f>
        <v>0</v>
      </c>
      <c r="AR5" s="2">
        <f>C28</f>
        <v>0</v>
      </c>
      <c r="AU5" s="41">
        <v>1.4999999999999999E-2</v>
      </c>
      <c r="AV5" s="30">
        <f t="shared" ref="AV5:BQ5" si="2">PRODUCT(W5*100*1/W21)</f>
        <v>0</v>
      </c>
      <c r="AW5" s="30">
        <f t="shared" si="2"/>
        <v>0</v>
      </c>
      <c r="AX5" s="32">
        <f t="shared" si="2"/>
        <v>0</v>
      </c>
      <c r="AY5" s="32">
        <f t="shared" si="2"/>
        <v>0</v>
      </c>
      <c r="AZ5" s="32">
        <f t="shared" si="2"/>
        <v>0</v>
      </c>
      <c r="BA5" s="30">
        <f t="shared" si="2"/>
        <v>0</v>
      </c>
      <c r="BB5" s="32">
        <f t="shared" si="2"/>
        <v>0</v>
      </c>
      <c r="BC5" s="30">
        <f t="shared" si="2"/>
        <v>0</v>
      </c>
      <c r="BD5" s="32">
        <f t="shared" si="2"/>
        <v>0</v>
      </c>
      <c r="BE5" s="31">
        <f t="shared" si="2"/>
        <v>0</v>
      </c>
      <c r="BF5" s="31">
        <f t="shared" si="2"/>
        <v>0</v>
      </c>
      <c r="BG5" s="31">
        <f t="shared" si="2"/>
        <v>0</v>
      </c>
      <c r="BH5" s="44">
        <f t="shared" si="2"/>
        <v>0</v>
      </c>
      <c r="BI5" s="31">
        <f t="shared" si="2"/>
        <v>0</v>
      </c>
      <c r="BJ5" s="30">
        <f t="shared" si="2"/>
        <v>0</v>
      </c>
      <c r="BK5" s="30">
        <f t="shared" si="2"/>
        <v>0</v>
      </c>
      <c r="BL5" s="32">
        <f t="shared" si="2"/>
        <v>0</v>
      </c>
      <c r="BM5" s="32">
        <f t="shared" si="2"/>
        <v>0</v>
      </c>
      <c r="BN5" s="30">
        <f t="shared" si="2"/>
        <v>0</v>
      </c>
      <c r="BO5" s="30">
        <f t="shared" si="2"/>
        <v>0</v>
      </c>
      <c r="BP5" s="30">
        <f t="shared" si="2"/>
        <v>0</v>
      </c>
      <c r="BQ5" s="31">
        <f t="shared" si="2"/>
        <v>0</v>
      </c>
      <c r="BT5" s="41">
        <v>1.4999999999999999E-2</v>
      </c>
      <c r="BU5" s="30">
        <f t="shared" ref="BU5:CP5" si="3">AV5</f>
        <v>0</v>
      </c>
      <c r="BV5" s="30">
        <f t="shared" si="3"/>
        <v>0</v>
      </c>
      <c r="BW5" s="32">
        <f t="shared" si="3"/>
        <v>0</v>
      </c>
      <c r="BX5" s="32">
        <f t="shared" si="3"/>
        <v>0</v>
      </c>
      <c r="BY5" s="32">
        <f t="shared" si="3"/>
        <v>0</v>
      </c>
      <c r="BZ5" s="30">
        <f t="shared" si="3"/>
        <v>0</v>
      </c>
      <c r="CA5" s="32">
        <f t="shared" si="3"/>
        <v>0</v>
      </c>
      <c r="CB5" s="30">
        <f t="shared" si="3"/>
        <v>0</v>
      </c>
      <c r="CC5" s="32">
        <f t="shared" si="3"/>
        <v>0</v>
      </c>
      <c r="CD5" s="31">
        <f t="shared" si="3"/>
        <v>0</v>
      </c>
      <c r="CE5" s="31">
        <f t="shared" si="3"/>
        <v>0</v>
      </c>
      <c r="CF5" s="31">
        <f t="shared" si="3"/>
        <v>0</v>
      </c>
      <c r="CG5" s="44">
        <f t="shared" si="3"/>
        <v>0</v>
      </c>
      <c r="CH5" s="31">
        <f t="shared" si="3"/>
        <v>0</v>
      </c>
      <c r="CI5" s="30">
        <f t="shared" si="3"/>
        <v>0</v>
      </c>
      <c r="CJ5" s="30">
        <f t="shared" si="3"/>
        <v>0</v>
      </c>
      <c r="CK5" s="32">
        <f t="shared" si="3"/>
        <v>0</v>
      </c>
      <c r="CL5" s="32">
        <f t="shared" si="3"/>
        <v>0</v>
      </c>
      <c r="CM5" s="30">
        <f t="shared" si="3"/>
        <v>0</v>
      </c>
      <c r="CN5" s="30">
        <f t="shared" si="3"/>
        <v>0</v>
      </c>
      <c r="CO5" s="30">
        <f t="shared" si="3"/>
        <v>0</v>
      </c>
      <c r="CP5" s="31">
        <f t="shared" si="3"/>
        <v>0</v>
      </c>
      <c r="CT5" s="12" t="s">
        <v>48</v>
      </c>
      <c r="CU5" s="16">
        <f>S5</f>
        <v>39</v>
      </c>
      <c r="CV5" s="16">
        <f>S6</f>
        <v>49</v>
      </c>
      <c r="CW5" s="16">
        <f>S7</f>
        <v>49</v>
      </c>
      <c r="CX5" s="16">
        <f>S8</f>
        <v>49</v>
      </c>
      <c r="CY5" s="16">
        <f>S9</f>
        <v>49</v>
      </c>
      <c r="CZ5" s="16">
        <f>S10</f>
        <v>49</v>
      </c>
      <c r="DA5" s="16">
        <f>S11</f>
        <v>49</v>
      </c>
      <c r="DB5" s="16">
        <f>S12</f>
        <v>49</v>
      </c>
      <c r="DC5" s="16">
        <f>S13</f>
        <v>49</v>
      </c>
      <c r="DD5" s="16">
        <f>S14</f>
        <v>49</v>
      </c>
      <c r="DE5" s="16">
        <f>S15</f>
        <v>49</v>
      </c>
      <c r="DF5" s="16">
        <f>S16</f>
        <v>49</v>
      </c>
      <c r="DG5" s="16">
        <f>S17</f>
        <v>49</v>
      </c>
      <c r="DH5" s="16">
        <f>S18</f>
        <v>49</v>
      </c>
      <c r="DI5" s="16">
        <f>S19</f>
        <v>49</v>
      </c>
      <c r="DJ5" s="16">
        <f>S20</f>
        <v>49</v>
      </c>
      <c r="DK5" s="16">
        <f>S21</f>
        <v>49</v>
      </c>
      <c r="DL5" s="16">
        <f>S22</f>
        <v>49</v>
      </c>
      <c r="DM5" s="16">
        <f>S23</f>
        <v>49</v>
      </c>
      <c r="DN5" s="16">
        <f>S24</f>
        <v>49</v>
      </c>
      <c r="DO5" s="16">
        <f>S25</f>
        <v>49</v>
      </c>
      <c r="DP5" s="16">
        <f>S28</f>
        <v>49</v>
      </c>
    </row>
    <row r="6" spans="1:120" ht="18.75" x14ac:dyDescent="0.25">
      <c r="B6" s="41" t="s">
        <v>3</v>
      </c>
      <c r="C6" s="41">
        <v>0</v>
      </c>
      <c r="D6" s="41">
        <v>0</v>
      </c>
      <c r="E6" s="41">
        <v>0</v>
      </c>
      <c r="F6" s="41">
        <v>0</v>
      </c>
      <c r="G6" s="41">
        <v>0</v>
      </c>
      <c r="H6" s="41">
        <v>0</v>
      </c>
      <c r="I6" s="41">
        <v>0</v>
      </c>
      <c r="J6" s="41">
        <v>0</v>
      </c>
      <c r="K6" s="41">
        <v>0</v>
      </c>
      <c r="L6" s="41">
        <v>0</v>
      </c>
      <c r="M6" s="41">
        <v>0</v>
      </c>
      <c r="N6" s="41">
        <v>1</v>
      </c>
      <c r="O6" s="41">
        <v>48</v>
      </c>
      <c r="P6" s="41">
        <v>0</v>
      </c>
      <c r="Q6" s="41">
        <v>0</v>
      </c>
      <c r="R6" s="41">
        <v>0</v>
      </c>
      <c r="S6" s="41">
        <v>49</v>
      </c>
      <c r="V6" s="41">
        <v>3.125E-2</v>
      </c>
      <c r="W6" s="41">
        <f>D5</f>
        <v>0</v>
      </c>
      <c r="X6" s="41">
        <f>D6</f>
        <v>0</v>
      </c>
      <c r="Y6" s="4">
        <f>D7</f>
        <v>0</v>
      </c>
      <c r="Z6" s="4">
        <f>D8</f>
        <v>0</v>
      </c>
      <c r="AA6" s="4">
        <f>D9</f>
        <v>0</v>
      </c>
      <c r="AB6" s="41">
        <f>D10</f>
        <v>0</v>
      </c>
      <c r="AC6" s="4">
        <f>D11</f>
        <v>0</v>
      </c>
      <c r="AD6" s="41">
        <f>D12</f>
        <v>0</v>
      </c>
      <c r="AE6" s="4">
        <f>D13</f>
        <v>0</v>
      </c>
      <c r="AF6" s="2">
        <f>D14</f>
        <v>0</v>
      </c>
      <c r="AG6" s="2">
        <f>D15</f>
        <v>0</v>
      </c>
      <c r="AH6" s="2">
        <f>D16</f>
        <v>0</v>
      </c>
      <c r="AI6" s="41">
        <f>D17</f>
        <v>0</v>
      </c>
      <c r="AJ6" s="2">
        <f>D18</f>
        <v>0</v>
      </c>
      <c r="AK6" s="41">
        <f>D19</f>
        <v>0</v>
      </c>
      <c r="AL6" s="41">
        <f>D20</f>
        <v>0</v>
      </c>
      <c r="AM6" s="4">
        <f>D21</f>
        <v>1</v>
      </c>
      <c r="AN6" s="4">
        <f>D22</f>
        <v>2</v>
      </c>
      <c r="AO6" s="41">
        <f>D23</f>
        <v>0</v>
      </c>
      <c r="AP6" s="41">
        <f>D24</f>
        <v>0</v>
      </c>
      <c r="AQ6" s="41">
        <f>D25</f>
        <v>0</v>
      </c>
      <c r="AR6" s="2">
        <f>D28</f>
        <v>0</v>
      </c>
      <c r="AU6" s="41">
        <v>3.1E-2</v>
      </c>
      <c r="AV6" s="30">
        <f t="shared" ref="AV6:BQ6" si="4">PRODUCT(W6*100*1/W21)</f>
        <v>0</v>
      </c>
      <c r="AW6" s="30">
        <f t="shared" si="4"/>
        <v>0</v>
      </c>
      <c r="AX6" s="32">
        <f t="shared" si="4"/>
        <v>0</v>
      </c>
      <c r="AY6" s="32">
        <f t="shared" si="4"/>
        <v>0</v>
      </c>
      <c r="AZ6" s="32">
        <f t="shared" si="4"/>
        <v>0</v>
      </c>
      <c r="BA6" s="30">
        <f t="shared" si="4"/>
        <v>0</v>
      </c>
      <c r="BB6" s="32">
        <f t="shared" si="4"/>
        <v>0</v>
      </c>
      <c r="BC6" s="30">
        <f t="shared" si="4"/>
        <v>0</v>
      </c>
      <c r="BD6" s="32">
        <f t="shared" si="4"/>
        <v>0</v>
      </c>
      <c r="BE6" s="31">
        <f t="shared" si="4"/>
        <v>0</v>
      </c>
      <c r="BF6" s="31">
        <f t="shared" si="4"/>
        <v>0</v>
      </c>
      <c r="BG6" s="31">
        <f t="shared" si="4"/>
        <v>0</v>
      </c>
      <c r="BH6" s="44">
        <f t="shared" si="4"/>
        <v>0</v>
      </c>
      <c r="BI6" s="31">
        <f t="shared" si="4"/>
        <v>0</v>
      </c>
      <c r="BJ6" s="30">
        <f t="shared" si="4"/>
        <v>0</v>
      </c>
      <c r="BK6" s="30">
        <f t="shared" si="4"/>
        <v>0</v>
      </c>
      <c r="BL6" s="32">
        <f t="shared" si="4"/>
        <v>2.0408163265306123</v>
      </c>
      <c r="BM6" s="32">
        <f t="shared" si="4"/>
        <v>4.0816326530612246</v>
      </c>
      <c r="BN6" s="30">
        <f t="shared" si="4"/>
        <v>0</v>
      </c>
      <c r="BO6" s="30">
        <f t="shared" si="4"/>
        <v>0</v>
      </c>
      <c r="BP6" s="30">
        <f t="shared" si="4"/>
        <v>0</v>
      </c>
      <c r="BQ6" s="31">
        <f t="shared" si="4"/>
        <v>0</v>
      </c>
      <c r="BT6" s="41">
        <v>3.1E-2</v>
      </c>
      <c r="BU6" s="30">
        <f t="shared" ref="BU6:CP6" si="5">AV5+AV6</f>
        <v>0</v>
      </c>
      <c r="BV6" s="30">
        <f t="shared" si="5"/>
        <v>0</v>
      </c>
      <c r="BW6" s="32">
        <f t="shared" si="5"/>
        <v>0</v>
      </c>
      <c r="BX6" s="32">
        <f t="shared" si="5"/>
        <v>0</v>
      </c>
      <c r="BY6" s="32">
        <f t="shared" si="5"/>
        <v>0</v>
      </c>
      <c r="BZ6" s="30">
        <f t="shared" si="5"/>
        <v>0</v>
      </c>
      <c r="CA6" s="32">
        <f t="shared" si="5"/>
        <v>0</v>
      </c>
      <c r="CB6" s="30">
        <f t="shared" si="5"/>
        <v>0</v>
      </c>
      <c r="CC6" s="32">
        <f t="shared" si="5"/>
        <v>0</v>
      </c>
      <c r="CD6" s="31">
        <f t="shared" si="5"/>
        <v>0</v>
      </c>
      <c r="CE6" s="31">
        <f t="shared" si="5"/>
        <v>0</v>
      </c>
      <c r="CF6" s="31">
        <f t="shared" si="5"/>
        <v>0</v>
      </c>
      <c r="CG6" s="44">
        <f t="shared" si="5"/>
        <v>0</v>
      </c>
      <c r="CH6" s="31">
        <f t="shared" si="5"/>
        <v>0</v>
      </c>
      <c r="CI6" s="30">
        <f t="shared" si="5"/>
        <v>0</v>
      </c>
      <c r="CJ6" s="30">
        <f t="shared" si="5"/>
        <v>0</v>
      </c>
      <c r="CK6" s="32">
        <f t="shared" si="5"/>
        <v>2.0408163265306123</v>
      </c>
      <c r="CL6" s="32">
        <f t="shared" si="5"/>
        <v>4.0816326530612246</v>
      </c>
      <c r="CM6" s="30">
        <f t="shared" si="5"/>
        <v>0</v>
      </c>
      <c r="CN6" s="30">
        <f t="shared" si="5"/>
        <v>0</v>
      </c>
      <c r="CO6" s="30">
        <f t="shared" si="5"/>
        <v>0</v>
      </c>
      <c r="CP6" s="31">
        <f t="shared" si="5"/>
        <v>0</v>
      </c>
      <c r="CT6" s="12" t="s">
        <v>49</v>
      </c>
      <c r="CU6" s="17"/>
      <c r="CV6" s="17"/>
      <c r="CW6" s="17"/>
      <c r="CX6" s="17"/>
      <c r="CY6" s="17"/>
      <c r="CZ6" s="17"/>
      <c r="DA6" s="17"/>
      <c r="DB6" s="17"/>
      <c r="DC6" s="17"/>
      <c r="DD6" s="17">
        <f>CD12</f>
        <v>87.755102040816325</v>
      </c>
      <c r="DE6" s="17">
        <f>CE13</f>
        <v>100</v>
      </c>
      <c r="DF6" s="17">
        <f>CF15</f>
        <v>100.00000000000001</v>
      </c>
      <c r="DG6" s="17"/>
      <c r="DH6" s="17">
        <f>CH12</f>
        <v>97.959183673469383</v>
      </c>
      <c r="DI6" s="17"/>
      <c r="DJ6" s="17"/>
      <c r="DK6" s="17"/>
      <c r="DL6" s="17"/>
      <c r="DM6" s="17"/>
      <c r="DN6" s="17"/>
      <c r="DO6" s="17"/>
      <c r="DP6" s="17">
        <f>CP14</f>
        <v>100</v>
      </c>
    </row>
    <row r="7" spans="1:120" ht="18.75" x14ac:dyDescent="0.25">
      <c r="B7" s="41" t="s">
        <v>4</v>
      </c>
      <c r="C7" s="4">
        <v>0</v>
      </c>
      <c r="D7" s="4">
        <v>0</v>
      </c>
      <c r="E7" s="4">
        <v>0</v>
      </c>
      <c r="F7" s="4">
        <v>0</v>
      </c>
      <c r="G7" s="4">
        <v>0</v>
      </c>
      <c r="H7" s="4">
        <v>0</v>
      </c>
      <c r="I7" s="4">
        <v>0</v>
      </c>
      <c r="J7" s="4">
        <v>6</v>
      </c>
      <c r="K7" s="4">
        <v>21</v>
      </c>
      <c r="L7" s="4">
        <v>7</v>
      </c>
      <c r="M7" s="4">
        <v>0</v>
      </c>
      <c r="N7" s="3">
        <v>1</v>
      </c>
      <c r="O7" s="3">
        <v>8</v>
      </c>
      <c r="P7" s="3">
        <v>6</v>
      </c>
      <c r="Q7" s="3">
        <v>0</v>
      </c>
      <c r="R7" s="3">
        <v>0</v>
      </c>
      <c r="S7" s="41">
        <v>49</v>
      </c>
      <c r="V7" s="41">
        <v>6.25E-2</v>
      </c>
      <c r="W7" s="41">
        <f>E5</f>
        <v>0</v>
      </c>
      <c r="X7" s="41">
        <f>E6</f>
        <v>0</v>
      </c>
      <c r="Y7" s="4">
        <f>E7</f>
        <v>0</v>
      </c>
      <c r="Z7" s="4">
        <f>E8</f>
        <v>0</v>
      </c>
      <c r="AA7" s="4">
        <f>E9</f>
        <v>0</v>
      </c>
      <c r="AB7" s="41">
        <f>E10</f>
        <v>0</v>
      </c>
      <c r="AC7" s="4">
        <f>E11</f>
        <v>0</v>
      </c>
      <c r="AD7" s="41">
        <f>E12</f>
        <v>0</v>
      </c>
      <c r="AE7" s="4">
        <f>E13</f>
        <v>0</v>
      </c>
      <c r="AF7" s="2">
        <f>E14</f>
        <v>11</v>
      </c>
      <c r="AG7" s="2">
        <f>E15</f>
        <v>0</v>
      </c>
      <c r="AH7" s="2">
        <f>E16</f>
        <v>0</v>
      </c>
      <c r="AI7" s="41">
        <f>E17</f>
        <v>0</v>
      </c>
      <c r="AJ7" s="2">
        <f>E18</f>
        <v>2</v>
      </c>
      <c r="AK7" s="41">
        <f>E19</f>
        <v>0</v>
      </c>
      <c r="AL7" s="41">
        <f>E20</f>
        <v>0</v>
      </c>
      <c r="AM7" s="4">
        <f>E21</f>
        <v>4</v>
      </c>
      <c r="AN7" s="4">
        <f>E22</f>
        <v>0</v>
      </c>
      <c r="AO7" s="41">
        <f>E23</f>
        <v>0</v>
      </c>
      <c r="AP7" s="41">
        <f>E24</f>
        <v>0</v>
      </c>
      <c r="AQ7" s="41">
        <f>E25</f>
        <v>0</v>
      </c>
      <c r="AR7" s="2">
        <f>E28</f>
        <v>0</v>
      </c>
      <c r="AU7" s="41">
        <v>6.2E-2</v>
      </c>
      <c r="AV7" s="30">
        <f t="shared" ref="AV7:BQ7" si="6">PRODUCT(W7*100*1/W21)</f>
        <v>0</v>
      </c>
      <c r="AW7" s="30">
        <f t="shared" si="6"/>
        <v>0</v>
      </c>
      <c r="AX7" s="32">
        <f t="shared" si="6"/>
        <v>0</v>
      </c>
      <c r="AY7" s="32">
        <f t="shared" si="6"/>
        <v>0</v>
      </c>
      <c r="AZ7" s="32">
        <f t="shared" si="6"/>
        <v>0</v>
      </c>
      <c r="BA7" s="30">
        <f t="shared" si="6"/>
        <v>0</v>
      </c>
      <c r="BB7" s="32">
        <f t="shared" si="6"/>
        <v>0</v>
      </c>
      <c r="BC7" s="30">
        <f t="shared" si="6"/>
        <v>0</v>
      </c>
      <c r="BD7" s="32">
        <f t="shared" si="6"/>
        <v>0</v>
      </c>
      <c r="BE7" s="31">
        <f t="shared" si="6"/>
        <v>22.448979591836736</v>
      </c>
      <c r="BF7" s="31">
        <f t="shared" si="6"/>
        <v>0</v>
      </c>
      <c r="BG7" s="31">
        <f t="shared" si="6"/>
        <v>0</v>
      </c>
      <c r="BH7" s="44">
        <f t="shared" si="6"/>
        <v>0</v>
      </c>
      <c r="BI7" s="31">
        <f t="shared" si="6"/>
        <v>4.0816326530612246</v>
      </c>
      <c r="BJ7" s="30">
        <f t="shared" si="6"/>
        <v>0</v>
      </c>
      <c r="BK7" s="30">
        <f t="shared" si="6"/>
        <v>0</v>
      </c>
      <c r="BL7" s="32">
        <f t="shared" si="6"/>
        <v>8.1632653061224492</v>
      </c>
      <c r="BM7" s="32">
        <f t="shared" si="6"/>
        <v>0</v>
      </c>
      <c r="BN7" s="30">
        <f t="shared" si="6"/>
        <v>0</v>
      </c>
      <c r="BO7" s="30">
        <f t="shared" si="6"/>
        <v>0</v>
      </c>
      <c r="BP7" s="30">
        <f t="shared" si="6"/>
        <v>0</v>
      </c>
      <c r="BQ7" s="31">
        <f t="shared" si="6"/>
        <v>0</v>
      </c>
      <c r="BT7" s="41">
        <v>6.2E-2</v>
      </c>
      <c r="BU7" s="30">
        <f t="shared" ref="BU7:CP7" si="7">AV5+AV6+AV7</f>
        <v>0</v>
      </c>
      <c r="BV7" s="30">
        <f t="shared" si="7"/>
        <v>0</v>
      </c>
      <c r="BW7" s="32">
        <f t="shared" si="7"/>
        <v>0</v>
      </c>
      <c r="BX7" s="32">
        <f t="shared" si="7"/>
        <v>0</v>
      </c>
      <c r="BY7" s="32">
        <f t="shared" si="7"/>
        <v>0</v>
      </c>
      <c r="BZ7" s="30">
        <f t="shared" si="7"/>
        <v>0</v>
      </c>
      <c r="CA7" s="32">
        <f t="shared" si="7"/>
        <v>0</v>
      </c>
      <c r="CB7" s="30">
        <f t="shared" si="7"/>
        <v>0</v>
      </c>
      <c r="CC7" s="32">
        <f t="shared" si="7"/>
        <v>0</v>
      </c>
      <c r="CD7" s="31">
        <f t="shared" si="7"/>
        <v>22.448979591836736</v>
      </c>
      <c r="CE7" s="31">
        <f t="shared" si="7"/>
        <v>0</v>
      </c>
      <c r="CF7" s="31">
        <f t="shared" si="7"/>
        <v>0</v>
      </c>
      <c r="CG7" s="44">
        <f t="shared" si="7"/>
        <v>0</v>
      </c>
      <c r="CH7" s="31">
        <f t="shared" si="7"/>
        <v>4.0816326530612246</v>
      </c>
      <c r="CI7" s="30">
        <f t="shared" si="7"/>
        <v>0</v>
      </c>
      <c r="CJ7" s="30">
        <f t="shared" si="7"/>
        <v>0</v>
      </c>
      <c r="CK7" s="32">
        <f t="shared" si="7"/>
        <v>10.204081632653061</v>
      </c>
      <c r="CL7" s="32">
        <f t="shared" si="7"/>
        <v>4.0816326530612246</v>
      </c>
      <c r="CM7" s="30">
        <f t="shared" si="7"/>
        <v>0</v>
      </c>
      <c r="CN7" s="30">
        <f t="shared" si="7"/>
        <v>0</v>
      </c>
      <c r="CO7" s="30">
        <f t="shared" si="7"/>
        <v>0</v>
      </c>
      <c r="CP7" s="31">
        <f t="shared" si="7"/>
        <v>0</v>
      </c>
      <c r="CT7" s="12" t="s">
        <v>50</v>
      </c>
      <c r="CU7" s="17"/>
      <c r="CV7" s="17"/>
      <c r="CW7" s="17">
        <f>BW15</f>
        <v>69.387755102040813</v>
      </c>
      <c r="CX7" s="17">
        <f>BX15</f>
        <v>77.551020408163268</v>
      </c>
      <c r="CY7" s="17">
        <f>BY15</f>
        <v>91.83673469387756</v>
      </c>
      <c r="CZ7" s="17"/>
      <c r="DA7" s="18">
        <f>CA14</f>
        <v>83.673469387755105</v>
      </c>
      <c r="DB7" s="17"/>
      <c r="DC7" s="17">
        <f>CC13</f>
        <v>85.714285714285722</v>
      </c>
      <c r="DD7" s="17">
        <f>CD14-CD12</f>
        <v>12.244897959183675</v>
      </c>
      <c r="DE7" s="17"/>
      <c r="DF7" s="17">
        <f>CF15-CF14</f>
        <v>2.0408163265306172</v>
      </c>
      <c r="DG7" s="17"/>
      <c r="DH7" s="17"/>
      <c r="DI7" s="17"/>
      <c r="DJ7" s="17"/>
      <c r="DK7" s="17">
        <f>CK10</f>
        <v>89.795918367346943</v>
      </c>
      <c r="DL7" s="17">
        <f>CL12</f>
        <v>91.83673469387756</v>
      </c>
      <c r="DM7" s="17"/>
      <c r="DN7" s="17"/>
      <c r="DO7" s="17"/>
      <c r="DP7" s="17"/>
    </row>
    <row r="8" spans="1:120" ht="18.75" x14ac:dyDescent="0.25">
      <c r="B8" s="41" t="s">
        <v>5</v>
      </c>
      <c r="C8" s="4">
        <v>0</v>
      </c>
      <c r="D8" s="4">
        <v>0</v>
      </c>
      <c r="E8" s="4">
        <v>0</v>
      </c>
      <c r="F8" s="4">
        <v>0</v>
      </c>
      <c r="G8" s="4">
        <v>0</v>
      </c>
      <c r="H8" s="4">
        <v>0</v>
      </c>
      <c r="I8" s="4">
        <v>0</v>
      </c>
      <c r="J8" s="4">
        <v>12</v>
      </c>
      <c r="K8" s="4">
        <v>17</v>
      </c>
      <c r="L8" s="4">
        <v>7</v>
      </c>
      <c r="M8" s="4">
        <v>2</v>
      </c>
      <c r="N8" s="3">
        <v>6</v>
      </c>
      <c r="O8" s="3">
        <v>1</v>
      </c>
      <c r="P8" s="3">
        <v>4</v>
      </c>
      <c r="Q8" s="3">
        <v>0</v>
      </c>
      <c r="R8" s="3">
        <v>0</v>
      </c>
      <c r="S8" s="41">
        <v>49</v>
      </c>
      <c r="V8" s="41">
        <v>0.125</v>
      </c>
      <c r="W8" s="41">
        <f>F5</f>
        <v>0</v>
      </c>
      <c r="X8" s="41">
        <f>F6</f>
        <v>0</v>
      </c>
      <c r="Y8" s="4">
        <f>F7</f>
        <v>0</v>
      </c>
      <c r="Z8" s="4">
        <f>F8</f>
        <v>0</v>
      </c>
      <c r="AA8" s="4">
        <f>F9</f>
        <v>0</v>
      </c>
      <c r="AB8" s="41">
        <f>F10</f>
        <v>0</v>
      </c>
      <c r="AC8" s="4">
        <f>F11</f>
        <v>0</v>
      </c>
      <c r="AD8" s="41">
        <f>F12</f>
        <v>0</v>
      </c>
      <c r="AE8" s="4">
        <f>F13</f>
        <v>0</v>
      </c>
      <c r="AF8" s="2">
        <f>F14</f>
        <v>0</v>
      </c>
      <c r="AG8" s="2">
        <f>F15</f>
        <v>0</v>
      </c>
      <c r="AH8" s="2">
        <f>F16</f>
        <v>0</v>
      </c>
      <c r="AI8" s="41">
        <f>F17</f>
        <v>0</v>
      </c>
      <c r="AJ8" s="2">
        <f>F18</f>
        <v>0</v>
      </c>
      <c r="AK8" s="41">
        <f>F19</f>
        <v>0</v>
      </c>
      <c r="AL8" s="41">
        <f>F20</f>
        <v>0</v>
      </c>
      <c r="AM8" s="4">
        <f>F21</f>
        <v>21</v>
      </c>
      <c r="AN8" s="4">
        <f>F22</f>
        <v>1</v>
      </c>
      <c r="AO8" s="41">
        <f>F23</f>
        <v>1</v>
      </c>
      <c r="AP8" s="41">
        <f>F24</f>
        <v>0</v>
      </c>
      <c r="AQ8" s="41">
        <f>F25</f>
        <v>0</v>
      </c>
      <c r="AR8" s="2">
        <f>F28</f>
        <v>1</v>
      </c>
      <c r="AU8" s="41">
        <v>0.125</v>
      </c>
      <c r="AV8" s="30">
        <f t="shared" ref="AV8:BQ8" si="8">PRODUCT(W8*100*1/W21)</f>
        <v>0</v>
      </c>
      <c r="AW8" s="30">
        <f t="shared" si="8"/>
        <v>0</v>
      </c>
      <c r="AX8" s="32">
        <f t="shared" si="8"/>
        <v>0</v>
      </c>
      <c r="AY8" s="32">
        <f t="shared" si="8"/>
        <v>0</v>
      </c>
      <c r="AZ8" s="32">
        <f t="shared" si="8"/>
        <v>0</v>
      </c>
      <c r="BA8" s="30">
        <f t="shared" si="8"/>
        <v>0</v>
      </c>
      <c r="BB8" s="32">
        <f t="shared" si="8"/>
        <v>0</v>
      </c>
      <c r="BC8" s="30">
        <f t="shared" si="8"/>
        <v>0</v>
      </c>
      <c r="BD8" s="32">
        <f t="shared" si="8"/>
        <v>0</v>
      </c>
      <c r="BE8" s="31">
        <f t="shared" si="8"/>
        <v>0</v>
      </c>
      <c r="BF8" s="31">
        <f t="shared" si="8"/>
        <v>0</v>
      </c>
      <c r="BG8" s="31">
        <f t="shared" si="8"/>
        <v>0</v>
      </c>
      <c r="BH8" s="44">
        <f t="shared" si="8"/>
        <v>0</v>
      </c>
      <c r="BI8" s="31">
        <f t="shared" si="8"/>
        <v>0</v>
      </c>
      <c r="BJ8" s="30">
        <f t="shared" si="8"/>
        <v>0</v>
      </c>
      <c r="BK8" s="30">
        <f t="shared" si="8"/>
        <v>0</v>
      </c>
      <c r="BL8" s="32">
        <f t="shared" si="8"/>
        <v>42.857142857142854</v>
      </c>
      <c r="BM8" s="32">
        <f t="shared" si="8"/>
        <v>2.0408163265306123</v>
      </c>
      <c r="BN8" s="30">
        <f t="shared" si="8"/>
        <v>2.0408163265306123</v>
      </c>
      <c r="BO8" s="30">
        <f t="shared" si="8"/>
        <v>0</v>
      </c>
      <c r="BP8" s="30">
        <f t="shared" si="8"/>
        <v>0</v>
      </c>
      <c r="BQ8" s="31">
        <f t="shared" si="8"/>
        <v>2.0408163265306123</v>
      </c>
      <c r="BT8" s="41">
        <v>0.125</v>
      </c>
      <c r="BU8" s="30">
        <f t="shared" ref="BU8:CP8" si="9">AV5+AV6+AV7+AV8</f>
        <v>0</v>
      </c>
      <c r="BV8" s="30">
        <f t="shared" si="9"/>
        <v>0</v>
      </c>
      <c r="BW8" s="32">
        <f t="shared" si="9"/>
        <v>0</v>
      </c>
      <c r="BX8" s="32">
        <f t="shared" si="9"/>
        <v>0</v>
      </c>
      <c r="BY8" s="32">
        <f t="shared" si="9"/>
        <v>0</v>
      </c>
      <c r="BZ8" s="30">
        <f t="shared" si="9"/>
        <v>0</v>
      </c>
      <c r="CA8" s="32">
        <f t="shared" si="9"/>
        <v>0</v>
      </c>
      <c r="CB8" s="30">
        <f t="shared" si="9"/>
        <v>0</v>
      </c>
      <c r="CC8" s="32">
        <f t="shared" si="9"/>
        <v>0</v>
      </c>
      <c r="CD8" s="31">
        <f t="shared" si="9"/>
        <v>22.448979591836736</v>
      </c>
      <c r="CE8" s="31">
        <f t="shared" si="9"/>
        <v>0</v>
      </c>
      <c r="CF8" s="31">
        <f t="shared" si="9"/>
        <v>0</v>
      </c>
      <c r="CG8" s="44">
        <f t="shared" si="9"/>
        <v>0</v>
      </c>
      <c r="CH8" s="31">
        <f t="shared" si="9"/>
        <v>4.0816326530612246</v>
      </c>
      <c r="CI8" s="30">
        <f t="shared" si="9"/>
        <v>0</v>
      </c>
      <c r="CJ8" s="30">
        <f t="shared" si="9"/>
        <v>0</v>
      </c>
      <c r="CK8" s="32">
        <f t="shared" si="9"/>
        <v>53.061224489795919</v>
      </c>
      <c r="CL8" s="32">
        <f t="shared" si="9"/>
        <v>6.1224489795918373</v>
      </c>
      <c r="CM8" s="30">
        <f t="shared" si="9"/>
        <v>2.0408163265306123</v>
      </c>
      <c r="CN8" s="30">
        <f t="shared" si="9"/>
        <v>0</v>
      </c>
      <c r="CO8" s="30">
        <f t="shared" si="9"/>
        <v>0</v>
      </c>
      <c r="CP8" s="31">
        <f t="shared" si="9"/>
        <v>2.0408163265306123</v>
      </c>
      <c r="CT8" s="12" t="s">
        <v>51</v>
      </c>
      <c r="CU8" s="17"/>
      <c r="CV8" s="17"/>
      <c r="CW8" s="17">
        <f>BW20-BW15</f>
        <v>30.612244897959187</v>
      </c>
      <c r="CX8" s="17">
        <f>BX20-BX15</f>
        <v>22.448979591836746</v>
      </c>
      <c r="CY8" s="17">
        <f>BY20-BY15</f>
        <v>8.1632653061224545</v>
      </c>
      <c r="CZ8" s="17"/>
      <c r="DA8" s="17">
        <f>CA20-CA14</f>
        <v>16.326530612244909</v>
      </c>
      <c r="DB8" s="17"/>
      <c r="DC8" s="17">
        <f>CC20-CC13</f>
        <v>14.285714285714292</v>
      </c>
      <c r="DD8" s="17">
        <f>CD20-CD14</f>
        <v>0</v>
      </c>
      <c r="DE8" s="17">
        <f>CE20-CE13</f>
        <v>0</v>
      </c>
      <c r="DF8" s="17">
        <f>CF20-CF15</f>
        <v>0</v>
      </c>
      <c r="DG8" s="17"/>
      <c r="DH8" s="17">
        <f>CH20-CH12</f>
        <v>2.0408163265306172</v>
      </c>
      <c r="DI8" s="17"/>
      <c r="DJ8" s="17"/>
      <c r="DK8" s="17">
        <f>CK20-CK10</f>
        <v>10.204081632653072</v>
      </c>
      <c r="DL8" s="17">
        <f>CL20-CL12</f>
        <v>8.1632653061224545</v>
      </c>
      <c r="DM8" s="17"/>
      <c r="DN8" s="17"/>
      <c r="DO8" s="17"/>
      <c r="DP8" s="17">
        <f>CP20-CP14</f>
        <v>0</v>
      </c>
    </row>
    <row r="9" spans="1:120" x14ac:dyDescent="0.25">
      <c r="B9" s="41" t="s">
        <v>6</v>
      </c>
      <c r="C9" s="4">
        <v>0</v>
      </c>
      <c r="D9" s="4">
        <v>0</v>
      </c>
      <c r="E9" s="4">
        <v>0</v>
      </c>
      <c r="F9" s="4">
        <v>0</v>
      </c>
      <c r="G9" s="4">
        <v>0</v>
      </c>
      <c r="H9" s="4">
        <v>1</v>
      </c>
      <c r="I9" s="4">
        <v>1</v>
      </c>
      <c r="J9" s="4">
        <v>11</v>
      </c>
      <c r="K9" s="4">
        <v>16</v>
      </c>
      <c r="L9" s="4">
        <v>12</v>
      </c>
      <c r="M9" s="4">
        <v>4</v>
      </c>
      <c r="N9" s="3">
        <v>4</v>
      </c>
      <c r="O9" s="3">
        <v>0</v>
      </c>
      <c r="P9" s="3">
        <v>0</v>
      </c>
      <c r="Q9" s="3">
        <v>0</v>
      </c>
      <c r="R9" s="3">
        <v>0</v>
      </c>
      <c r="S9" s="41">
        <v>49</v>
      </c>
      <c r="V9" s="41">
        <v>0.25</v>
      </c>
      <c r="W9" s="41">
        <f>G5</f>
        <v>0</v>
      </c>
      <c r="X9" s="41">
        <f>G6</f>
        <v>0</v>
      </c>
      <c r="Y9" s="4">
        <f>G7</f>
        <v>0</v>
      </c>
      <c r="Z9" s="4">
        <f>G8</f>
        <v>0</v>
      </c>
      <c r="AA9" s="4">
        <f>G9</f>
        <v>0</v>
      </c>
      <c r="AB9" s="41">
        <f>G10</f>
        <v>0</v>
      </c>
      <c r="AC9" s="4">
        <f>G11</f>
        <v>0</v>
      </c>
      <c r="AD9" s="41">
        <f>G12</f>
        <v>0</v>
      </c>
      <c r="AE9" s="4">
        <f>G13</f>
        <v>2</v>
      </c>
      <c r="AF9" s="2">
        <f>G14</f>
        <v>12</v>
      </c>
      <c r="AG9" s="2">
        <f>G15</f>
        <v>0</v>
      </c>
      <c r="AH9" s="2">
        <f>G16</f>
        <v>2</v>
      </c>
      <c r="AI9" s="41">
        <f>G17</f>
        <v>1</v>
      </c>
      <c r="AJ9" s="2">
        <f>G18</f>
        <v>14</v>
      </c>
      <c r="AK9" s="41">
        <f>G19</f>
        <v>0</v>
      </c>
      <c r="AL9" s="41">
        <f>G20</f>
        <v>0</v>
      </c>
      <c r="AM9" s="4">
        <f>G21</f>
        <v>13</v>
      </c>
      <c r="AN9" s="4">
        <f>G22</f>
        <v>9</v>
      </c>
      <c r="AO9" s="41">
        <f>G23</f>
        <v>1</v>
      </c>
      <c r="AP9" s="41">
        <f>G24</f>
        <v>0</v>
      </c>
      <c r="AQ9" s="41">
        <f>G25</f>
        <v>0</v>
      </c>
      <c r="AR9" s="2">
        <f>G28</f>
        <v>0</v>
      </c>
      <c r="AU9" s="41">
        <v>0.25</v>
      </c>
      <c r="AV9" s="30">
        <f t="shared" ref="AV9:BQ9" si="10">PRODUCT(W9*100*1/W21)</f>
        <v>0</v>
      </c>
      <c r="AW9" s="30">
        <f t="shared" si="10"/>
        <v>0</v>
      </c>
      <c r="AX9" s="32">
        <f t="shared" si="10"/>
        <v>0</v>
      </c>
      <c r="AY9" s="32">
        <f t="shared" si="10"/>
        <v>0</v>
      </c>
      <c r="AZ9" s="32">
        <f t="shared" si="10"/>
        <v>0</v>
      </c>
      <c r="BA9" s="30">
        <f t="shared" si="10"/>
        <v>0</v>
      </c>
      <c r="BB9" s="32">
        <f t="shared" si="10"/>
        <v>0</v>
      </c>
      <c r="BC9" s="30">
        <f t="shared" si="10"/>
        <v>0</v>
      </c>
      <c r="BD9" s="32">
        <f t="shared" si="10"/>
        <v>4.0816326530612246</v>
      </c>
      <c r="BE9" s="31">
        <f t="shared" si="10"/>
        <v>24.489795918367346</v>
      </c>
      <c r="BF9" s="31">
        <f t="shared" si="10"/>
        <v>0</v>
      </c>
      <c r="BG9" s="31">
        <f t="shared" si="10"/>
        <v>4.0816326530612246</v>
      </c>
      <c r="BH9" s="44">
        <f t="shared" si="10"/>
        <v>2.0408163265306123</v>
      </c>
      <c r="BI9" s="31">
        <f t="shared" si="10"/>
        <v>28.571428571428573</v>
      </c>
      <c r="BJ9" s="30">
        <f t="shared" si="10"/>
        <v>0</v>
      </c>
      <c r="BK9" s="30">
        <f t="shared" si="10"/>
        <v>0</v>
      </c>
      <c r="BL9" s="32">
        <f t="shared" si="10"/>
        <v>26.530612244897959</v>
      </c>
      <c r="BM9" s="32">
        <f t="shared" si="10"/>
        <v>18.367346938775512</v>
      </c>
      <c r="BN9" s="30">
        <f t="shared" si="10"/>
        <v>2.0408163265306123</v>
      </c>
      <c r="BO9" s="30">
        <f t="shared" si="10"/>
        <v>0</v>
      </c>
      <c r="BP9" s="30">
        <f t="shared" si="10"/>
        <v>0</v>
      </c>
      <c r="BQ9" s="31">
        <f t="shared" si="10"/>
        <v>0</v>
      </c>
      <c r="BT9" s="41">
        <v>0.25</v>
      </c>
      <c r="BU9" s="30">
        <f t="shared" ref="BU9:CP9" si="11">AV5+AV6+AV7+AV8+AV9</f>
        <v>0</v>
      </c>
      <c r="BV9" s="30">
        <f t="shared" si="11"/>
        <v>0</v>
      </c>
      <c r="BW9" s="32">
        <f t="shared" si="11"/>
        <v>0</v>
      </c>
      <c r="BX9" s="32">
        <f t="shared" si="11"/>
        <v>0</v>
      </c>
      <c r="BY9" s="32">
        <f t="shared" si="11"/>
        <v>0</v>
      </c>
      <c r="BZ9" s="30">
        <f t="shared" si="11"/>
        <v>0</v>
      </c>
      <c r="CA9" s="32">
        <f t="shared" si="11"/>
        <v>0</v>
      </c>
      <c r="CB9" s="30">
        <f t="shared" si="11"/>
        <v>0</v>
      </c>
      <c r="CC9" s="32">
        <f t="shared" si="11"/>
        <v>4.0816326530612246</v>
      </c>
      <c r="CD9" s="31">
        <f t="shared" si="11"/>
        <v>46.938775510204081</v>
      </c>
      <c r="CE9" s="31">
        <f t="shared" si="11"/>
        <v>0</v>
      </c>
      <c r="CF9" s="31">
        <f t="shared" si="11"/>
        <v>4.0816326530612246</v>
      </c>
      <c r="CG9" s="44">
        <f t="shared" si="11"/>
        <v>2.0408163265306123</v>
      </c>
      <c r="CH9" s="31">
        <f t="shared" si="11"/>
        <v>32.653061224489797</v>
      </c>
      <c r="CI9" s="30">
        <f t="shared" si="11"/>
        <v>0</v>
      </c>
      <c r="CJ9" s="30">
        <f t="shared" si="11"/>
        <v>0</v>
      </c>
      <c r="CK9" s="32">
        <f t="shared" si="11"/>
        <v>79.591836734693885</v>
      </c>
      <c r="CL9" s="32">
        <f t="shared" si="11"/>
        <v>24.489795918367349</v>
      </c>
      <c r="CM9" s="30">
        <f t="shared" si="11"/>
        <v>4.0816326530612246</v>
      </c>
      <c r="CN9" s="30">
        <f t="shared" si="11"/>
        <v>0</v>
      </c>
      <c r="CO9" s="30">
        <f t="shared" si="11"/>
        <v>0</v>
      </c>
      <c r="CP9" s="31">
        <f t="shared" si="11"/>
        <v>2.0408163265306123</v>
      </c>
      <c r="CT9" s="10"/>
      <c r="CU9" s="10"/>
      <c r="CV9" s="10"/>
      <c r="CW9" s="10"/>
      <c r="CX9" s="10"/>
      <c r="CY9" s="10"/>
      <c r="CZ9" s="10"/>
      <c r="DA9" s="10"/>
      <c r="DB9" s="10"/>
      <c r="DC9" s="10"/>
      <c r="DD9" s="10"/>
      <c r="DE9" s="10"/>
      <c r="DF9" s="10"/>
      <c r="DG9" s="10"/>
      <c r="DH9" s="10"/>
      <c r="DI9" s="10"/>
      <c r="DJ9" s="10"/>
      <c r="DK9" s="10"/>
      <c r="DL9" s="10"/>
      <c r="DM9" s="10"/>
      <c r="DN9" s="10"/>
      <c r="DO9" s="10"/>
      <c r="DP9" s="10"/>
    </row>
    <row r="10" spans="1:120" x14ac:dyDescent="0.25">
      <c r="B10" s="41" t="s">
        <v>7</v>
      </c>
      <c r="C10" s="41">
        <v>0</v>
      </c>
      <c r="D10" s="41">
        <v>0</v>
      </c>
      <c r="E10" s="41">
        <v>0</v>
      </c>
      <c r="F10" s="41">
        <v>0</v>
      </c>
      <c r="G10" s="41">
        <v>0</v>
      </c>
      <c r="H10" s="41">
        <v>0</v>
      </c>
      <c r="I10" s="41">
        <v>0</v>
      </c>
      <c r="J10" s="41">
        <v>0</v>
      </c>
      <c r="K10" s="41">
        <v>1</v>
      </c>
      <c r="L10" s="41">
        <v>6</v>
      </c>
      <c r="M10" s="41">
        <v>42</v>
      </c>
      <c r="N10" s="41">
        <v>0</v>
      </c>
      <c r="O10" s="41">
        <v>0</v>
      </c>
      <c r="P10" s="41">
        <v>0</v>
      </c>
      <c r="Q10" s="41">
        <v>0</v>
      </c>
      <c r="R10" s="41">
        <v>0</v>
      </c>
      <c r="S10" s="41">
        <v>49</v>
      </c>
      <c r="V10" s="41">
        <v>0.5</v>
      </c>
      <c r="W10" s="41">
        <f>H5</f>
        <v>0</v>
      </c>
      <c r="X10" s="41">
        <f>H6</f>
        <v>0</v>
      </c>
      <c r="Y10" s="4">
        <f>H7</f>
        <v>0</v>
      </c>
      <c r="Z10" s="4">
        <f>H8</f>
        <v>0</v>
      </c>
      <c r="AA10" s="4">
        <f>H9</f>
        <v>1</v>
      </c>
      <c r="AB10" s="41">
        <f>H10</f>
        <v>0</v>
      </c>
      <c r="AC10" s="4">
        <f>H11</f>
        <v>2</v>
      </c>
      <c r="AD10" s="41">
        <f>H12</f>
        <v>0</v>
      </c>
      <c r="AE10" s="4">
        <f>H13</f>
        <v>12</v>
      </c>
      <c r="AF10" s="2">
        <f>H14</f>
        <v>14</v>
      </c>
      <c r="AG10" s="2">
        <f>H15</f>
        <v>6</v>
      </c>
      <c r="AH10" s="2">
        <f>H16</f>
        <v>0</v>
      </c>
      <c r="AI10" s="41">
        <f>H17</f>
        <v>7</v>
      </c>
      <c r="AJ10" s="2">
        <f>H18</f>
        <v>20</v>
      </c>
      <c r="AK10" s="41">
        <f>H19</f>
        <v>0</v>
      </c>
      <c r="AL10" s="41">
        <f>H20</f>
        <v>0</v>
      </c>
      <c r="AM10" s="4">
        <f>H21</f>
        <v>5</v>
      </c>
      <c r="AN10" s="4">
        <f>H22</f>
        <v>20</v>
      </c>
      <c r="AO10" s="41">
        <f>H23</f>
        <v>7</v>
      </c>
      <c r="AP10" s="41">
        <f>H24</f>
        <v>0</v>
      </c>
      <c r="AQ10" s="41">
        <f>H25</f>
        <v>0</v>
      </c>
      <c r="AR10" s="2">
        <f>H28</f>
        <v>2</v>
      </c>
      <c r="AU10" s="41">
        <v>0.5</v>
      </c>
      <c r="AV10" s="30">
        <f t="shared" ref="AV10:BQ10" si="12">PRODUCT(W10*100*1/W21)</f>
        <v>0</v>
      </c>
      <c r="AW10" s="30">
        <f t="shared" si="12"/>
        <v>0</v>
      </c>
      <c r="AX10" s="32">
        <f t="shared" si="12"/>
        <v>0</v>
      </c>
      <c r="AY10" s="32">
        <f t="shared" si="12"/>
        <v>0</v>
      </c>
      <c r="AZ10" s="32">
        <f t="shared" si="12"/>
        <v>2.0408163265306123</v>
      </c>
      <c r="BA10" s="30">
        <f t="shared" si="12"/>
        <v>0</v>
      </c>
      <c r="BB10" s="32">
        <f t="shared" si="12"/>
        <v>4.0816326530612246</v>
      </c>
      <c r="BC10" s="30">
        <f t="shared" si="12"/>
        <v>0</v>
      </c>
      <c r="BD10" s="32">
        <f t="shared" si="12"/>
        <v>24.489795918367346</v>
      </c>
      <c r="BE10" s="31">
        <f t="shared" si="12"/>
        <v>28.571428571428573</v>
      </c>
      <c r="BF10" s="31">
        <f t="shared" si="12"/>
        <v>12.244897959183673</v>
      </c>
      <c r="BG10" s="31">
        <f t="shared" si="12"/>
        <v>0</v>
      </c>
      <c r="BH10" s="44">
        <f t="shared" si="12"/>
        <v>14.285714285714286</v>
      </c>
      <c r="BI10" s="31">
        <f t="shared" si="12"/>
        <v>40.816326530612244</v>
      </c>
      <c r="BJ10" s="30">
        <f t="shared" si="12"/>
        <v>0</v>
      </c>
      <c r="BK10" s="30">
        <f t="shared" si="12"/>
        <v>0</v>
      </c>
      <c r="BL10" s="32">
        <f t="shared" si="12"/>
        <v>10.204081632653061</v>
      </c>
      <c r="BM10" s="32">
        <f t="shared" si="12"/>
        <v>40.816326530612244</v>
      </c>
      <c r="BN10" s="30">
        <f t="shared" si="12"/>
        <v>14.285714285714286</v>
      </c>
      <c r="BO10" s="30">
        <f t="shared" si="12"/>
        <v>0</v>
      </c>
      <c r="BP10" s="30">
        <f t="shared" si="12"/>
        <v>0</v>
      </c>
      <c r="BQ10" s="31">
        <f t="shared" si="12"/>
        <v>4.0816326530612246</v>
      </c>
      <c r="BT10" s="41">
        <v>0.5</v>
      </c>
      <c r="BU10" s="30">
        <f t="shared" ref="BU10:CP10" si="13">AV5+AV6+AV7+AV8+AV9+AV10</f>
        <v>0</v>
      </c>
      <c r="BV10" s="30">
        <f t="shared" si="13"/>
        <v>0</v>
      </c>
      <c r="BW10" s="32">
        <f t="shared" si="13"/>
        <v>0</v>
      </c>
      <c r="BX10" s="32">
        <f t="shared" si="13"/>
        <v>0</v>
      </c>
      <c r="BY10" s="32">
        <f t="shared" si="13"/>
        <v>2.0408163265306123</v>
      </c>
      <c r="BZ10" s="30">
        <f t="shared" si="13"/>
        <v>0</v>
      </c>
      <c r="CA10" s="32">
        <f t="shared" si="13"/>
        <v>4.0816326530612246</v>
      </c>
      <c r="CB10" s="30">
        <f t="shared" si="13"/>
        <v>0</v>
      </c>
      <c r="CC10" s="32">
        <f t="shared" si="13"/>
        <v>28.571428571428569</v>
      </c>
      <c r="CD10" s="31">
        <f t="shared" si="13"/>
        <v>75.510204081632651</v>
      </c>
      <c r="CE10" s="31">
        <f t="shared" si="13"/>
        <v>12.244897959183673</v>
      </c>
      <c r="CF10" s="31">
        <f t="shared" si="13"/>
        <v>4.0816326530612246</v>
      </c>
      <c r="CG10" s="44">
        <f t="shared" si="13"/>
        <v>16.326530612244898</v>
      </c>
      <c r="CH10" s="31">
        <f t="shared" si="13"/>
        <v>73.469387755102048</v>
      </c>
      <c r="CI10" s="30">
        <f t="shared" si="13"/>
        <v>0</v>
      </c>
      <c r="CJ10" s="30">
        <f t="shared" si="13"/>
        <v>0</v>
      </c>
      <c r="CK10" s="32">
        <f t="shared" si="13"/>
        <v>89.795918367346943</v>
      </c>
      <c r="CL10" s="32">
        <f t="shared" si="13"/>
        <v>65.306122448979593</v>
      </c>
      <c r="CM10" s="30">
        <f t="shared" si="13"/>
        <v>18.367346938775512</v>
      </c>
      <c r="CN10" s="30">
        <f t="shared" si="13"/>
        <v>0</v>
      </c>
      <c r="CO10" s="30">
        <f t="shared" si="13"/>
        <v>0</v>
      </c>
      <c r="CP10" s="31">
        <f t="shared" si="13"/>
        <v>6.1224489795918373</v>
      </c>
      <c r="CT10" s="10"/>
      <c r="CU10" s="10"/>
      <c r="CV10" s="10" t="str">
        <f>A3</f>
        <v>Pseudomonas aeruginosa</v>
      </c>
      <c r="CW10" s="10"/>
      <c r="CX10" s="10"/>
      <c r="CY10" s="10"/>
      <c r="CZ10" s="10"/>
      <c r="DA10" s="10"/>
      <c r="DB10" s="10"/>
      <c r="DC10" s="10"/>
      <c r="DD10" s="10"/>
      <c r="DE10" s="10"/>
      <c r="DF10" s="10"/>
      <c r="DG10" s="10"/>
      <c r="DH10" s="10"/>
      <c r="DI10" s="10"/>
      <c r="DJ10" s="10"/>
      <c r="DK10" s="10"/>
      <c r="DL10" s="10"/>
      <c r="DM10" s="10"/>
      <c r="DN10" s="10"/>
      <c r="DO10" s="10"/>
      <c r="DP10" s="10"/>
    </row>
    <row r="11" spans="1:120" x14ac:dyDescent="0.25">
      <c r="B11" s="41" t="s">
        <v>8</v>
      </c>
      <c r="C11" s="4">
        <v>0</v>
      </c>
      <c r="D11" s="4">
        <v>0</v>
      </c>
      <c r="E11" s="4">
        <v>0</v>
      </c>
      <c r="F11" s="4">
        <v>0</v>
      </c>
      <c r="G11" s="4">
        <v>0</v>
      </c>
      <c r="H11" s="4">
        <v>2</v>
      </c>
      <c r="I11" s="4">
        <v>14</v>
      </c>
      <c r="J11" s="4">
        <v>18</v>
      </c>
      <c r="K11" s="4">
        <v>4</v>
      </c>
      <c r="L11" s="4">
        <v>3</v>
      </c>
      <c r="M11" s="3">
        <v>4</v>
      </c>
      <c r="N11" s="3">
        <v>0</v>
      </c>
      <c r="O11" s="3">
        <v>4</v>
      </c>
      <c r="P11" s="3">
        <v>0</v>
      </c>
      <c r="Q11" s="3">
        <v>0</v>
      </c>
      <c r="R11" s="3">
        <v>0</v>
      </c>
      <c r="S11" s="41">
        <v>49</v>
      </c>
      <c r="V11" s="41">
        <v>1</v>
      </c>
      <c r="W11" s="41">
        <f>I5</f>
        <v>0</v>
      </c>
      <c r="X11" s="41">
        <f>I6</f>
        <v>0</v>
      </c>
      <c r="Y11" s="4">
        <f>I7</f>
        <v>0</v>
      </c>
      <c r="Z11" s="4">
        <f>I8</f>
        <v>0</v>
      </c>
      <c r="AA11" s="4">
        <f>I9</f>
        <v>1</v>
      </c>
      <c r="AB11" s="41">
        <f>I10</f>
        <v>0</v>
      </c>
      <c r="AC11" s="4">
        <f>I11</f>
        <v>14</v>
      </c>
      <c r="AD11" s="41">
        <f>I12</f>
        <v>0</v>
      </c>
      <c r="AE11" s="4">
        <f>I13</f>
        <v>18</v>
      </c>
      <c r="AF11" s="2">
        <f>I14</f>
        <v>6</v>
      </c>
      <c r="AG11" s="2">
        <f>I15</f>
        <v>25</v>
      </c>
      <c r="AH11" s="2">
        <f>I16</f>
        <v>4</v>
      </c>
      <c r="AI11" s="41">
        <f>I17</f>
        <v>30</v>
      </c>
      <c r="AJ11" s="2">
        <f>I18</f>
        <v>10</v>
      </c>
      <c r="AK11" s="41">
        <f>I19</f>
        <v>0</v>
      </c>
      <c r="AL11" s="41">
        <f>I20</f>
        <v>1</v>
      </c>
      <c r="AM11" s="3">
        <f>I21</f>
        <v>3</v>
      </c>
      <c r="AN11" s="4">
        <f>I22</f>
        <v>10</v>
      </c>
      <c r="AO11" s="41">
        <f>I23</f>
        <v>19</v>
      </c>
      <c r="AP11" s="41">
        <f>I24</f>
        <v>0</v>
      </c>
      <c r="AQ11" s="41">
        <f>I25</f>
        <v>1</v>
      </c>
      <c r="AR11" s="2">
        <f>I28</f>
        <v>20</v>
      </c>
      <c r="AU11" s="41">
        <v>1</v>
      </c>
      <c r="AV11" s="30">
        <f t="shared" ref="AV11:BQ11" si="14">PRODUCT(W11*100*1/W21)</f>
        <v>0</v>
      </c>
      <c r="AW11" s="30">
        <f t="shared" si="14"/>
        <v>0</v>
      </c>
      <c r="AX11" s="32">
        <f t="shared" si="14"/>
        <v>0</v>
      </c>
      <c r="AY11" s="32">
        <f t="shared" si="14"/>
        <v>0</v>
      </c>
      <c r="AZ11" s="32">
        <f t="shared" si="14"/>
        <v>2.0408163265306123</v>
      </c>
      <c r="BA11" s="30">
        <f t="shared" si="14"/>
        <v>0</v>
      </c>
      <c r="BB11" s="32">
        <f t="shared" si="14"/>
        <v>28.571428571428573</v>
      </c>
      <c r="BC11" s="30">
        <f t="shared" si="14"/>
        <v>0</v>
      </c>
      <c r="BD11" s="32">
        <f t="shared" si="14"/>
        <v>36.734693877551024</v>
      </c>
      <c r="BE11" s="31">
        <f t="shared" si="14"/>
        <v>12.244897959183673</v>
      </c>
      <c r="BF11" s="31">
        <f t="shared" si="14"/>
        <v>51.020408163265309</v>
      </c>
      <c r="BG11" s="31">
        <f t="shared" si="14"/>
        <v>8.1632653061224492</v>
      </c>
      <c r="BH11" s="44">
        <f t="shared" si="14"/>
        <v>61.224489795918366</v>
      </c>
      <c r="BI11" s="31">
        <f t="shared" si="14"/>
        <v>20.408163265306122</v>
      </c>
      <c r="BJ11" s="30">
        <f t="shared" si="14"/>
        <v>0</v>
      </c>
      <c r="BK11" s="30">
        <f t="shared" si="14"/>
        <v>2.0408163265306123</v>
      </c>
      <c r="BL11" s="33">
        <f t="shared" si="14"/>
        <v>6.1224489795918364</v>
      </c>
      <c r="BM11" s="32">
        <f t="shared" si="14"/>
        <v>20.408163265306122</v>
      </c>
      <c r="BN11" s="30">
        <f t="shared" si="14"/>
        <v>38.775510204081634</v>
      </c>
      <c r="BO11" s="30">
        <f t="shared" si="14"/>
        <v>0</v>
      </c>
      <c r="BP11" s="30">
        <f t="shared" si="14"/>
        <v>2.0408163265306123</v>
      </c>
      <c r="BQ11" s="31">
        <f t="shared" si="14"/>
        <v>40.816326530612244</v>
      </c>
      <c r="BT11" s="41">
        <v>1</v>
      </c>
      <c r="BU11" s="30">
        <f t="shared" ref="BU11:CP11" si="15">AV5+AV6+AV7+AV8+AV9+AV10+AV11</f>
        <v>0</v>
      </c>
      <c r="BV11" s="30">
        <f t="shared" si="15"/>
        <v>0</v>
      </c>
      <c r="BW11" s="32">
        <f t="shared" si="15"/>
        <v>0</v>
      </c>
      <c r="BX11" s="32">
        <f t="shared" si="15"/>
        <v>0</v>
      </c>
      <c r="BY11" s="32">
        <f t="shared" si="15"/>
        <v>4.0816326530612246</v>
      </c>
      <c r="BZ11" s="30">
        <f t="shared" si="15"/>
        <v>0</v>
      </c>
      <c r="CA11" s="32">
        <f t="shared" si="15"/>
        <v>32.653061224489797</v>
      </c>
      <c r="CB11" s="30">
        <f t="shared" si="15"/>
        <v>0</v>
      </c>
      <c r="CC11" s="32">
        <f t="shared" si="15"/>
        <v>65.306122448979593</v>
      </c>
      <c r="CD11" s="31">
        <f t="shared" si="15"/>
        <v>87.755102040816325</v>
      </c>
      <c r="CE11" s="31">
        <f t="shared" si="15"/>
        <v>63.265306122448983</v>
      </c>
      <c r="CF11" s="31">
        <f t="shared" si="15"/>
        <v>12.244897959183675</v>
      </c>
      <c r="CG11" s="44">
        <f t="shared" si="15"/>
        <v>77.551020408163268</v>
      </c>
      <c r="CH11" s="31">
        <f t="shared" si="15"/>
        <v>93.877551020408163</v>
      </c>
      <c r="CI11" s="30">
        <f t="shared" si="15"/>
        <v>0</v>
      </c>
      <c r="CJ11" s="30">
        <f t="shared" si="15"/>
        <v>2.0408163265306123</v>
      </c>
      <c r="CK11" s="33">
        <f t="shared" si="15"/>
        <v>95.91836734693878</v>
      </c>
      <c r="CL11" s="32">
        <f t="shared" si="15"/>
        <v>85.714285714285722</v>
      </c>
      <c r="CM11" s="30">
        <f t="shared" si="15"/>
        <v>57.142857142857146</v>
      </c>
      <c r="CN11" s="30">
        <f t="shared" si="15"/>
        <v>0</v>
      </c>
      <c r="CO11" s="30">
        <f t="shared" si="15"/>
        <v>2.0408163265306123</v>
      </c>
      <c r="CP11" s="31">
        <f t="shared" si="15"/>
        <v>46.938775510204081</v>
      </c>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x14ac:dyDescent="0.25">
      <c r="B12" s="41" t="s">
        <v>9</v>
      </c>
      <c r="C12" s="41">
        <v>0</v>
      </c>
      <c r="D12" s="41">
        <v>0</v>
      </c>
      <c r="E12" s="41">
        <v>0</v>
      </c>
      <c r="F12" s="41">
        <v>0</v>
      </c>
      <c r="G12" s="41">
        <v>0</v>
      </c>
      <c r="H12" s="41">
        <v>0</v>
      </c>
      <c r="I12" s="41">
        <v>0</v>
      </c>
      <c r="J12" s="41">
        <v>0</v>
      </c>
      <c r="K12" s="41">
        <v>0</v>
      </c>
      <c r="L12" s="41">
        <v>0</v>
      </c>
      <c r="M12" s="41">
        <v>0</v>
      </c>
      <c r="N12" s="41">
        <v>0</v>
      </c>
      <c r="O12" s="41">
        <v>49</v>
      </c>
      <c r="P12" s="41">
        <v>0</v>
      </c>
      <c r="Q12" s="41">
        <v>0</v>
      </c>
      <c r="R12" s="41">
        <v>0</v>
      </c>
      <c r="S12" s="41">
        <v>49</v>
      </c>
      <c r="V12" s="41">
        <v>2</v>
      </c>
      <c r="W12" s="41">
        <f>J5</f>
        <v>0</v>
      </c>
      <c r="X12" s="41">
        <f>J6</f>
        <v>0</v>
      </c>
      <c r="Y12" s="4">
        <f>J7</f>
        <v>6</v>
      </c>
      <c r="Z12" s="4">
        <f>J8</f>
        <v>12</v>
      </c>
      <c r="AA12" s="4">
        <f>J9</f>
        <v>11</v>
      </c>
      <c r="AB12" s="41">
        <f>J10</f>
        <v>0</v>
      </c>
      <c r="AC12" s="4">
        <f>J11</f>
        <v>18</v>
      </c>
      <c r="AD12" s="41">
        <f>J12</f>
        <v>0</v>
      </c>
      <c r="AE12" s="4">
        <f>J13</f>
        <v>7</v>
      </c>
      <c r="AF12" s="2">
        <f>J14</f>
        <v>0</v>
      </c>
      <c r="AG12" s="2">
        <f>J15</f>
        <v>16</v>
      </c>
      <c r="AH12" s="2">
        <f>J16</f>
        <v>26</v>
      </c>
      <c r="AI12" s="41">
        <f>J17</f>
        <v>9</v>
      </c>
      <c r="AJ12" s="2">
        <f>J18</f>
        <v>2</v>
      </c>
      <c r="AK12" s="41">
        <f>J19</f>
        <v>1</v>
      </c>
      <c r="AL12" s="41">
        <f>J20</f>
        <v>6</v>
      </c>
      <c r="AM12" s="3">
        <f>J21</f>
        <v>0</v>
      </c>
      <c r="AN12" s="4">
        <f>J22</f>
        <v>3</v>
      </c>
      <c r="AO12" s="41">
        <f>J23</f>
        <v>13</v>
      </c>
      <c r="AP12" s="41">
        <f>J24</f>
        <v>0</v>
      </c>
      <c r="AQ12" s="41">
        <f>J25</f>
        <v>3</v>
      </c>
      <c r="AR12" s="2">
        <f>J28</f>
        <v>22</v>
      </c>
      <c r="AU12" s="41">
        <v>2</v>
      </c>
      <c r="AV12" s="30">
        <f t="shared" ref="AV12:BQ12" si="16">PRODUCT(W12*100*1/W21)</f>
        <v>0</v>
      </c>
      <c r="AW12" s="30">
        <f t="shared" si="16"/>
        <v>0</v>
      </c>
      <c r="AX12" s="32">
        <f t="shared" si="16"/>
        <v>12.244897959183673</v>
      </c>
      <c r="AY12" s="32">
        <f t="shared" si="16"/>
        <v>24.489795918367346</v>
      </c>
      <c r="AZ12" s="32">
        <f t="shared" si="16"/>
        <v>22.448979591836736</v>
      </c>
      <c r="BA12" s="30">
        <f t="shared" si="16"/>
        <v>0</v>
      </c>
      <c r="BB12" s="32">
        <f t="shared" si="16"/>
        <v>36.734693877551024</v>
      </c>
      <c r="BC12" s="30">
        <f t="shared" si="16"/>
        <v>0</v>
      </c>
      <c r="BD12" s="32">
        <f t="shared" si="16"/>
        <v>14.285714285714286</v>
      </c>
      <c r="BE12" s="31">
        <f t="shared" si="16"/>
        <v>0</v>
      </c>
      <c r="BF12" s="31">
        <f t="shared" si="16"/>
        <v>32.653061224489797</v>
      </c>
      <c r="BG12" s="31">
        <f t="shared" si="16"/>
        <v>53.061224489795919</v>
      </c>
      <c r="BH12" s="44">
        <f t="shared" si="16"/>
        <v>18.367346938775512</v>
      </c>
      <c r="BI12" s="31">
        <f t="shared" si="16"/>
        <v>4.0816326530612246</v>
      </c>
      <c r="BJ12" s="30">
        <f t="shared" si="16"/>
        <v>2.0408163265306123</v>
      </c>
      <c r="BK12" s="30">
        <f t="shared" si="16"/>
        <v>12.244897959183673</v>
      </c>
      <c r="BL12" s="33">
        <f t="shared" si="16"/>
        <v>0</v>
      </c>
      <c r="BM12" s="32">
        <f t="shared" si="16"/>
        <v>6.1224489795918364</v>
      </c>
      <c r="BN12" s="30">
        <f t="shared" si="16"/>
        <v>26.530612244897959</v>
      </c>
      <c r="BO12" s="30">
        <f t="shared" si="16"/>
        <v>0</v>
      </c>
      <c r="BP12" s="30">
        <f t="shared" si="16"/>
        <v>6.1224489795918364</v>
      </c>
      <c r="BQ12" s="31">
        <f t="shared" si="16"/>
        <v>44.897959183673471</v>
      </c>
      <c r="BT12" s="41">
        <v>2</v>
      </c>
      <c r="BU12" s="30">
        <f t="shared" ref="BU12:CP12" si="17">AV5+AV6+AV7+AV8+AV9+AV10+AV11+AV12</f>
        <v>0</v>
      </c>
      <c r="BV12" s="30">
        <f t="shared" si="17"/>
        <v>0</v>
      </c>
      <c r="BW12" s="32">
        <f t="shared" si="17"/>
        <v>12.244897959183673</v>
      </c>
      <c r="BX12" s="32">
        <f t="shared" si="17"/>
        <v>24.489795918367346</v>
      </c>
      <c r="BY12" s="32">
        <f t="shared" si="17"/>
        <v>26.530612244897959</v>
      </c>
      <c r="BZ12" s="30">
        <f t="shared" si="17"/>
        <v>0</v>
      </c>
      <c r="CA12" s="32">
        <f t="shared" si="17"/>
        <v>69.387755102040813</v>
      </c>
      <c r="CB12" s="30">
        <f t="shared" si="17"/>
        <v>0</v>
      </c>
      <c r="CC12" s="32">
        <f t="shared" si="17"/>
        <v>79.591836734693885</v>
      </c>
      <c r="CD12" s="31">
        <f t="shared" si="17"/>
        <v>87.755102040816325</v>
      </c>
      <c r="CE12" s="31">
        <f t="shared" si="17"/>
        <v>95.91836734693878</v>
      </c>
      <c r="CF12" s="31">
        <f t="shared" si="17"/>
        <v>65.306122448979593</v>
      </c>
      <c r="CG12" s="44">
        <f t="shared" si="17"/>
        <v>95.91836734693878</v>
      </c>
      <c r="CH12" s="31">
        <f t="shared" si="17"/>
        <v>97.959183673469383</v>
      </c>
      <c r="CI12" s="30">
        <f t="shared" si="17"/>
        <v>2.0408163265306123</v>
      </c>
      <c r="CJ12" s="30">
        <f t="shared" si="17"/>
        <v>14.285714285714285</v>
      </c>
      <c r="CK12" s="33">
        <f t="shared" si="17"/>
        <v>95.91836734693878</v>
      </c>
      <c r="CL12" s="32">
        <f t="shared" si="17"/>
        <v>91.83673469387756</v>
      </c>
      <c r="CM12" s="30">
        <f t="shared" si="17"/>
        <v>83.673469387755105</v>
      </c>
      <c r="CN12" s="30">
        <f t="shared" si="17"/>
        <v>0</v>
      </c>
      <c r="CO12" s="30">
        <f t="shared" si="17"/>
        <v>8.1632653061224492</v>
      </c>
      <c r="CP12" s="31">
        <f t="shared" si="17"/>
        <v>91.83673469387756</v>
      </c>
      <c r="CT12" s="10"/>
      <c r="CU12" s="10"/>
      <c r="CV12" s="10"/>
      <c r="CW12" s="10"/>
      <c r="CX12" s="10"/>
      <c r="CY12" s="10"/>
      <c r="CZ12" s="10"/>
      <c r="DA12" s="10"/>
      <c r="DB12" s="10"/>
      <c r="DC12" s="10"/>
      <c r="DD12" s="10"/>
      <c r="DE12" s="10"/>
      <c r="DF12" s="10"/>
      <c r="DG12" s="10"/>
      <c r="DH12" s="10"/>
      <c r="DI12" s="10"/>
      <c r="DJ12" s="10"/>
      <c r="DK12" s="10"/>
      <c r="DL12" s="10"/>
      <c r="DM12" s="10"/>
      <c r="DN12" s="10"/>
      <c r="DO12" s="10"/>
      <c r="DP12" s="10"/>
    </row>
    <row r="13" spans="1:120" x14ac:dyDescent="0.25">
      <c r="B13" s="41" t="s">
        <v>10</v>
      </c>
      <c r="C13" s="4">
        <v>0</v>
      </c>
      <c r="D13" s="4">
        <v>0</v>
      </c>
      <c r="E13" s="4">
        <v>0</v>
      </c>
      <c r="F13" s="4">
        <v>0</v>
      </c>
      <c r="G13" s="4">
        <v>2</v>
      </c>
      <c r="H13" s="4">
        <v>12</v>
      </c>
      <c r="I13" s="4">
        <v>18</v>
      </c>
      <c r="J13" s="4">
        <v>7</v>
      </c>
      <c r="K13" s="4">
        <v>3</v>
      </c>
      <c r="L13" s="3">
        <v>4</v>
      </c>
      <c r="M13" s="3">
        <v>2</v>
      </c>
      <c r="N13" s="3">
        <v>0</v>
      </c>
      <c r="O13" s="3">
        <v>1</v>
      </c>
      <c r="P13" s="3">
        <v>0</v>
      </c>
      <c r="Q13" s="3">
        <v>0</v>
      </c>
      <c r="R13" s="3">
        <v>0</v>
      </c>
      <c r="S13" s="41">
        <v>49</v>
      </c>
      <c r="V13" s="41">
        <v>4</v>
      </c>
      <c r="W13" s="41">
        <f>K5</f>
        <v>0</v>
      </c>
      <c r="X13" s="41">
        <f>K6</f>
        <v>0</v>
      </c>
      <c r="Y13" s="4">
        <f>K7</f>
        <v>21</v>
      </c>
      <c r="Z13" s="4">
        <f>K8</f>
        <v>17</v>
      </c>
      <c r="AA13" s="4">
        <f>K9</f>
        <v>16</v>
      </c>
      <c r="AB13" s="41">
        <f>K10</f>
        <v>1</v>
      </c>
      <c r="AC13" s="4">
        <f>K11</f>
        <v>4</v>
      </c>
      <c r="AD13" s="41">
        <f>K12</f>
        <v>0</v>
      </c>
      <c r="AE13" s="4">
        <f>K13</f>
        <v>3</v>
      </c>
      <c r="AF13" s="4">
        <f>K14</f>
        <v>3</v>
      </c>
      <c r="AG13" s="2">
        <f>K15</f>
        <v>2</v>
      </c>
      <c r="AH13" s="2">
        <f>K16</f>
        <v>12</v>
      </c>
      <c r="AI13" s="41">
        <f>K17</f>
        <v>1</v>
      </c>
      <c r="AJ13" s="3">
        <f>K18</f>
        <v>0</v>
      </c>
      <c r="AK13" s="41">
        <f>K19</f>
        <v>3</v>
      </c>
      <c r="AL13" s="41">
        <f>K20</f>
        <v>12</v>
      </c>
      <c r="AM13" s="3">
        <f>K21</f>
        <v>1</v>
      </c>
      <c r="AN13" s="3">
        <f>K22</f>
        <v>2</v>
      </c>
      <c r="AO13" s="41">
        <f>K23</f>
        <v>4</v>
      </c>
      <c r="AP13" s="41">
        <f>K24</f>
        <v>2</v>
      </c>
      <c r="AQ13" s="41">
        <f>K25</f>
        <v>21</v>
      </c>
      <c r="AR13" s="2">
        <f>K28</f>
        <v>2</v>
      </c>
      <c r="AU13" s="41">
        <v>4</v>
      </c>
      <c r="AV13" s="30">
        <f t="shared" ref="AV13:BQ13" si="18">PRODUCT(W13*100*1/W21)</f>
        <v>0</v>
      </c>
      <c r="AW13" s="30">
        <f t="shared" si="18"/>
        <v>0</v>
      </c>
      <c r="AX13" s="32">
        <f t="shared" si="18"/>
        <v>42.857142857142854</v>
      </c>
      <c r="AY13" s="32">
        <f t="shared" si="18"/>
        <v>34.693877551020407</v>
      </c>
      <c r="AZ13" s="32">
        <f t="shared" si="18"/>
        <v>32.653061224489797</v>
      </c>
      <c r="BA13" s="30">
        <f t="shared" si="18"/>
        <v>2.0408163265306123</v>
      </c>
      <c r="BB13" s="32">
        <f t="shared" si="18"/>
        <v>8.1632653061224492</v>
      </c>
      <c r="BC13" s="30">
        <f t="shared" si="18"/>
        <v>0</v>
      </c>
      <c r="BD13" s="32">
        <f t="shared" si="18"/>
        <v>6.1224489795918364</v>
      </c>
      <c r="BE13" s="32">
        <f t="shared" si="18"/>
        <v>6.1224489795918364</v>
      </c>
      <c r="BF13" s="31">
        <f t="shared" si="18"/>
        <v>4.0816326530612246</v>
      </c>
      <c r="BG13" s="31">
        <f t="shared" si="18"/>
        <v>24.489795918367346</v>
      </c>
      <c r="BH13" s="44">
        <f t="shared" si="18"/>
        <v>2.0408163265306123</v>
      </c>
      <c r="BI13" s="33">
        <f t="shared" si="18"/>
        <v>0</v>
      </c>
      <c r="BJ13" s="30">
        <f t="shared" si="18"/>
        <v>6.1224489795918364</v>
      </c>
      <c r="BK13" s="30">
        <f t="shared" si="18"/>
        <v>24.489795918367346</v>
      </c>
      <c r="BL13" s="33">
        <f t="shared" si="18"/>
        <v>2.0408163265306123</v>
      </c>
      <c r="BM13" s="33">
        <f t="shared" si="18"/>
        <v>4.0816326530612246</v>
      </c>
      <c r="BN13" s="30">
        <f t="shared" si="18"/>
        <v>8.1632653061224492</v>
      </c>
      <c r="BO13" s="30">
        <f t="shared" si="18"/>
        <v>4.0816326530612246</v>
      </c>
      <c r="BP13" s="30">
        <f t="shared" si="18"/>
        <v>42.857142857142854</v>
      </c>
      <c r="BQ13" s="31">
        <f t="shared" si="18"/>
        <v>4.0816326530612246</v>
      </c>
      <c r="BT13" s="41">
        <v>4</v>
      </c>
      <c r="BU13" s="30">
        <f t="shared" ref="BU13:CP13" si="19">AV5+AV6+AV7+AV8+AV9+AV10+AV11+AV12+AV13</f>
        <v>0</v>
      </c>
      <c r="BV13" s="30">
        <f t="shared" si="19"/>
        <v>0</v>
      </c>
      <c r="BW13" s="32">
        <f t="shared" si="19"/>
        <v>55.102040816326529</v>
      </c>
      <c r="BX13" s="32">
        <f t="shared" si="19"/>
        <v>59.183673469387756</v>
      </c>
      <c r="BY13" s="32">
        <f t="shared" si="19"/>
        <v>59.183673469387756</v>
      </c>
      <c r="BZ13" s="30">
        <f t="shared" si="19"/>
        <v>2.0408163265306123</v>
      </c>
      <c r="CA13" s="32">
        <f t="shared" si="19"/>
        <v>77.551020408163268</v>
      </c>
      <c r="CB13" s="30">
        <f t="shared" si="19"/>
        <v>0</v>
      </c>
      <c r="CC13" s="32">
        <f t="shared" si="19"/>
        <v>85.714285714285722</v>
      </c>
      <c r="CD13" s="32">
        <f t="shared" si="19"/>
        <v>93.877551020408163</v>
      </c>
      <c r="CE13" s="31">
        <f t="shared" si="19"/>
        <v>100</v>
      </c>
      <c r="CF13" s="31">
        <f t="shared" si="19"/>
        <v>89.795918367346943</v>
      </c>
      <c r="CG13" s="44">
        <f t="shared" si="19"/>
        <v>97.959183673469397</v>
      </c>
      <c r="CH13" s="33">
        <f t="shared" si="19"/>
        <v>97.959183673469383</v>
      </c>
      <c r="CI13" s="30">
        <f t="shared" si="19"/>
        <v>8.1632653061224492</v>
      </c>
      <c r="CJ13" s="30">
        <f t="shared" si="19"/>
        <v>38.775510204081627</v>
      </c>
      <c r="CK13" s="33">
        <f t="shared" si="19"/>
        <v>97.959183673469397</v>
      </c>
      <c r="CL13" s="33">
        <f t="shared" si="19"/>
        <v>95.91836734693878</v>
      </c>
      <c r="CM13" s="30">
        <f t="shared" si="19"/>
        <v>91.83673469387756</v>
      </c>
      <c r="CN13" s="30">
        <f t="shared" si="19"/>
        <v>4.0816326530612246</v>
      </c>
      <c r="CO13" s="30">
        <f t="shared" si="19"/>
        <v>51.020408163265301</v>
      </c>
      <c r="CP13" s="31">
        <f t="shared" si="19"/>
        <v>95.91836734693878</v>
      </c>
      <c r="CT13" s="10"/>
      <c r="CU13" s="10"/>
      <c r="CV13" s="10"/>
      <c r="CW13" s="10"/>
      <c r="CX13" s="10"/>
      <c r="CY13" s="10"/>
      <c r="CZ13" s="10"/>
      <c r="DA13" s="10"/>
      <c r="DB13" s="10"/>
      <c r="DC13" s="10"/>
      <c r="DD13" s="10"/>
      <c r="DE13" s="10"/>
      <c r="DF13" s="10"/>
      <c r="DG13" s="10"/>
      <c r="DH13" s="10"/>
      <c r="DI13" s="10"/>
      <c r="DJ13" s="10"/>
      <c r="DK13" s="10"/>
      <c r="DL13" s="10"/>
      <c r="DM13" s="10"/>
      <c r="DN13" s="10"/>
      <c r="DO13" s="10"/>
      <c r="DP13" s="10"/>
    </row>
    <row r="14" spans="1:120" x14ac:dyDescent="0.25">
      <c r="B14" s="41" t="s">
        <v>11</v>
      </c>
      <c r="C14" s="2">
        <v>0</v>
      </c>
      <c r="D14" s="2">
        <v>0</v>
      </c>
      <c r="E14" s="2">
        <v>11</v>
      </c>
      <c r="F14" s="2">
        <v>0</v>
      </c>
      <c r="G14" s="2">
        <v>12</v>
      </c>
      <c r="H14" s="2">
        <v>14</v>
      </c>
      <c r="I14" s="2">
        <v>6</v>
      </c>
      <c r="J14" s="2">
        <v>0</v>
      </c>
      <c r="K14" s="4">
        <v>3</v>
      </c>
      <c r="L14" s="4">
        <v>3</v>
      </c>
      <c r="M14" s="3">
        <v>0</v>
      </c>
      <c r="N14" s="3">
        <v>0</v>
      </c>
      <c r="O14" s="3">
        <v>0</v>
      </c>
      <c r="P14" s="3">
        <v>0</v>
      </c>
      <c r="Q14" s="3">
        <v>0</v>
      </c>
      <c r="R14" s="3">
        <v>0</v>
      </c>
      <c r="S14" s="41">
        <v>49</v>
      </c>
      <c r="V14" s="41">
        <v>8</v>
      </c>
      <c r="W14" s="41">
        <f>L5</f>
        <v>0</v>
      </c>
      <c r="X14" s="41">
        <f>L6</f>
        <v>0</v>
      </c>
      <c r="Y14" s="4">
        <f>L7</f>
        <v>7</v>
      </c>
      <c r="Z14" s="4">
        <f>L8</f>
        <v>7</v>
      </c>
      <c r="AA14" s="4">
        <f>L9</f>
        <v>12</v>
      </c>
      <c r="AB14" s="41">
        <f>L10</f>
        <v>6</v>
      </c>
      <c r="AC14" s="4">
        <f>L11</f>
        <v>3</v>
      </c>
      <c r="AD14" s="41">
        <f>L12</f>
        <v>0</v>
      </c>
      <c r="AE14" s="3">
        <f>L13</f>
        <v>4</v>
      </c>
      <c r="AF14" s="4">
        <f>L14</f>
        <v>3</v>
      </c>
      <c r="AG14" s="3">
        <f>L15</f>
        <v>0</v>
      </c>
      <c r="AH14" s="2">
        <f>L16</f>
        <v>4</v>
      </c>
      <c r="AI14" s="41">
        <f>L17</f>
        <v>0</v>
      </c>
      <c r="AJ14" s="3">
        <f>L18</f>
        <v>0</v>
      </c>
      <c r="AK14" s="41">
        <f>L19</f>
        <v>2</v>
      </c>
      <c r="AL14" s="41">
        <f>L20</f>
        <v>15</v>
      </c>
      <c r="AM14" s="3">
        <f>L21</f>
        <v>1</v>
      </c>
      <c r="AN14" s="3">
        <f>L22</f>
        <v>1</v>
      </c>
      <c r="AO14" s="41">
        <f>L23</f>
        <v>4</v>
      </c>
      <c r="AP14" s="41">
        <f>L24</f>
        <v>8</v>
      </c>
      <c r="AQ14" s="41">
        <f>L25</f>
        <v>21</v>
      </c>
      <c r="AR14" s="2">
        <f>L28</f>
        <v>2</v>
      </c>
      <c r="AU14" s="41">
        <v>8</v>
      </c>
      <c r="AV14" s="30">
        <f t="shared" ref="AV14:BQ14" si="20">PRODUCT(W14*100*1/W21)</f>
        <v>0</v>
      </c>
      <c r="AW14" s="30">
        <f t="shared" si="20"/>
        <v>0</v>
      </c>
      <c r="AX14" s="32">
        <f t="shared" si="20"/>
        <v>14.285714285714286</v>
      </c>
      <c r="AY14" s="32">
        <f t="shared" si="20"/>
        <v>14.285714285714286</v>
      </c>
      <c r="AZ14" s="32">
        <f t="shared" si="20"/>
        <v>24.489795918367346</v>
      </c>
      <c r="BA14" s="30">
        <f t="shared" si="20"/>
        <v>12.244897959183673</v>
      </c>
      <c r="BB14" s="32">
        <f t="shared" si="20"/>
        <v>6.1224489795918364</v>
      </c>
      <c r="BC14" s="30">
        <f t="shared" si="20"/>
        <v>0</v>
      </c>
      <c r="BD14" s="33">
        <f t="shared" si="20"/>
        <v>8.1632653061224492</v>
      </c>
      <c r="BE14" s="32">
        <f t="shared" si="20"/>
        <v>6.1224489795918364</v>
      </c>
      <c r="BF14" s="33">
        <f t="shared" si="20"/>
        <v>0</v>
      </c>
      <c r="BG14" s="31">
        <f t="shared" si="20"/>
        <v>8.1632653061224492</v>
      </c>
      <c r="BH14" s="46">
        <f t="shared" si="20"/>
        <v>0</v>
      </c>
      <c r="BI14" s="33">
        <f t="shared" si="20"/>
        <v>0</v>
      </c>
      <c r="BJ14" s="30">
        <f t="shared" si="20"/>
        <v>4.0816326530612246</v>
      </c>
      <c r="BK14" s="30">
        <f t="shared" si="20"/>
        <v>30.612244897959183</v>
      </c>
      <c r="BL14" s="33">
        <f t="shared" si="20"/>
        <v>2.0408163265306123</v>
      </c>
      <c r="BM14" s="33">
        <f t="shared" si="20"/>
        <v>2.0408163265306123</v>
      </c>
      <c r="BN14" s="30">
        <f t="shared" si="20"/>
        <v>8.1632653061224492</v>
      </c>
      <c r="BO14" s="30">
        <f t="shared" si="20"/>
        <v>16.326530612244898</v>
      </c>
      <c r="BP14" s="30">
        <f t="shared" si="20"/>
        <v>42.857142857142854</v>
      </c>
      <c r="BQ14" s="31">
        <f t="shared" si="20"/>
        <v>4.0816326530612246</v>
      </c>
      <c r="BT14" s="41">
        <v>8</v>
      </c>
      <c r="BU14" s="30">
        <f t="shared" ref="BU14:CP14" si="21">AV5+AV6+AV7+AV8+AV9+AV10+AV11+AV12+AV13+AV14</f>
        <v>0</v>
      </c>
      <c r="BV14" s="30">
        <f t="shared" si="21"/>
        <v>0</v>
      </c>
      <c r="BW14" s="32">
        <f t="shared" si="21"/>
        <v>69.387755102040813</v>
      </c>
      <c r="BX14" s="32">
        <f t="shared" si="21"/>
        <v>73.469387755102048</v>
      </c>
      <c r="BY14" s="32">
        <f t="shared" si="21"/>
        <v>83.673469387755105</v>
      </c>
      <c r="BZ14" s="30">
        <f t="shared" si="21"/>
        <v>14.285714285714285</v>
      </c>
      <c r="CA14" s="32">
        <f t="shared" si="21"/>
        <v>83.673469387755105</v>
      </c>
      <c r="CB14" s="30">
        <f t="shared" si="21"/>
        <v>0</v>
      </c>
      <c r="CC14" s="33">
        <f t="shared" si="21"/>
        <v>93.877551020408177</v>
      </c>
      <c r="CD14" s="32">
        <f t="shared" si="21"/>
        <v>100</v>
      </c>
      <c r="CE14" s="33">
        <f t="shared" si="21"/>
        <v>100</v>
      </c>
      <c r="CF14" s="31">
        <f t="shared" si="21"/>
        <v>97.959183673469397</v>
      </c>
      <c r="CG14" s="46">
        <f t="shared" si="21"/>
        <v>97.959183673469397</v>
      </c>
      <c r="CH14" s="33">
        <f t="shared" si="21"/>
        <v>97.959183673469383</v>
      </c>
      <c r="CI14" s="30">
        <f t="shared" si="21"/>
        <v>12.244897959183675</v>
      </c>
      <c r="CJ14" s="30">
        <f t="shared" si="21"/>
        <v>69.387755102040813</v>
      </c>
      <c r="CK14" s="33">
        <f t="shared" si="21"/>
        <v>100.00000000000001</v>
      </c>
      <c r="CL14" s="33">
        <f t="shared" si="21"/>
        <v>97.959183673469397</v>
      </c>
      <c r="CM14" s="30">
        <f t="shared" si="21"/>
        <v>100.00000000000001</v>
      </c>
      <c r="CN14" s="30">
        <f t="shared" si="21"/>
        <v>20.408163265306122</v>
      </c>
      <c r="CO14" s="30">
        <f t="shared" si="21"/>
        <v>93.877551020408163</v>
      </c>
      <c r="CP14" s="31">
        <f t="shared" si="21"/>
        <v>100</v>
      </c>
      <c r="CT14" s="10"/>
      <c r="CU14" s="10"/>
      <c r="CV14" s="10"/>
      <c r="CW14" s="10"/>
      <c r="CX14" s="10"/>
      <c r="CY14" s="10"/>
      <c r="CZ14" s="10"/>
      <c r="DA14" s="10"/>
      <c r="DB14" s="10"/>
      <c r="DC14" s="10"/>
      <c r="DD14" s="10"/>
      <c r="DE14" s="10"/>
      <c r="DF14" s="10"/>
      <c r="DG14" s="10"/>
      <c r="DH14" s="10"/>
      <c r="DI14" s="10"/>
      <c r="DJ14" s="10"/>
      <c r="DK14" s="10"/>
      <c r="DL14" s="10"/>
      <c r="DM14" s="10"/>
      <c r="DN14" s="10"/>
      <c r="DO14" s="10"/>
      <c r="DP14" s="10"/>
    </row>
    <row r="15" spans="1:120" x14ac:dyDescent="0.25">
      <c r="B15" s="41" t="s">
        <v>12</v>
      </c>
      <c r="C15" s="2">
        <v>0</v>
      </c>
      <c r="D15" s="2">
        <v>0</v>
      </c>
      <c r="E15" s="2">
        <v>0</v>
      </c>
      <c r="F15" s="2">
        <v>0</v>
      </c>
      <c r="G15" s="2">
        <v>0</v>
      </c>
      <c r="H15" s="2">
        <v>6</v>
      </c>
      <c r="I15" s="2">
        <v>25</v>
      </c>
      <c r="J15" s="2">
        <v>16</v>
      </c>
      <c r="K15" s="2">
        <v>2</v>
      </c>
      <c r="L15" s="3">
        <v>0</v>
      </c>
      <c r="M15" s="3">
        <v>0</v>
      </c>
      <c r="N15" s="3">
        <v>0</v>
      </c>
      <c r="O15" s="3">
        <v>0</v>
      </c>
      <c r="P15" s="3">
        <v>0</v>
      </c>
      <c r="Q15" s="3">
        <v>0</v>
      </c>
      <c r="R15" s="3">
        <v>0</v>
      </c>
      <c r="S15" s="41">
        <v>49</v>
      </c>
      <c r="V15" s="41">
        <v>16</v>
      </c>
      <c r="W15" s="41">
        <f>M5</f>
        <v>0</v>
      </c>
      <c r="X15" s="41">
        <f>M6</f>
        <v>0</v>
      </c>
      <c r="Y15" s="4">
        <f>M7</f>
        <v>0</v>
      </c>
      <c r="Z15" s="4">
        <f>M8</f>
        <v>2</v>
      </c>
      <c r="AA15" s="4">
        <f>M9</f>
        <v>4</v>
      </c>
      <c r="AB15" s="41">
        <f>M10</f>
        <v>42</v>
      </c>
      <c r="AC15" s="3">
        <f>M11</f>
        <v>4</v>
      </c>
      <c r="AD15" s="41">
        <f>M12</f>
        <v>0</v>
      </c>
      <c r="AE15" s="3">
        <f>M13</f>
        <v>2</v>
      </c>
      <c r="AF15" s="3">
        <f>M14</f>
        <v>0</v>
      </c>
      <c r="AG15" s="3">
        <f>M15</f>
        <v>0</v>
      </c>
      <c r="AH15" s="2">
        <f>M16</f>
        <v>1</v>
      </c>
      <c r="AI15" s="41">
        <f>M17</f>
        <v>1</v>
      </c>
      <c r="AJ15" s="3">
        <f>M18</f>
        <v>0</v>
      </c>
      <c r="AK15" s="41">
        <f>M19</f>
        <v>2</v>
      </c>
      <c r="AL15" s="41">
        <f>M20</f>
        <v>10</v>
      </c>
      <c r="AM15" s="3">
        <f>M21</f>
        <v>0</v>
      </c>
      <c r="AN15" s="3">
        <f>M22</f>
        <v>1</v>
      </c>
      <c r="AO15" s="41">
        <f>M23</f>
        <v>0</v>
      </c>
      <c r="AP15" s="41">
        <f>M24</f>
        <v>39</v>
      </c>
      <c r="AQ15" s="41">
        <f>M25</f>
        <v>3</v>
      </c>
      <c r="AR15" s="3">
        <f>M28</f>
        <v>0</v>
      </c>
      <c r="AU15" s="41">
        <v>16</v>
      </c>
      <c r="AV15" s="30">
        <f t="shared" ref="AV15:BQ15" si="22">PRODUCT(W15*100*1/W21)</f>
        <v>0</v>
      </c>
      <c r="AW15" s="30">
        <f t="shared" si="22"/>
        <v>0</v>
      </c>
      <c r="AX15" s="32">
        <f t="shared" si="22"/>
        <v>0</v>
      </c>
      <c r="AY15" s="32">
        <f t="shared" si="22"/>
        <v>4.0816326530612246</v>
      </c>
      <c r="AZ15" s="32">
        <f t="shared" si="22"/>
        <v>8.1632653061224492</v>
      </c>
      <c r="BA15" s="30">
        <f t="shared" si="22"/>
        <v>85.714285714285708</v>
      </c>
      <c r="BB15" s="33">
        <f t="shared" si="22"/>
        <v>8.1632653061224492</v>
      </c>
      <c r="BC15" s="30">
        <f t="shared" si="22"/>
        <v>0</v>
      </c>
      <c r="BD15" s="33">
        <f t="shared" si="22"/>
        <v>4.0816326530612246</v>
      </c>
      <c r="BE15" s="33">
        <f t="shared" si="22"/>
        <v>0</v>
      </c>
      <c r="BF15" s="33">
        <f t="shared" si="22"/>
        <v>0</v>
      </c>
      <c r="BG15" s="31">
        <f t="shared" si="22"/>
        <v>2.0408163265306123</v>
      </c>
      <c r="BH15" s="46">
        <f t="shared" si="22"/>
        <v>2.0408163265306123</v>
      </c>
      <c r="BI15" s="33">
        <f t="shared" si="22"/>
        <v>0</v>
      </c>
      <c r="BJ15" s="30">
        <f t="shared" si="22"/>
        <v>4.0816326530612246</v>
      </c>
      <c r="BK15" s="30">
        <f t="shared" si="22"/>
        <v>20.408163265306122</v>
      </c>
      <c r="BL15" s="33">
        <f t="shared" si="22"/>
        <v>0</v>
      </c>
      <c r="BM15" s="33">
        <f t="shared" si="22"/>
        <v>2.0408163265306123</v>
      </c>
      <c r="BN15" s="30">
        <f t="shared" si="22"/>
        <v>0</v>
      </c>
      <c r="BO15" s="30">
        <f t="shared" si="22"/>
        <v>79.591836734693871</v>
      </c>
      <c r="BP15" s="30">
        <f t="shared" si="22"/>
        <v>6.1224489795918364</v>
      </c>
      <c r="BQ15" s="33">
        <f t="shared" si="22"/>
        <v>0</v>
      </c>
      <c r="BT15" s="41">
        <v>16</v>
      </c>
      <c r="BU15" s="30">
        <f t="shared" ref="BU15:CP15" si="23">AV5+AV6+AV7+AV8+AV9+AV10+AV11+AV12+AV13+AV14+AV15</f>
        <v>0</v>
      </c>
      <c r="BV15" s="30">
        <f t="shared" si="23"/>
        <v>0</v>
      </c>
      <c r="BW15" s="32">
        <f t="shared" si="23"/>
        <v>69.387755102040813</v>
      </c>
      <c r="BX15" s="32">
        <f t="shared" si="23"/>
        <v>77.551020408163268</v>
      </c>
      <c r="BY15" s="32">
        <f t="shared" si="23"/>
        <v>91.83673469387756</v>
      </c>
      <c r="BZ15" s="30">
        <f t="shared" si="23"/>
        <v>100</v>
      </c>
      <c r="CA15" s="33">
        <f t="shared" si="23"/>
        <v>91.83673469387756</v>
      </c>
      <c r="CB15" s="30">
        <f t="shared" si="23"/>
        <v>0</v>
      </c>
      <c r="CC15" s="33">
        <f t="shared" si="23"/>
        <v>97.959183673469397</v>
      </c>
      <c r="CD15" s="33">
        <f t="shared" si="23"/>
        <v>100</v>
      </c>
      <c r="CE15" s="33">
        <f t="shared" si="23"/>
        <v>100</v>
      </c>
      <c r="CF15" s="31">
        <f t="shared" si="23"/>
        <v>100.00000000000001</v>
      </c>
      <c r="CG15" s="46">
        <f t="shared" si="23"/>
        <v>100.00000000000001</v>
      </c>
      <c r="CH15" s="33">
        <f t="shared" si="23"/>
        <v>97.959183673469383</v>
      </c>
      <c r="CI15" s="30">
        <f t="shared" si="23"/>
        <v>16.326530612244898</v>
      </c>
      <c r="CJ15" s="30">
        <f t="shared" si="23"/>
        <v>89.795918367346928</v>
      </c>
      <c r="CK15" s="33">
        <f t="shared" si="23"/>
        <v>100.00000000000001</v>
      </c>
      <c r="CL15" s="33">
        <f t="shared" si="23"/>
        <v>100.00000000000001</v>
      </c>
      <c r="CM15" s="30">
        <f t="shared" si="23"/>
        <v>100.00000000000001</v>
      </c>
      <c r="CN15" s="30">
        <f t="shared" si="23"/>
        <v>100</v>
      </c>
      <c r="CO15" s="30">
        <f t="shared" si="23"/>
        <v>100</v>
      </c>
      <c r="CP15" s="33">
        <f t="shared" si="23"/>
        <v>100</v>
      </c>
      <c r="CT15" s="10"/>
      <c r="CU15" s="10"/>
      <c r="CV15" s="10"/>
      <c r="CW15" s="10"/>
      <c r="CX15" s="10"/>
      <c r="CY15" s="10"/>
      <c r="CZ15" s="10"/>
      <c r="DA15" s="10"/>
      <c r="DB15" s="10"/>
      <c r="DC15" s="10"/>
      <c r="DD15" s="10"/>
      <c r="DE15" s="10"/>
      <c r="DF15" s="10"/>
      <c r="DG15" s="10"/>
      <c r="DH15" s="10"/>
      <c r="DI15" s="10"/>
      <c r="DJ15" s="10"/>
      <c r="DK15" s="10"/>
      <c r="DL15" s="10"/>
      <c r="DM15" s="10"/>
      <c r="DN15" s="10"/>
      <c r="DO15" s="10"/>
      <c r="DP15" s="10"/>
    </row>
    <row r="16" spans="1:120" x14ac:dyDescent="0.25">
      <c r="B16" s="41" t="s">
        <v>13</v>
      </c>
      <c r="C16" s="2">
        <v>0</v>
      </c>
      <c r="D16" s="2">
        <v>0</v>
      </c>
      <c r="E16" s="2">
        <v>0</v>
      </c>
      <c r="F16" s="2">
        <v>0</v>
      </c>
      <c r="G16" s="2">
        <v>2</v>
      </c>
      <c r="H16" s="2">
        <v>0</v>
      </c>
      <c r="I16" s="2">
        <v>4</v>
      </c>
      <c r="J16" s="2">
        <v>26</v>
      </c>
      <c r="K16" s="2">
        <v>12</v>
      </c>
      <c r="L16" s="2">
        <v>4</v>
      </c>
      <c r="M16" s="2">
        <v>1</v>
      </c>
      <c r="N16" s="3">
        <v>0</v>
      </c>
      <c r="O16" s="3">
        <v>0</v>
      </c>
      <c r="P16" s="3">
        <v>0</v>
      </c>
      <c r="Q16" s="3">
        <v>0</v>
      </c>
      <c r="R16" s="3">
        <v>0</v>
      </c>
      <c r="S16" s="41">
        <v>49</v>
      </c>
      <c r="V16" s="41">
        <v>32</v>
      </c>
      <c r="W16" s="41">
        <f>N5</f>
        <v>0</v>
      </c>
      <c r="X16" s="41">
        <f>N6</f>
        <v>1</v>
      </c>
      <c r="Y16" s="3">
        <f>N7</f>
        <v>1</v>
      </c>
      <c r="Z16" s="3">
        <f>N8</f>
        <v>6</v>
      </c>
      <c r="AA16" s="3">
        <f>N9</f>
        <v>4</v>
      </c>
      <c r="AB16" s="41">
        <f>N10</f>
        <v>0</v>
      </c>
      <c r="AC16" s="3">
        <f>N11</f>
        <v>0</v>
      </c>
      <c r="AD16" s="41">
        <f>N12</f>
        <v>0</v>
      </c>
      <c r="AE16" s="3">
        <f>N13</f>
        <v>0</v>
      </c>
      <c r="AF16" s="3">
        <f>N14</f>
        <v>0</v>
      </c>
      <c r="AG16" s="3">
        <f>N15</f>
        <v>0</v>
      </c>
      <c r="AH16" s="3">
        <f>N16</f>
        <v>0</v>
      </c>
      <c r="AI16" s="41">
        <f>N17</f>
        <v>0</v>
      </c>
      <c r="AJ16" s="3">
        <f>N18</f>
        <v>1</v>
      </c>
      <c r="AK16" s="41">
        <f>N19</f>
        <v>4</v>
      </c>
      <c r="AL16" s="41">
        <f>N20</f>
        <v>5</v>
      </c>
      <c r="AM16" s="3">
        <f>N21</f>
        <v>0</v>
      </c>
      <c r="AN16" s="3">
        <f>N22</f>
        <v>0</v>
      </c>
      <c r="AO16" s="41">
        <f>N23</f>
        <v>0</v>
      </c>
      <c r="AP16" s="41">
        <f>N24</f>
        <v>0</v>
      </c>
      <c r="AQ16" s="41">
        <f>N25</f>
        <v>0</v>
      </c>
      <c r="AR16" s="3">
        <f>N28</f>
        <v>0</v>
      </c>
      <c r="AU16" s="41">
        <v>32</v>
      </c>
      <c r="AV16" s="30">
        <f t="shared" ref="AV16:BQ16" si="24">PRODUCT(W16*100*1/W21)</f>
        <v>0</v>
      </c>
      <c r="AW16" s="30">
        <f t="shared" si="24"/>
        <v>2.0408163265306123</v>
      </c>
      <c r="AX16" s="33">
        <f t="shared" si="24"/>
        <v>2.0408163265306123</v>
      </c>
      <c r="AY16" s="33">
        <f t="shared" si="24"/>
        <v>12.244897959183673</v>
      </c>
      <c r="AZ16" s="33">
        <f t="shared" si="24"/>
        <v>8.1632653061224492</v>
      </c>
      <c r="BA16" s="30">
        <f t="shared" si="24"/>
        <v>0</v>
      </c>
      <c r="BB16" s="33">
        <f t="shared" si="24"/>
        <v>0</v>
      </c>
      <c r="BC16" s="30">
        <f t="shared" si="24"/>
        <v>0</v>
      </c>
      <c r="BD16" s="33">
        <f t="shared" si="24"/>
        <v>0</v>
      </c>
      <c r="BE16" s="33">
        <f t="shared" si="24"/>
        <v>0</v>
      </c>
      <c r="BF16" s="33">
        <f t="shared" si="24"/>
        <v>0</v>
      </c>
      <c r="BG16" s="33">
        <f t="shared" si="24"/>
        <v>0</v>
      </c>
      <c r="BH16" s="46">
        <f t="shared" si="24"/>
        <v>0</v>
      </c>
      <c r="BI16" s="33">
        <f t="shared" si="24"/>
        <v>2.0408163265306123</v>
      </c>
      <c r="BJ16" s="30">
        <f t="shared" si="24"/>
        <v>8.1632653061224492</v>
      </c>
      <c r="BK16" s="30">
        <f t="shared" si="24"/>
        <v>10.204081632653061</v>
      </c>
      <c r="BL16" s="33">
        <f t="shared" si="24"/>
        <v>0</v>
      </c>
      <c r="BM16" s="33">
        <f t="shared" si="24"/>
        <v>0</v>
      </c>
      <c r="BN16" s="30">
        <f t="shared" si="24"/>
        <v>0</v>
      </c>
      <c r="BO16" s="30">
        <f t="shared" si="24"/>
        <v>0</v>
      </c>
      <c r="BP16" s="30">
        <f t="shared" si="24"/>
        <v>0</v>
      </c>
      <c r="BQ16" s="33">
        <f t="shared" si="24"/>
        <v>0</v>
      </c>
      <c r="BT16" s="41">
        <v>32</v>
      </c>
      <c r="BU16" s="30">
        <f t="shared" ref="BU16:CP16" si="25">AV5+AV6+AV7+AV8+AV9+AV10+AV11+AV12+AV13+AV14+AV15+AV16</f>
        <v>0</v>
      </c>
      <c r="BV16" s="30">
        <f t="shared" si="25"/>
        <v>2.0408163265306123</v>
      </c>
      <c r="BW16" s="33">
        <f t="shared" si="25"/>
        <v>71.428571428571431</v>
      </c>
      <c r="BX16" s="33">
        <f t="shared" si="25"/>
        <v>89.795918367346943</v>
      </c>
      <c r="BY16" s="33">
        <f t="shared" si="25"/>
        <v>100.00000000000001</v>
      </c>
      <c r="BZ16" s="30">
        <f t="shared" si="25"/>
        <v>100</v>
      </c>
      <c r="CA16" s="33">
        <f t="shared" si="25"/>
        <v>91.83673469387756</v>
      </c>
      <c r="CB16" s="30">
        <f t="shared" si="25"/>
        <v>0</v>
      </c>
      <c r="CC16" s="33">
        <f t="shared" si="25"/>
        <v>97.959183673469397</v>
      </c>
      <c r="CD16" s="33">
        <f t="shared" si="25"/>
        <v>100</v>
      </c>
      <c r="CE16" s="33">
        <f t="shared" si="25"/>
        <v>100</v>
      </c>
      <c r="CF16" s="33">
        <f t="shared" si="25"/>
        <v>100.00000000000001</v>
      </c>
      <c r="CG16" s="46">
        <f t="shared" si="25"/>
        <v>100.00000000000001</v>
      </c>
      <c r="CH16" s="33">
        <f t="shared" si="25"/>
        <v>100</v>
      </c>
      <c r="CI16" s="30">
        <f t="shared" si="25"/>
        <v>24.489795918367349</v>
      </c>
      <c r="CJ16" s="30">
        <f t="shared" si="25"/>
        <v>99.999999999999986</v>
      </c>
      <c r="CK16" s="33">
        <f t="shared" si="25"/>
        <v>100.00000000000001</v>
      </c>
      <c r="CL16" s="33">
        <f t="shared" si="25"/>
        <v>100.00000000000001</v>
      </c>
      <c r="CM16" s="30">
        <f t="shared" si="25"/>
        <v>100.00000000000001</v>
      </c>
      <c r="CN16" s="30">
        <f t="shared" si="25"/>
        <v>100</v>
      </c>
      <c r="CO16" s="30">
        <f t="shared" si="25"/>
        <v>100</v>
      </c>
      <c r="CP16" s="33">
        <f t="shared" si="25"/>
        <v>100</v>
      </c>
      <c r="CT16" s="10"/>
      <c r="CU16" s="10"/>
      <c r="CV16" s="10"/>
      <c r="CW16" s="10"/>
      <c r="CX16" s="10"/>
      <c r="CY16" s="10"/>
      <c r="CZ16" s="10"/>
      <c r="DA16" s="10"/>
      <c r="DB16" s="10"/>
      <c r="DC16" s="10"/>
      <c r="DD16" s="10"/>
      <c r="DE16" s="10"/>
      <c r="DF16" s="10"/>
      <c r="DG16" s="10"/>
      <c r="DH16" s="10"/>
      <c r="DI16" s="10"/>
      <c r="DJ16" s="10"/>
      <c r="DK16" s="10"/>
      <c r="DL16" s="10"/>
      <c r="DM16" s="10"/>
      <c r="DN16" s="10"/>
      <c r="DO16" s="10"/>
      <c r="DP16" s="10"/>
    </row>
    <row r="17" spans="2:120" x14ac:dyDescent="0.25">
      <c r="B17" s="41" t="s">
        <v>14</v>
      </c>
      <c r="C17" s="41">
        <v>0</v>
      </c>
      <c r="D17" s="41">
        <v>0</v>
      </c>
      <c r="E17" s="41">
        <v>0</v>
      </c>
      <c r="F17" s="41">
        <v>0</v>
      </c>
      <c r="G17" s="41">
        <v>1</v>
      </c>
      <c r="H17" s="41">
        <v>7</v>
      </c>
      <c r="I17" s="41">
        <v>30</v>
      </c>
      <c r="J17" s="41">
        <v>9</v>
      </c>
      <c r="K17" s="41">
        <v>1</v>
      </c>
      <c r="L17" s="41">
        <v>0</v>
      </c>
      <c r="M17" s="41">
        <v>1</v>
      </c>
      <c r="N17" s="41">
        <v>0</v>
      </c>
      <c r="O17" s="41">
        <v>0</v>
      </c>
      <c r="P17" s="41">
        <v>0</v>
      </c>
      <c r="Q17" s="41">
        <v>0</v>
      </c>
      <c r="R17" s="41">
        <v>0</v>
      </c>
      <c r="S17" s="41">
        <v>49</v>
      </c>
      <c r="V17" s="41">
        <v>64</v>
      </c>
      <c r="W17" s="41">
        <f>O5</f>
        <v>39</v>
      </c>
      <c r="X17" s="41">
        <f>O6</f>
        <v>48</v>
      </c>
      <c r="Y17" s="3">
        <f>O7</f>
        <v>8</v>
      </c>
      <c r="Z17" s="3">
        <f>O8</f>
        <v>1</v>
      </c>
      <c r="AA17" s="3">
        <f>O9</f>
        <v>0</v>
      </c>
      <c r="AB17" s="41">
        <f>O10</f>
        <v>0</v>
      </c>
      <c r="AC17" s="3">
        <f>O11</f>
        <v>4</v>
      </c>
      <c r="AD17" s="41">
        <f>O12</f>
        <v>49</v>
      </c>
      <c r="AE17" s="3">
        <f>O13</f>
        <v>1</v>
      </c>
      <c r="AF17" s="3">
        <f>O14</f>
        <v>0</v>
      </c>
      <c r="AG17" s="3">
        <f>O15</f>
        <v>0</v>
      </c>
      <c r="AH17" s="3">
        <f>O16</f>
        <v>0</v>
      </c>
      <c r="AI17" s="41">
        <f>O17</f>
        <v>0</v>
      </c>
      <c r="AJ17" s="3">
        <f>O18</f>
        <v>0</v>
      </c>
      <c r="AK17" s="41">
        <f>O19</f>
        <v>10</v>
      </c>
      <c r="AL17" s="41">
        <f>O20</f>
        <v>0</v>
      </c>
      <c r="AM17" s="3">
        <f>O21</f>
        <v>0</v>
      </c>
      <c r="AN17" s="3">
        <f>O22</f>
        <v>0</v>
      </c>
      <c r="AO17" s="41">
        <f>O23</f>
        <v>0</v>
      </c>
      <c r="AP17" s="41">
        <f>O24</f>
        <v>0</v>
      </c>
      <c r="AQ17" s="41">
        <f>O25</f>
        <v>0</v>
      </c>
      <c r="AR17" s="3">
        <f>O28</f>
        <v>0</v>
      </c>
      <c r="AU17" s="41">
        <v>64</v>
      </c>
      <c r="AV17" s="30">
        <f t="shared" ref="AV17:BQ17" si="26">PRODUCT(W17*100*1/W21)</f>
        <v>100</v>
      </c>
      <c r="AW17" s="30">
        <f t="shared" si="26"/>
        <v>97.959183673469383</v>
      </c>
      <c r="AX17" s="33">
        <f t="shared" si="26"/>
        <v>16.326530612244898</v>
      </c>
      <c r="AY17" s="33">
        <f t="shared" si="26"/>
        <v>2.0408163265306123</v>
      </c>
      <c r="AZ17" s="33">
        <f t="shared" si="26"/>
        <v>0</v>
      </c>
      <c r="BA17" s="30">
        <f t="shared" si="26"/>
        <v>0</v>
      </c>
      <c r="BB17" s="33">
        <f t="shared" si="26"/>
        <v>8.1632653061224492</v>
      </c>
      <c r="BC17" s="30">
        <f t="shared" si="26"/>
        <v>100</v>
      </c>
      <c r="BD17" s="33">
        <f t="shared" si="26"/>
        <v>2.0408163265306123</v>
      </c>
      <c r="BE17" s="33">
        <f t="shared" si="26"/>
        <v>0</v>
      </c>
      <c r="BF17" s="33">
        <f t="shared" si="26"/>
        <v>0</v>
      </c>
      <c r="BG17" s="33">
        <f t="shared" si="26"/>
        <v>0</v>
      </c>
      <c r="BH17" s="46">
        <f t="shared" si="26"/>
        <v>0</v>
      </c>
      <c r="BI17" s="33">
        <f t="shared" si="26"/>
        <v>0</v>
      </c>
      <c r="BJ17" s="30">
        <f t="shared" si="26"/>
        <v>20.408163265306122</v>
      </c>
      <c r="BK17" s="30">
        <f t="shared" si="26"/>
        <v>0</v>
      </c>
      <c r="BL17" s="33">
        <f t="shared" si="26"/>
        <v>0</v>
      </c>
      <c r="BM17" s="33">
        <f t="shared" si="26"/>
        <v>0</v>
      </c>
      <c r="BN17" s="30">
        <f t="shared" si="26"/>
        <v>0</v>
      </c>
      <c r="BO17" s="30">
        <f t="shared" si="26"/>
        <v>0</v>
      </c>
      <c r="BP17" s="30">
        <f t="shared" si="26"/>
        <v>0</v>
      </c>
      <c r="BQ17" s="33">
        <f t="shared" si="26"/>
        <v>0</v>
      </c>
      <c r="BT17" s="41">
        <v>64</v>
      </c>
      <c r="BU17" s="30">
        <f t="shared" ref="BU17:CP17" si="27">AV5+AV6+AV7+AV8+AV9+AV10+AV11+AV12+AV13+AV14+AV15+AV16+AV17</f>
        <v>100</v>
      </c>
      <c r="BV17" s="30">
        <f t="shared" si="27"/>
        <v>100</v>
      </c>
      <c r="BW17" s="33">
        <f t="shared" si="27"/>
        <v>87.755102040816325</v>
      </c>
      <c r="BX17" s="33">
        <f t="shared" si="27"/>
        <v>91.83673469387756</v>
      </c>
      <c r="BY17" s="33">
        <f t="shared" si="27"/>
        <v>100.00000000000001</v>
      </c>
      <c r="BZ17" s="30">
        <f t="shared" si="27"/>
        <v>100</v>
      </c>
      <c r="CA17" s="33">
        <f t="shared" si="27"/>
        <v>100.00000000000001</v>
      </c>
      <c r="CB17" s="30">
        <f t="shared" si="27"/>
        <v>100</v>
      </c>
      <c r="CC17" s="33">
        <f t="shared" si="27"/>
        <v>100.00000000000001</v>
      </c>
      <c r="CD17" s="33">
        <f t="shared" si="27"/>
        <v>100</v>
      </c>
      <c r="CE17" s="33">
        <f t="shared" si="27"/>
        <v>100</v>
      </c>
      <c r="CF17" s="33">
        <f t="shared" si="27"/>
        <v>100.00000000000001</v>
      </c>
      <c r="CG17" s="46">
        <f t="shared" si="27"/>
        <v>100.00000000000001</v>
      </c>
      <c r="CH17" s="33">
        <f t="shared" si="27"/>
        <v>100</v>
      </c>
      <c r="CI17" s="30">
        <f t="shared" si="27"/>
        <v>44.897959183673471</v>
      </c>
      <c r="CJ17" s="30">
        <f t="shared" si="27"/>
        <v>99.999999999999986</v>
      </c>
      <c r="CK17" s="33">
        <f t="shared" si="27"/>
        <v>100.00000000000001</v>
      </c>
      <c r="CL17" s="33">
        <f t="shared" si="27"/>
        <v>100.00000000000001</v>
      </c>
      <c r="CM17" s="30">
        <f t="shared" si="27"/>
        <v>100.00000000000001</v>
      </c>
      <c r="CN17" s="30">
        <f t="shared" si="27"/>
        <v>100</v>
      </c>
      <c r="CO17" s="30">
        <f t="shared" si="27"/>
        <v>100</v>
      </c>
      <c r="CP17" s="33">
        <f t="shared" si="27"/>
        <v>100</v>
      </c>
      <c r="CT17" s="10"/>
      <c r="CU17" s="10"/>
      <c r="CV17" s="10"/>
      <c r="CW17" s="10"/>
      <c r="CX17" s="10"/>
      <c r="CY17" s="10"/>
      <c r="CZ17" s="10"/>
      <c r="DA17" s="10"/>
      <c r="DB17" s="10"/>
      <c r="DC17" s="10"/>
      <c r="DD17" s="10"/>
      <c r="DE17" s="10"/>
      <c r="DF17" s="10"/>
      <c r="DG17" s="10"/>
      <c r="DH17" s="10"/>
      <c r="DI17" s="10"/>
      <c r="DJ17" s="10"/>
      <c r="DK17" s="10"/>
      <c r="DL17" s="10"/>
      <c r="DM17" s="10"/>
      <c r="DN17" s="10"/>
      <c r="DO17" s="10"/>
      <c r="DP17" s="10"/>
    </row>
    <row r="18" spans="2:120" x14ac:dyDescent="0.25">
      <c r="B18" s="41" t="s">
        <v>15</v>
      </c>
      <c r="C18" s="2">
        <v>0</v>
      </c>
      <c r="D18" s="2">
        <v>0</v>
      </c>
      <c r="E18" s="2">
        <v>2</v>
      </c>
      <c r="F18" s="2">
        <v>0</v>
      </c>
      <c r="G18" s="2">
        <v>14</v>
      </c>
      <c r="H18" s="2">
        <v>20</v>
      </c>
      <c r="I18" s="2">
        <v>10</v>
      </c>
      <c r="J18" s="2">
        <v>2</v>
      </c>
      <c r="K18" s="3">
        <v>0</v>
      </c>
      <c r="L18" s="3">
        <v>0</v>
      </c>
      <c r="M18" s="3">
        <v>0</v>
      </c>
      <c r="N18" s="3">
        <v>1</v>
      </c>
      <c r="O18" s="3">
        <v>0</v>
      </c>
      <c r="P18" s="3">
        <v>0</v>
      </c>
      <c r="Q18" s="3">
        <v>0</v>
      </c>
      <c r="R18" s="3">
        <v>0</v>
      </c>
      <c r="S18" s="41">
        <v>49</v>
      </c>
      <c r="V18" s="41">
        <v>128</v>
      </c>
      <c r="W18" s="41">
        <f>P5</f>
        <v>0</v>
      </c>
      <c r="X18" s="41">
        <f>P6</f>
        <v>0</v>
      </c>
      <c r="Y18" s="3">
        <f>P7</f>
        <v>6</v>
      </c>
      <c r="Z18" s="3">
        <f>P8</f>
        <v>4</v>
      </c>
      <c r="AA18" s="3">
        <f>P9</f>
        <v>0</v>
      </c>
      <c r="AB18" s="41">
        <f>P10</f>
        <v>0</v>
      </c>
      <c r="AC18" s="3">
        <f>P11</f>
        <v>0</v>
      </c>
      <c r="AD18" s="41">
        <f>P12</f>
        <v>0</v>
      </c>
      <c r="AE18" s="3">
        <f>P13</f>
        <v>0</v>
      </c>
      <c r="AF18" s="3">
        <f>P14</f>
        <v>0</v>
      </c>
      <c r="AG18" s="3">
        <f>P15</f>
        <v>0</v>
      </c>
      <c r="AH18" s="3">
        <f>P16</f>
        <v>0</v>
      </c>
      <c r="AI18" s="41">
        <f>P17</f>
        <v>0</v>
      </c>
      <c r="AJ18" s="3">
        <f>P18</f>
        <v>0</v>
      </c>
      <c r="AK18" s="41">
        <f>P19</f>
        <v>15</v>
      </c>
      <c r="AL18" s="41">
        <f>P20</f>
        <v>0</v>
      </c>
      <c r="AM18" s="3">
        <f>P21</f>
        <v>0</v>
      </c>
      <c r="AN18" s="3">
        <f>P22</f>
        <v>0</v>
      </c>
      <c r="AO18" s="41">
        <f>P23</f>
        <v>0</v>
      </c>
      <c r="AP18" s="41">
        <f>P24</f>
        <v>0</v>
      </c>
      <c r="AQ18" s="41">
        <f>P25</f>
        <v>0</v>
      </c>
      <c r="AR18" s="3">
        <f>P28</f>
        <v>0</v>
      </c>
      <c r="AU18" s="41">
        <v>128</v>
      </c>
      <c r="AV18" s="30">
        <f t="shared" ref="AV18:BQ18" si="28">PRODUCT(W18*100*1/W21)</f>
        <v>0</v>
      </c>
      <c r="AW18" s="30">
        <f t="shared" si="28"/>
        <v>0</v>
      </c>
      <c r="AX18" s="33">
        <f t="shared" si="28"/>
        <v>12.244897959183673</v>
      </c>
      <c r="AY18" s="33">
        <f t="shared" si="28"/>
        <v>8.1632653061224492</v>
      </c>
      <c r="AZ18" s="33">
        <f t="shared" si="28"/>
        <v>0</v>
      </c>
      <c r="BA18" s="30">
        <f t="shared" si="28"/>
        <v>0</v>
      </c>
      <c r="BB18" s="33">
        <f t="shared" si="28"/>
        <v>0</v>
      </c>
      <c r="BC18" s="30">
        <f t="shared" si="28"/>
        <v>0</v>
      </c>
      <c r="BD18" s="33">
        <f t="shared" si="28"/>
        <v>0</v>
      </c>
      <c r="BE18" s="33">
        <f t="shared" si="28"/>
        <v>0</v>
      </c>
      <c r="BF18" s="33">
        <f t="shared" si="28"/>
        <v>0</v>
      </c>
      <c r="BG18" s="33">
        <f t="shared" si="28"/>
        <v>0</v>
      </c>
      <c r="BH18" s="46">
        <f t="shared" si="28"/>
        <v>0</v>
      </c>
      <c r="BI18" s="33">
        <f t="shared" si="28"/>
        <v>0</v>
      </c>
      <c r="BJ18" s="30">
        <f t="shared" si="28"/>
        <v>30.612244897959183</v>
      </c>
      <c r="BK18" s="30">
        <f t="shared" si="28"/>
        <v>0</v>
      </c>
      <c r="BL18" s="33">
        <f t="shared" si="28"/>
        <v>0</v>
      </c>
      <c r="BM18" s="33">
        <f t="shared" si="28"/>
        <v>0</v>
      </c>
      <c r="BN18" s="30">
        <f t="shared" si="28"/>
        <v>0</v>
      </c>
      <c r="BO18" s="30">
        <f t="shared" si="28"/>
        <v>0</v>
      </c>
      <c r="BP18" s="30">
        <f t="shared" si="28"/>
        <v>0</v>
      </c>
      <c r="BQ18" s="33">
        <f t="shared" si="28"/>
        <v>0</v>
      </c>
      <c r="BT18" s="41">
        <v>128</v>
      </c>
      <c r="BU18" s="30">
        <f t="shared" ref="BU18:CP18" si="29">AV5+AV6+AV7+AV8+AV9+AV10+AV11+AV12+AV13+AV14+AV15+AV16+AV17+AV18</f>
        <v>100</v>
      </c>
      <c r="BV18" s="30">
        <f t="shared" si="29"/>
        <v>100</v>
      </c>
      <c r="BW18" s="33">
        <f t="shared" si="29"/>
        <v>100</v>
      </c>
      <c r="BX18" s="33">
        <f t="shared" si="29"/>
        <v>100.00000000000001</v>
      </c>
      <c r="BY18" s="33">
        <f t="shared" si="29"/>
        <v>100.00000000000001</v>
      </c>
      <c r="BZ18" s="30">
        <f t="shared" si="29"/>
        <v>100</v>
      </c>
      <c r="CA18" s="33">
        <f t="shared" si="29"/>
        <v>100.00000000000001</v>
      </c>
      <c r="CB18" s="30">
        <f t="shared" si="29"/>
        <v>100</v>
      </c>
      <c r="CC18" s="33">
        <f t="shared" si="29"/>
        <v>100.00000000000001</v>
      </c>
      <c r="CD18" s="33">
        <f t="shared" si="29"/>
        <v>100</v>
      </c>
      <c r="CE18" s="33">
        <f t="shared" si="29"/>
        <v>100</v>
      </c>
      <c r="CF18" s="33">
        <f t="shared" si="29"/>
        <v>100.00000000000001</v>
      </c>
      <c r="CG18" s="46">
        <f t="shared" si="29"/>
        <v>100.00000000000001</v>
      </c>
      <c r="CH18" s="33">
        <f t="shared" si="29"/>
        <v>100</v>
      </c>
      <c r="CI18" s="30">
        <f t="shared" si="29"/>
        <v>75.510204081632651</v>
      </c>
      <c r="CJ18" s="30">
        <f t="shared" si="29"/>
        <v>99.999999999999986</v>
      </c>
      <c r="CK18" s="33">
        <f t="shared" si="29"/>
        <v>100.00000000000001</v>
      </c>
      <c r="CL18" s="33">
        <f t="shared" si="29"/>
        <v>100.00000000000001</v>
      </c>
      <c r="CM18" s="30">
        <f t="shared" si="29"/>
        <v>100.00000000000001</v>
      </c>
      <c r="CN18" s="30">
        <f t="shared" si="29"/>
        <v>100</v>
      </c>
      <c r="CO18" s="30">
        <f t="shared" si="29"/>
        <v>100</v>
      </c>
      <c r="CP18" s="33">
        <f t="shared" si="29"/>
        <v>100</v>
      </c>
      <c r="CT18" s="10"/>
      <c r="CU18" s="10"/>
      <c r="CV18" s="10"/>
      <c r="CW18" s="10"/>
      <c r="CX18" s="10"/>
      <c r="CY18" s="10"/>
      <c r="CZ18" s="10"/>
      <c r="DA18" s="10"/>
      <c r="DB18" s="10"/>
      <c r="DC18" s="10"/>
      <c r="DD18" s="10"/>
      <c r="DE18" s="10"/>
      <c r="DF18" s="10"/>
      <c r="DG18" s="10"/>
      <c r="DH18" s="10"/>
      <c r="DI18" s="10"/>
      <c r="DJ18" s="10"/>
      <c r="DK18" s="10"/>
      <c r="DL18" s="10"/>
      <c r="DM18" s="10"/>
      <c r="DN18" s="10"/>
      <c r="DO18" s="10"/>
      <c r="DP18" s="10"/>
    </row>
    <row r="19" spans="2:120" x14ac:dyDescent="0.25">
      <c r="B19" s="41" t="s">
        <v>16</v>
      </c>
      <c r="C19" s="41">
        <v>0</v>
      </c>
      <c r="D19" s="41">
        <v>0</v>
      </c>
      <c r="E19" s="41">
        <v>0</v>
      </c>
      <c r="F19" s="41">
        <v>0</v>
      </c>
      <c r="G19" s="41">
        <v>0</v>
      </c>
      <c r="H19" s="41">
        <v>0</v>
      </c>
      <c r="I19" s="41">
        <v>0</v>
      </c>
      <c r="J19" s="41">
        <v>1</v>
      </c>
      <c r="K19" s="41">
        <v>3</v>
      </c>
      <c r="L19" s="41">
        <v>2</v>
      </c>
      <c r="M19" s="41">
        <v>2</v>
      </c>
      <c r="N19" s="41">
        <v>4</v>
      </c>
      <c r="O19" s="41">
        <v>10</v>
      </c>
      <c r="P19" s="41">
        <v>15</v>
      </c>
      <c r="Q19" s="41">
        <v>12</v>
      </c>
      <c r="R19" s="41">
        <v>0</v>
      </c>
      <c r="S19" s="41">
        <v>49</v>
      </c>
      <c r="V19" s="41">
        <v>256</v>
      </c>
      <c r="W19" s="41">
        <f>Q5</f>
        <v>0</v>
      </c>
      <c r="X19" s="41">
        <f>Q6</f>
        <v>0</v>
      </c>
      <c r="Y19" s="3">
        <f>Q7</f>
        <v>0</v>
      </c>
      <c r="Z19" s="3">
        <f>Q8</f>
        <v>0</v>
      </c>
      <c r="AA19" s="3">
        <f>Q9</f>
        <v>0</v>
      </c>
      <c r="AB19" s="41">
        <f>Q10</f>
        <v>0</v>
      </c>
      <c r="AC19" s="3">
        <f>Q11</f>
        <v>0</v>
      </c>
      <c r="AD19" s="41">
        <f>Q12</f>
        <v>0</v>
      </c>
      <c r="AE19" s="3">
        <f>Q13</f>
        <v>0</v>
      </c>
      <c r="AF19" s="3">
        <f>Q14</f>
        <v>0</v>
      </c>
      <c r="AG19" s="3">
        <f>Q15</f>
        <v>0</v>
      </c>
      <c r="AH19" s="3">
        <f>Q16</f>
        <v>0</v>
      </c>
      <c r="AI19" s="41">
        <f>Q17</f>
        <v>0</v>
      </c>
      <c r="AJ19" s="3">
        <f>Q18</f>
        <v>0</v>
      </c>
      <c r="AK19" s="41">
        <f>Q19</f>
        <v>12</v>
      </c>
      <c r="AL19" s="41">
        <f>Q20</f>
        <v>0</v>
      </c>
      <c r="AM19" s="3">
        <f>Q21</f>
        <v>0</v>
      </c>
      <c r="AN19" s="3">
        <f>Q22</f>
        <v>0</v>
      </c>
      <c r="AO19" s="41">
        <f>Q23</f>
        <v>0</v>
      </c>
      <c r="AP19" s="41">
        <f>Q24</f>
        <v>0</v>
      </c>
      <c r="AQ19" s="41">
        <f>Q25</f>
        <v>0</v>
      </c>
      <c r="AR19" s="3">
        <f>Q28</f>
        <v>0</v>
      </c>
      <c r="AU19" s="41">
        <v>256</v>
      </c>
      <c r="AV19" s="30">
        <f t="shared" ref="AV19:BQ19" si="30">PRODUCT(W19*100*1/W21)</f>
        <v>0</v>
      </c>
      <c r="AW19" s="30">
        <f t="shared" si="30"/>
        <v>0</v>
      </c>
      <c r="AX19" s="33">
        <f t="shared" si="30"/>
        <v>0</v>
      </c>
      <c r="AY19" s="33">
        <f t="shared" si="30"/>
        <v>0</v>
      </c>
      <c r="AZ19" s="33">
        <f t="shared" si="30"/>
        <v>0</v>
      </c>
      <c r="BA19" s="30">
        <f t="shared" si="30"/>
        <v>0</v>
      </c>
      <c r="BB19" s="33">
        <f t="shared" si="30"/>
        <v>0</v>
      </c>
      <c r="BC19" s="30">
        <f t="shared" si="30"/>
        <v>0</v>
      </c>
      <c r="BD19" s="33">
        <f t="shared" si="30"/>
        <v>0</v>
      </c>
      <c r="BE19" s="33">
        <f t="shared" si="30"/>
        <v>0</v>
      </c>
      <c r="BF19" s="33">
        <f t="shared" si="30"/>
        <v>0</v>
      </c>
      <c r="BG19" s="33">
        <f t="shared" si="30"/>
        <v>0</v>
      </c>
      <c r="BH19" s="46">
        <f t="shared" si="30"/>
        <v>0</v>
      </c>
      <c r="BI19" s="33">
        <f t="shared" si="30"/>
        <v>0</v>
      </c>
      <c r="BJ19" s="30">
        <f t="shared" si="30"/>
        <v>24.489795918367346</v>
      </c>
      <c r="BK19" s="30">
        <f t="shared" si="30"/>
        <v>0</v>
      </c>
      <c r="BL19" s="33">
        <f t="shared" si="30"/>
        <v>0</v>
      </c>
      <c r="BM19" s="33">
        <f t="shared" si="30"/>
        <v>0</v>
      </c>
      <c r="BN19" s="30">
        <f t="shared" si="30"/>
        <v>0</v>
      </c>
      <c r="BO19" s="30">
        <f t="shared" si="30"/>
        <v>0</v>
      </c>
      <c r="BP19" s="30">
        <f t="shared" si="30"/>
        <v>0</v>
      </c>
      <c r="BQ19" s="33">
        <f t="shared" si="30"/>
        <v>0</v>
      </c>
      <c r="BT19" s="41">
        <v>256</v>
      </c>
      <c r="BU19" s="30">
        <f t="shared" ref="BU19:CP19" si="31">AV5+AV6+AV7+AV8+AV9+AV10+AV11+AV12+AV13+AV14+AV15+AV16+AV17+AV18+AV19</f>
        <v>100</v>
      </c>
      <c r="BV19" s="30">
        <f t="shared" si="31"/>
        <v>100</v>
      </c>
      <c r="BW19" s="33">
        <f t="shared" si="31"/>
        <v>100</v>
      </c>
      <c r="BX19" s="33">
        <f t="shared" si="31"/>
        <v>100.00000000000001</v>
      </c>
      <c r="BY19" s="33">
        <f t="shared" si="31"/>
        <v>100.00000000000001</v>
      </c>
      <c r="BZ19" s="30">
        <f t="shared" si="31"/>
        <v>100</v>
      </c>
      <c r="CA19" s="33">
        <f t="shared" si="31"/>
        <v>100.00000000000001</v>
      </c>
      <c r="CB19" s="30">
        <f t="shared" si="31"/>
        <v>100</v>
      </c>
      <c r="CC19" s="33">
        <f t="shared" si="31"/>
        <v>100.00000000000001</v>
      </c>
      <c r="CD19" s="33">
        <f t="shared" si="31"/>
        <v>100</v>
      </c>
      <c r="CE19" s="33">
        <f t="shared" si="31"/>
        <v>100</v>
      </c>
      <c r="CF19" s="33">
        <f t="shared" si="31"/>
        <v>100.00000000000001</v>
      </c>
      <c r="CG19" s="46">
        <f t="shared" si="31"/>
        <v>100.00000000000001</v>
      </c>
      <c r="CH19" s="33">
        <f t="shared" si="31"/>
        <v>100</v>
      </c>
      <c r="CI19" s="30">
        <f t="shared" si="31"/>
        <v>100</v>
      </c>
      <c r="CJ19" s="30">
        <f t="shared" si="31"/>
        <v>99.999999999999986</v>
      </c>
      <c r="CK19" s="33">
        <f t="shared" si="31"/>
        <v>100.00000000000001</v>
      </c>
      <c r="CL19" s="33">
        <f t="shared" si="31"/>
        <v>100.00000000000001</v>
      </c>
      <c r="CM19" s="30">
        <f t="shared" si="31"/>
        <v>100.00000000000001</v>
      </c>
      <c r="CN19" s="30">
        <f t="shared" si="31"/>
        <v>100</v>
      </c>
      <c r="CO19" s="30">
        <f t="shared" si="31"/>
        <v>100</v>
      </c>
      <c r="CP19" s="33">
        <f t="shared" si="31"/>
        <v>100</v>
      </c>
      <c r="CT19" s="10"/>
      <c r="CU19" s="10"/>
      <c r="CV19" s="10"/>
      <c r="CW19" s="10"/>
      <c r="CX19" s="10"/>
      <c r="CY19" s="10"/>
      <c r="CZ19" s="10"/>
      <c r="DA19" s="10"/>
      <c r="DB19" s="10"/>
      <c r="DC19" s="10"/>
      <c r="DD19" s="10"/>
      <c r="DE19" s="10"/>
      <c r="DF19" s="10"/>
      <c r="DG19" s="10"/>
      <c r="DH19" s="10"/>
      <c r="DI19" s="10"/>
      <c r="DJ19" s="10"/>
      <c r="DK19" s="10"/>
      <c r="DL19" s="10"/>
      <c r="DM19" s="10"/>
      <c r="DN19" s="10"/>
      <c r="DO19" s="10"/>
      <c r="DP19" s="10"/>
    </row>
    <row r="20" spans="2:120" x14ac:dyDescent="0.25">
      <c r="B20" s="41" t="s">
        <v>17</v>
      </c>
      <c r="C20" s="41">
        <v>0</v>
      </c>
      <c r="D20" s="41">
        <v>0</v>
      </c>
      <c r="E20" s="41">
        <v>0</v>
      </c>
      <c r="F20" s="41">
        <v>0</v>
      </c>
      <c r="G20" s="41">
        <v>0</v>
      </c>
      <c r="H20" s="41">
        <v>0</v>
      </c>
      <c r="I20" s="41">
        <v>1</v>
      </c>
      <c r="J20" s="41">
        <v>6</v>
      </c>
      <c r="K20" s="41">
        <v>12</v>
      </c>
      <c r="L20" s="41">
        <v>15</v>
      </c>
      <c r="M20" s="41">
        <v>10</v>
      </c>
      <c r="N20" s="41">
        <v>5</v>
      </c>
      <c r="O20" s="41">
        <v>0</v>
      </c>
      <c r="P20" s="41">
        <v>0</v>
      </c>
      <c r="Q20" s="41">
        <v>0</v>
      </c>
      <c r="R20" s="41">
        <v>0</v>
      </c>
      <c r="S20" s="41">
        <v>49</v>
      </c>
      <c r="V20" s="41">
        <v>512</v>
      </c>
      <c r="W20" s="41">
        <f>R5</f>
        <v>0</v>
      </c>
      <c r="X20" s="41">
        <f>R6</f>
        <v>0</v>
      </c>
      <c r="Y20" s="3">
        <f>R7</f>
        <v>0</v>
      </c>
      <c r="Z20" s="3">
        <f>R8</f>
        <v>0</v>
      </c>
      <c r="AA20" s="3">
        <f>R9</f>
        <v>0</v>
      </c>
      <c r="AB20" s="41">
        <f>R10</f>
        <v>0</v>
      </c>
      <c r="AC20" s="3">
        <f>R11</f>
        <v>0</v>
      </c>
      <c r="AD20" s="41">
        <f>R12</f>
        <v>0</v>
      </c>
      <c r="AE20" s="3">
        <f>R13</f>
        <v>0</v>
      </c>
      <c r="AF20" s="3">
        <f>R14</f>
        <v>0</v>
      </c>
      <c r="AG20" s="3">
        <f>R15</f>
        <v>0</v>
      </c>
      <c r="AH20" s="3">
        <f>R16</f>
        <v>0</v>
      </c>
      <c r="AI20" s="41">
        <f>R17</f>
        <v>0</v>
      </c>
      <c r="AJ20" s="3">
        <f>R18</f>
        <v>0</v>
      </c>
      <c r="AK20" s="41">
        <f>R19</f>
        <v>0</v>
      </c>
      <c r="AL20" s="41">
        <f>R20</f>
        <v>0</v>
      </c>
      <c r="AM20" s="3">
        <f>R21</f>
        <v>0</v>
      </c>
      <c r="AN20" s="3">
        <f>R22</f>
        <v>0</v>
      </c>
      <c r="AO20" s="41">
        <f>R23</f>
        <v>0</v>
      </c>
      <c r="AP20" s="41">
        <f>R24</f>
        <v>0</v>
      </c>
      <c r="AQ20" s="41">
        <f>R25</f>
        <v>0</v>
      </c>
      <c r="AR20" s="3">
        <f>R28</f>
        <v>0</v>
      </c>
      <c r="AU20" s="41">
        <v>512</v>
      </c>
      <c r="AV20" s="30">
        <f t="shared" ref="AV20:BQ20" si="32">PRODUCT(W20*100*1/W21)</f>
        <v>0</v>
      </c>
      <c r="AW20" s="30">
        <f t="shared" si="32"/>
        <v>0</v>
      </c>
      <c r="AX20" s="33">
        <f t="shared" si="32"/>
        <v>0</v>
      </c>
      <c r="AY20" s="33">
        <f t="shared" si="32"/>
        <v>0</v>
      </c>
      <c r="AZ20" s="33">
        <f t="shared" si="32"/>
        <v>0</v>
      </c>
      <c r="BA20" s="30">
        <f t="shared" si="32"/>
        <v>0</v>
      </c>
      <c r="BB20" s="33">
        <f t="shared" si="32"/>
        <v>0</v>
      </c>
      <c r="BC20" s="30">
        <f t="shared" si="32"/>
        <v>0</v>
      </c>
      <c r="BD20" s="33">
        <f t="shared" si="32"/>
        <v>0</v>
      </c>
      <c r="BE20" s="33">
        <f t="shared" si="32"/>
        <v>0</v>
      </c>
      <c r="BF20" s="33">
        <f t="shared" si="32"/>
        <v>0</v>
      </c>
      <c r="BG20" s="33">
        <f t="shared" si="32"/>
        <v>0</v>
      </c>
      <c r="BH20" s="46">
        <f t="shared" si="32"/>
        <v>0</v>
      </c>
      <c r="BI20" s="33">
        <f t="shared" si="32"/>
        <v>0</v>
      </c>
      <c r="BJ20" s="30">
        <f t="shared" si="32"/>
        <v>0</v>
      </c>
      <c r="BK20" s="30">
        <f t="shared" si="32"/>
        <v>0</v>
      </c>
      <c r="BL20" s="33">
        <f t="shared" si="32"/>
        <v>0</v>
      </c>
      <c r="BM20" s="33">
        <f t="shared" si="32"/>
        <v>0</v>
      </c>
      <c r="BN20" s="30">
        <f t="shared" si="32"/>
        <v>0</v>
      </c>
      <c r="BO20" s="30">
        <f t="shared" si="32"/>
        <v>0</v>
      </c>
      <c r="BP20" s="30">
        <f t="shared" si="32"/>
        <v>0</v>
      </c>
      <c r="BQ20" s="33">
        <f t="shared" si="32"/>
        <v>0</v>
      </c>
      <c r="BT20" s="41">
        <v>512</v>
      </c>
      <c r="BU20" s="30">
        <f t="shared" ref="BU20:CP20" si="33">AV5+AV6+AV7+AV8+AV9+AV10+AV11+AV12+AV13+AV14+AV15+AV16+AV17+AV18+AV19+AV20</f>
        <v>100</v>
      </c>
      <c r="BV20" s="30">
        <f t="shared" si="33"/>
        <v>100</v>
      </c>
      <c r="BW20" s="33">
        <f t="shared" si="33"/>
        <v>100</v>
      </c>
      <c r="BX20" s="33">
        <f t="shared" si="33"/>
        <v>100.00000000000001</v>
      </c>
      <c r="BY20" s="33">
        <f t="shared" si="33"/>
        <v>100.00000000000001</v>
      </c>
      <c r="BZ20" s="30">
        <f t="shared" si="33"/>
        <v>100</v>
      </c>
      <c r="CA20" s="33">
        <f t="shared" si="33"/>
        <v>100.00000000000001</v>
      </c>
      <c r="CB20" s="30">
        <f t="shared" si="33"/>
        <v>100</v>
      </c>
      <c r="CC20" s="33">
        <f t="shared" si="33"/>
        <v>100.00000000000001</v>
      </c>
      <c r="CD20" s="33">
        <f t="shared" si="33"/>
        <v>100</v>
      </c>
      <c r="CE20" s="33">
        <f t="shared" si="33"/>
        <v>100</v>
      </c>
      <c r="CF20" s="33">
        <f t="shared" si="33"/>
        <v>100.00000000000001</v>
      </c>
      <c r="CG20" s="46">
        <f t="shared" si="33"/>
        <v>100.00000000000001</v>
      </c>
      <c r="CH20" s="33">
        <f t="shared" si="33"/>
        <v>100</v>
      </c>
      <c r="CI20" s="30">
        <f t="shared" si="33"/>
        <v>100</v>
      </c>
      <c r="CJ20" s="30">
        <f t="shared" si="33"/>
        <v>99.999999999999986</v>
      </c>
      <c r="CK20" s="33">
        <f t="shared" si="33"/>
        <v>100.00000000000001</v>
      </c>
      <c r="CL20" s="33">
        <f t="shared" si="33"/>
        <v>100.00000000000001</v>
      </c>
      <c r="CM20" s="30">
        <f t="shared" si="33"/>
        <v>100.00000000000001</v>
      </c>
      <c r="CN20" s="30">
        <f t="shared" si="33"/>
        <v>100</v>
      </c>
      <c r="CO20" s="30">
        <f t="shared" si="33"/>
        <v>100</v>
      </c>
      <c r="CP20" s="33">
        <f t="shared" si="33"/>
        <v>100</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row>
    <row r="21" spans="2:120" x14ac:dyDescent="0.25">
      <c r="B21" s="41" t="s">
        <v>18</v>
      </c>
      <c r="C21" s="4">
        <v>0</v>
      </c>
      <c r="D21" s="4">
        <v>1</v>
      </c>
      <c r="E21" s="4">
        <v>4</v>
      </c>
      <c r="F21" s="4">
        <v>21</v>
      </c>
      <c r="G21" s="4">
        <v>13</v>
      </c>
      <c r="H21" s="4">
        <v>5</v>
      </c>
      <c r="I21" s="3">
        <v>3</v>
      </c>
      <c r="J21" s="3">
        <v>0</v>
      </c>
      <c r="K21" s="3">
        <v>1</v>
      </c>
      <c r="L21" s="3">
        <v>1</v>
      </c>
      <c r="M21" s="3">
        <v>0</v>
      </c>
      <c r="N21" s="3">
        <v>0</v>
      </c>
      <c r="O21" s="3">
        <v>0</v>
      </c>
      <c r="P21" s="3">
        <v>0</v>
      </c>
      <c r="Q21" s="3">
        <v>0</v>
      </c>
      <c r="R21" s="3">
        <v>0</v>
      </c>
      <c r="S21" s="41">
        <v>49</v>
      </c>
      <c r="V21" s="41" t="s">
        <v>1</v>
      </c>
      <c r="W21" s="41">
        <f>S5</f>
        <v>39</v>
      </c>
      <c r="X21" s="41">
        <f>S6</f>
        <v>49</v>
      </c>
      <c r="Y21" s="41">
        <f>S7</f>
        <v>49</v>
      </c>
      <c r="Z21" s="41">
        <f>S8</f>
        <v>49</v>
      </c>
      <c r="AA21" s="41">
        <f>S9</f>
        <v>49</v>
      </c>
      <c r="AB21" s="41">
        <f>S10</f>
        <v>49</v>
      </c>
      <c r="AC21" s="41">
        <f>S11</f>
        <v>49</v>
      </c>
      <c r="AD21" s="41">
        <f>S12</f>
        <v>49</v>
      </c>
      <c r="AE21" s="41">
        <f>S13</f>
        <v>49</v>
      </c>
      <c r="AF21" s="41">
        <f>S14</f>
        <v>49</v>
      </c>
      <c r="AG21" s="41">
        <f>S15</f>
        <v>49</v>
      </c>
      <c r="AH21" s="41">
        <f>S16</f>
        <v>49</v>
      </c>
      <c r="AI21" s="41">
        <f>S17</f>
        <v>49</v>
      </c>
      <c r="AJ21" s="41">
        <f>S18</f>
        <v>49</v>
      </c>
      <c r="AK21" s="41">
        <f>S19</f>
        <v>49</v>
      </c>
      <c r="AL21" s="41">
        <f>S20</f>
        <v>49</v>
      </c>
      <c r="AM21" s="41">
        <f>S21</f>
        <v>49</v>
      </c>
      <c r="AN21" s="41">
        <f>S22</f>
        <v>49</v>
      </c>
      <c r="AO21" s="41">
        <f>S23</f>
        <v>49</v>
      </c>
      <c r="AP21" s="41">
        <f>S24</f>
        <v>49</v>
      </c>
      <c r="AQ21" s="41">
        <f>S25</f>
        <v>49</v>
      </c>
      <c r="AR21" s="8">
        <f>S28</f>
        <v>49</v>
      </c>
      <c r="AU21" s="41" t="s">
        <v>46</v>
      </c>
      <c r="AV21" s="30">
        <f t="shared" ref="AV21:BQ21" si="34">SUM(AV5:AV20)</f>
        <v>100</v>
      </c>
      <c r="AW21" s="30">
        <f t="shared" si="34"/>
        <v>100</v>
      </c>
      <c r="AX21" s="30">
        <f t="shared" si="34"/>
        <v>100</v>
      </c>
      <c r="AY21" s="30">
        <f t="shared" si="34"/>
        <v>100.00000000000001</v>
      </c>
      <c r="AZ21" s="30">
        <f t="shared" si="34"/>
        <v>100.00000000000001</v>
      </c>
      <c r="BA21" s="30">
        <f t="shared" si="34"/>
        <v>100</v>
      </c>
      <c r="BB21" s="30">
        <f t="shared" si="34"/>
        <v>100.00000000000001</v>
      </c>
      <c r="BC21" s="30">
        <f t="shared" si="34"/>
        <v>100</v>
      </c>
      <c r="BD21" s="30">
        <f t="shared" si="34"/>
        <v>100.00000000000001</v>
      </c>
      <c r="BE21" s="30">
        <f t="shared" si="34"/>
        <v>100</v>
      </c>
      <c r="BF21" s="30">
        <f t="shared" si="34"/>
        <v>100</v>
      </c>
      <c r="BG21" s="30">
        <f t="shared" si="34"/>
        <v>100.00000000000001</v>
      </c>
      <c r="BH21" s="30">
        <f t="shared" si="34"/>
        <v>100.00000000000001</v>
      </c>
      <c r="BI21" s="30">
        <f t="shared" si="34"/>
        <v>100</v>
      </c>
      <c r="BJ21" s="30">
        <f t="shared" si="34"/>
        <v>100</v>
      </c>
      <c r="BK21" s="30">
        <f t="shared" si="34"/>
        <v>99.999999999999986</v>
      </c>
      <c r="BL21" s="30">
        <f t="shared" si="34"/>
        <v>100.00000000000001</v>
      </c>
      <c r="BM21" s="30">
        <f t="shared" si="34"/>
        <v>100.00000000000001</v>
      </c>
      <c r="BN21" s="30">
        <f t="shared" si="34"/>
        <v>100.00000000000001</v>
      </c>
      <c r="BO21" s="30">
        <f t="shared" si="34"/>
        <v>100</v>
      </c>
      <c r="BP21" s="30">
        <f t="shared" si="34"/>
        <v>100</v>
      </c>
      <c r="BQ21" s="30">
        <f t="shared" si="34"/>
        <v>100</v>
      </c>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row>
    <row r="22" spans="2:120" x14ac:dyDescent="0.25">
      <c r="B22" s="41" t="s">
        <v>19</v>
      </c>
      <c r="C22" s="4">
        <v>0</v>
      </c>
      <c r="D22" s="4">
        <v>2</v>
      </c>
      <c r="E22" s="4">
        <v>0</v>
      </c>
      <c r="F22" s="4">
        <v>1</v>
      </c>
      <c r="G22" s="4">
        <v>9</v>
      </c>
      <c r="H22" s="4">
        <v>20</v>
      </c>
      <c r="I22" s="4">
        <v>10</v>
      </c>
      <c r="J22" s="4">
        <v>3</v>
      </c>
      <c r="K22" s="3">
        <v>2</v>
      </c>
      <c r="L22" s="3">
        <v>1</v>
      </c>
      <c r="M22" s="3">
        <v>1</v>
      </c>
      <c r="N22" s="3">
        <v>0</v>
      </c>
      <c r="O22" s="3">
        <v>0</v>
      </c>
      <c r="P22" s="3">
        <v>0</v>
      </c>
      <c r="Q22" s="3">
        <v>0</v>
      </c>
      <c r="R22" s="3">
        <v>0</v>
      </c>
      <c r="S22" s="41">
        <v>49</v>
      </c>
      <c r="AV22" s="30"/>
      <c r="AW22" s="30"/>
      <c r="AX22" s="30"/>
      <c r="AY22" s="30"/>
      <c r="AZ22" s="30"/>
      <c r="BA22" s="30"/>
      <c r="BB22" s="30"/>
      <c r="BC22" s="30"/>
      <c r="BD22" s="30"/>
      <c r="BE22" s="30"/>
      <c r="BF22" s="30"/>
      <c r="BG22" s="30"/>
      <c r="BH22" s="30"/>
      <c r="BI22" s="30"/>
      <c r="BJ22" s="30"/>
      <c r="BK22" s="30"/>
      <c r="BL22" s="30"/>
      <c r="BM22" s="30"/>
      <c r="BN22" s="30"/>
      <c r="BO22" s="30"/>
      <c r="BP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row>
    <row r="23" spans="2:120" x14ac:dyDescent="0.25">
      <c r="B23" s="41" t="s">
        <v>20</v>
      </c>
      <c r="C23" s="41">
        <v>0</v>
      </c>
      <c r="D23" s="41">
        <v>0</v>
      </c>
      <c r="E23" s="41">
        <v>0</v>
      </c>
      <c r="F23" s="41">
        <v>1</v>
      </c>
      <c r="G23" s="41">
        <v>1</v>
      </c>
      <c r="H23" s="41">
        <v>7</v>
      </c>
      <c r="I23" s="41">
        <v>19</v>
      </c>
      <c r="J23" s="41">
        <v>13</v>
      </c>
      <c r="K23" s="41">
        <v>4</v>
      </c>
      <c r="L23" s="41">
        <v>4</v>
      </c>
      <c r="M23" s="41">
        <v>0</v>
      </c>
      <c r="N23" s="41">
        <v>0</v>
      </c>
      <c r="O23" s="41">
        <v>0</v>
      </c>
      <c r="P23" s="41">
        <v>0</v>
      </c>
      <c r="Q23" s="41">
        <v>0</v>
      </c>
      <c r="R23" s="41">
        <v>0</v>
      </c>
      <c r="S23" s="41">
        <v>49</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row>
    <row r="24" spans="2:120" x14ac:dyDescent="0.25">
      <c r="B24" s="41" t="s">
        <v>21</v>
      </c>
      <c r="C24" s="41">
        <v>0</v>
      </c>
      <c r="D24" s="41">
        <v>0</v>
      </c>
      <c r="E24" s="41">
        <v>0</v>
      </c>
      <c r="F24" s="41">
        <v>0</v>
      </c>
      <c r="G24" s="41">
        <v>0</v>
      </c>
      <c r="H24" s="41">
        <v>0</v>
      </c>
      <c r="I24" s="41">
        <v>0</v>
      </c>
      <c r="J24" s="41">
        <v>0</v>
      </c>
      <c r="K24" s="41">
        <v>2</v>
      </c>
      <c r="L24" s="41">
        <v>8</v>
      </c>
      <c r="M24" s="41">
        <v>39</v>
      </c>
      <c r="N24" s="41">
        <v>0</v>
      </c>
      <c r="O24" s="41">
        <v>0</v>
      </c>
      <c r="P24" s="41">
        <v>0</v>
      </c>
      <c r="Q24" s="41">
        <v>0</v>
      </c>
      <c r="R24" s="41">
        <v>0</v>
      </c>
      <c r="S24" s="41">
        <v>49</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row>
    <row r="25" spans="2:120" x14ac:dyDescent="0.25">
      <c r="B25" s="41" t="s">
        <v>22</v>
      </c>
      <c r="C25" s="41">
        <v>0</v>
      </c>
      <c r="D25" s="41">
        <v>0</v>
      </c>
      <c r="E25" s="41">
        <v>0</v>
      </c>
      <c r="F25" s="41">
        <v>0</v>
      </c>
      <c r="G25" s="41">
        <v>0</v>
      </c>
      <c r="H25" s="41">
        <v>0</v>
      </c>
      <c r="I25" s="41">
        <v>1</v>
      </c>
      <c r="J25" s="41">
        <v>3</v>
      </c>
      <c r="K25" s="41">
        <v>21</v>
      </c>
      <c r="L25" s="41">
        <v>21</v>
      </c>
      <c r="M25" s="41">
        <v>3</v>
      </c>
      <c r="N25" s="41">
        <v>0</v>
      </c>
      <c r="O25" s="41">
        <v>0</v>
      </c>
      <c r="P25" s="41">
        <v>0</v>
      </c>
      <c r="Q25" s="41">
        <v>0</v>
      </c>
      <c r="R25" s="41">
        <v>0</v>
      </c>
      <c r="S25" s="41">
        <v>49</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row>
    <row r="26" spans="2:120" x14ac:dyDescent="0.25">
      <c r="B26" s="41" t="s">
        <v>89</v>
      </c>
      <c r="C26" s="41">
        <v>0</v>
      </c>
      <c r="D26" s="41">
        <v>0</v>
      </c>
      <c r="E26" s="41">
        <v>0</v>
      </c>
      <c r="F26" s="41">
        <v>0</v>
      </c>
      <c r="G26" s="41">
        <v>0</v>
      </c>
      <c r="H26" s="41">
        <v>0</v>
      </c>
      <c r="I26" s="41">
        <v>0</v>
      </c>
      <c r="J26" s="41">
        <v>0</v>
      </c>
      <c r="K26" s="41">
        <v>0</v>
      </c>
      <c r="L26" s="41">
        <v>2</v>
      </c>
      <c r="M26" s="41">
        <v>16</v>
      </c>
      <c r="N26" s="41">
        <v>25</v>
      </c>
      <c r="O26" s="41">
        <v>5</v>
      </c>
      <c r="P26" s="41">
        <v>1</v>
      </c>
      <c r="Q26" s="41">
        <v>0</v>
      </c>
      <c r="R26" s="41">
        <v>0</v>
      </c>
      <c r="S26" s="41">
        <v>49</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row>
    <row r="27" spans="2:120" x14ac:dyDescent="0.25">
      <c r="B27" s="41" t="s">
        <v>107</v>
      </c>
      <c r="C27" s="41">
        <v>0</v>
      </c>
      <c r="D27" s="41">
        <v>0</v>
      </c>
      <c r="E27" s="41">
        <v>0</v>
      </c>
      <c r="F27" s="41">
        <v>0</v>
      </c>
      <c r="G27" s="41">
        <v>0</v>
      </c>
      <c r="H27" s="41">
        <v>0</v>
      </c>
      <c r="I27" s="41">
        <v>0</v>
      </c>
      <c r="J27" s="41">
        <v>0</v>
      </c>
      <c r="K27" s="41">
        <v>0</v>
      </c>
      <c r="L27" s="41">
        <v>0</v>
      </c>
      <c r="M27" s="41">
        <v>0</v>
      </c>
      <c r="N27" s="41">
        <v>49</v>
      </c>
      <c r="O27" s="41">
        <v>0</v>
      </c>
      <c r="P27" s="41">
        <v>0</v>
      </c>
      <c r="Q27" s="41">
        <v>0</v>
      </c>
      <c r="R27" s="41">
        <v>0</v>
      </c>
      <c r="S27" s="41">
        <v>49</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row>
    <row r="28" spans="2:120" x14ac:dyDescent="0.25">
      <c r="B28" s="41" t="s">
        <v>94</v>
      </c>
      <c r="C28" s="2">
        <v>0</v>
      </c>
      <c r="D28" s="2">
        <v>0</v>
      </c>
      <c r="E28" s="2">
        <v>0</v>
      </c>
      <c r="F28" s="2">
        <v>1</v>
      </c>
      <c r="G28" s="2">
        <v>0</v>
      </c>
      <c r="H28" s="2">
        <v>2</v>
      </c>
      <c r="I28" s="2">
        <v>20</v>
      </c>
      <c r="J28" s="2">
        <v>22</v>
      </c>
      <c r="K28" s="2">
        <v>2</v>
      </c>
      <c r="L28" s="2">
        <v>2</v>
      </c>
      <c r="M28" s="3">
        <v>0</v>
      </c>
      <c r="N28" s="3">
        <v>0</v>
      </c>
      <c r="O28" s="3">
        <v>0</v>
      </c>
      <c r="P28" s="3">
        <v>0</v>
      </c>
      <c r="Q28" s="3">
        <v>0</v>
      </c>
      <c r="R28" s="3">
        <v>0</v>
      </c>
      <c r="S28" s="41">
        <v>49</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row>
    <row r="29" spans="2:120"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row>
    <row r="30" spans="2:120"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row>
    <row r="31" spans="2:120"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DM5" sqref="DM5"/>
    </sheetView>
  </sheetViews>
  <sheetFormatPr baseColWidth="10" defaultRowHeight="15" x14ac:dyDescent="0.25"/>
  <cols>
    <col min="1" max="2" width="11.42578125" style="41"/>
    <col min="3" max="18" width="8.28515625" style="41" customWidth="1"/>
    <col min="19" max="22" width="11.42578125" style="41"/>
    <col min="23" max="43" width="8.28515625" style="41" customWidth="1"/>
    <col min="44" max="46" width="11.42578125" style="41"/>
    <col min="47" max="67" width="8.28515625" style="41" customWidth="1"/>
    <col min="68" max="70" width="11.42578125" style="41"/>
    <col min="71" max="91" width="8.28515625" style="41" customWidth="1"/>
    <col min="92" max="94" width="11.42578125" style="41"/>
    <col min="95" max="95" width="4" style="41" bestFit="1" customWidth="1"/>
    <col min="96" max="116" width="9.7109375" style="41" customWidth="1"/>
    <col min="117" max="16384" width="11.42578125" style="41"/>
  </cols>
  <sheetData>
    <row r="3" spans="1:118" x14ac:dyDescent="0.25">
      <c r="A3" s="41" t="s">
        <v>23</v>
      </c>
      <c r="AT3" s="41" t="str">
        <f>A3</f>
        <v>Acinetobacter baumanii</v>
      </c>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ht="18.75" x14ac:dyDescent="0.25">
      <c r="B4" s="41" t="s">
        <v>0</v>
      </c>
      <c r="C4" s="41">
        <v>1.5625E-2</v>
      </c>
      <c r="D4" s="41">
        <v>3.125E-2</v>
      </c>
      <c r="E4" s="41">
        <v>6.25E-2</v>
      </c>
      <c r="F4" s="41">
        <v>0.125</v>
      </c>
      <c r="G4" s="41">
        <v>0.25</v>
      </c>
      <c r="H4" s="41">
        <v>0.5</v>
      </c>
      <c r="I4" s="41">
        <v>1</v>
      </c>
      <c r="J4" s="41">
        <v>2</v>
      </c>
      <c r="K4" s="41">
        <v>4</v>
      </c>
      <c r="L4" s="41">
        <v>8</v>
      </c>
      <c r="M4" s="41">
        <v>16</v>
      </c>
      <c r="N4" s="41">
        <v>32</v>
      </c>
      <c r="O4" s="41">
        <v>64</v>
      </c>
      <c r="P4" s="41">
        <v>128</v>
      </c>
      <c r="Q4" s="41">
        <v>256</v>
      </c>
      <c r="R4" s="41">
        <v>512</v>
      </c>
      <c r="S4" s="41" t="s">
        <v>1</v>
      </c>
      <c r="V4" s="41" t="s">
        <v>0</v>
      </c>
      <c r="W4" s="41" t="str">
        <f>B5</f>
        <v>Ampicillin</v>
      </c>
      <c r="X4" s="41" t="str">
        <f>B6</f>
        <v>Ampicillin/ Sulbactam</v>
      </c>
      <c r="Y4" s="41" t="str">
        <f>B7</f>
        <v>Piperacillin</v>
      </c>
      <c r="Z4" s="41" t="str">
        <f>B8</f>
        <v>Piperacillin/ Tazobactam</v>
      </c>
      <c r="AA4" s="41" t="str">
        <f>B9</f>
        <v>Aztreonam</v>
      </c>
      <c r="AB4" s="41" t="str">
        <f>B10</f>
        <v>Cefotaxim</v>
      </c>
      <c r="AC4" s="41" t="str">
        <f>B11</f>
        <v>Ceftazidim</v>
      </c>
      <c r="AD4" s="41" t="str">
        <f>B12</f>
        <v>Cefuroxim</v>
      </c>
      <c r="AE4" s="41" t="str">
        <f>B13</f>
        <v>Imipenem</v>
      </c>
      <c r="AF4" s="41" t="str">
        <f>B14</f>
        <v>Meropenem</v>
      </c>
      <c r="AG4" s="41" t="str">
        <f>B15</f>
        <v>Colistin</v>
      </c>
      <c r="AH4" s="41" t="str">
        <f>B16</f>
        <v>Amikacin</v>
      </c>
      <c r="AI4" s="41" t="str">
        <f>B17</f>
        <v>Gentamicin</v>
      </c>
      <c r="AJ4" s="41" t="str">
        <f>B18</f>
        <v>Tobramycin</v>
      </c>
      <c r="AK4" s="41" t="str">
        <f>B19</f>
        <v>Fosfomycin</v>
      </c>
      <c r="AL4" s="41" t="str">
        <f>B20</f>
        <v>Cotrimoxazol</v>
      </c>
      <c r="AM4" s="41" t="str">
        <f>B21</f>
        <v>Ciprofloxacin</v>
      </c>
      <c r="AN4" s="41" t="str">
        <f>B22</f>
        <v>Levofloxacin</v>
      </c>
      <c r="AO4" s="41" t="str">
        <f>B23</f>
        <v>Moxifloxacin</v>
      </c>
      <c r="AP4" s="41" t="str">
        <f>B24</f>
        <v>Doxycyclin</v>
      </c>
      <c r="AQ4" s="41" t="str">
        <f>B25</f>
        <v>Tigecyclin</v>
      </c>
      <c r="AR4" s="41" t="s">
        <v>93</v>
      </c>
      <c r="AT4" s="41" t="s">
        <v>0</v>
      </c>
      <c r="AU4" s="41" t="str">
        <f>W4</f>
        <v>Ampicillin</v>
      </c>
      <c r="AV4" s="41" t="str">
        <f>X4</f>
        <v>Ampicillin/ Sulbactam</v>
      </c>
      <c r="AW4" s="41" t="str">
        <f>Y4</f>
        <v>Piperacillin</v>
      </c>
      <c r="AX4" s="41" t="str">
        <f>Z4</f>
        <v>Piperacillin/ Tazobactam</v>
      </c>
      <c r="AY4" s="41" t="str">
        <f>AA4</f>
        <v>Aztreonam</v>
      </c>
      <c r="AZ4" s="41" t="str">
        <f>AB4</f>
        <v>Cefotaxim</v>
      </c>
      <c r="BA4" s="41" t="str">
        <f>AC4</f>
        <v>Ceftazidim</v>
      </c>
      <c r="BB4" s="41" t="str">
        <f>AD4</f>
        <v>Cefuroxim</v>
      </c>
      <c r="BC4" s="41" t="str">
        <f>AE4</f>
        <v>Imipenem</v>
      </c>
      <c r="BD4" s="41" t="str">
        <f>AF4</f>
        <v>Meropenem</v>
      </c>
      <c r="BE4" s="41" t="str">
        <f>AG4</f>
        <v>Colistin</v>
      </c>
      <c r="BF4" s="41" t="str">
        <f>AH4</f>
        <v>Amikacin</v>
      </c>
      <c r="BG4" s="41" t="str">
        <f>AI4</f>
        <v>Gentamicin</v>
      </c>
      <c r="BH4" s="41" t="str">
        <f>AJ4</f>
        <v>Tobramycin</v>
      </c>
      <c r="BI4" s="41" t="str">
        <f>AK4</f>
        <v>Fosfomycin</v>
      </c>
      <c r="BJ4" s="41" t="str">
        <f>AL4</f>
        <v>Cotrimoxazol</v>
      </c>
      <c r="BK4" s="41" t="str">
        <f>AM4</f>
        <v>Ciprofloxacin</v>
      </c>
      <c r="BL4" s="41" t="str">
        <f>AN4</f>
        <v>Levofloxacin</v>
      </c>
      <c r="BM4" s="41" t="str">
        <f>AO4</f>
        <v>Moxifloxacin</v>
      </c>
      <c r="BN4" s="41" t="str">
        <f>AP4</f>
        <v>Doxycyclin</v>
      </c>
      <c r="BO4" s="41" t="str">
        <f>AQ4</f>
        <v>Tigecyclin</v>
      </c>
      <c r="BP4" s="41" t="str">
        <f t="shared" ref="BP4" si="0">AR4</f>
        <v>Caz/Avi</v>
      </c>
      <c r="BR4" s="41" t="s">
        <v>0</v>
      </c>
      <c r="BS4" s="41" t="str">
        <f>W4</f>
        <v>Ampicillin</v>
      </c>
      <c r="BT4" s="41" t="str">
        <f>X4</f>
        <v>Ampicillin/ Sulbactam</v>
      </c>
      <c r="BU4" s="41" t="str">
        <f>Y4</f>
        <v>Piperacillin</v>
      </c>
      <c r="BV4" s="41" t="str">
        <f>Z4</f>
        <v>Piperacillin/ Tazobactam</v>
      </c>
      <c r="BW4" s="41" t="str">
        <f>AA4</f>
        <v>Aztreonam</v>
      </c>
      <c r="BX4" s="41" t="str">
        <f>AB4</f>
        <v>Cefotaxim</v>
      </c>
      <c r="BY4" s="41" t="str">
        <f>AC4</f>
        <v>Ceftazidim</v>
      </c>
      <c r="BZ4" s="41" t="str">
        <f>AD4</f>
        <v>Cefuroxim</v>
      </c>
      <c r="CA4" s="41" t="str">
        <f>AE4</f>
        <v>Imipenem</v>
      </c>
      <c r="CB4" s="41" t="str">
        <f>AF4</f>
        <v>Meropenem</v>
      </c>
      <c r="CC4" s="41" t="str">
        <f>AG4</f>
        <v>Colistin</v>
      </c>
      <c r="CD4" s="41" t="str">
        <f>AH4</f>
        <v>Amikacin</v>
      </c>
      <c r="CE4" s="41" t="str">
        <f>AI4</f>
        <v>Gentamicin</v>
      </c>
      <c r="CF4" s="41" t="str">
        <f>AJ4</f>
        <v>Tobramycin</v>
      </c>
      <c r="CG4" s="41" t="str">
        <f>AK4</f>
        <v>Fosfomycin</v>
      </c>
      <c r="CH4" s="41" t="str">
        <f>AL4</f>
        <v>Cotrimoxazol</v>
      </c>
      <c r="CI4" s="41" t="str">
        <f>AM4</f>
        <v>Ciprofloxacin</v>
      </c>
      <c r="CJ4" s="41" t="str">
        <f>AN4</f>
        <v>Levofloxacin</v>
      </c>
      <c r="CK4" s="41" t="str">
        <f>AO4</f>
        <v>Moxifloxacin</v>
      </c>
      <c r="CL4" s="41" t="str">
        <f>AP4</f>
        <v>Doxycyclin</v>
      </c>
      <c r="CM4" s="41" t="str">
        <f>AQ4</f>
        <v>Tigecyclin</v>
      </c>
      <c r="CN4" s="41" t="str">
        <f t="shared" ref="CN4" si="1">AR4</f>
        <v>Caz/Avi</v>
      </c>
      <c r="CQ4" s="19"/>
      <c r="CR4" s="20" t="s">
        <v>47</v>
      </c>
      <c r="CS4" s="20" t="s">
        <v>52</v>
      </c>
      <c r="CT4" s="20" t="s">
        <v>53</v>
      </c>
      <c r="CU4" s="20" t="s">
        <v>54</v>
      </c>
      <c r="CV4" s="20" t="s">
        <v>55</v>
      </c>
      <c r="CW4" s="20" t="s">
        <v>56</v>
      </c>
      <c r="CX4" s="20" t="s">
        <v>57</v>
      </c>
      <c r="CY4" s="20" t="s">
        <v>70</v>
      </c>
      <c r="CZ4" s="20" t="s">
        <v>58</v>
      </c>
      <c r="DA4" s="20" t="s">
        <v>59</v>
      </c>
      <c r="DB4" s="20" t="s">
        <v>60</v>
      </c>
      <c r="DC4" s="20" t="s">
        <v>61</v>
      </c>
      <c r="DD4" s="20" t="s">
        <v>62</v>
      </c>
      <c r="DE4" s="20" t="s">
        <v>63</v>
      </c>
      <c r="DF4" s="20" t="s">
        <v>64</v>
      </c>
      <c r="DG4" s="20" t="s">
        <v>65</v>
      </c>
      <c r="DH4" s="20" t="s">
        <v>66</v>
      </c>
      <c r="DI4" s="20" t="s">
        <v>67</v>
      </c>
      <c r="DJ4" s="20" t="s">
        <v>68</v>
      </c>
      <c r="DK4" s="20" t="s">
        <v>69</v>
      </c>
      <c r="DL4" s="20" t="s">
        <v>71</v>
      </c>
      <c r="DM4" s="20" t="s">
        <v>116</v>
      </c>
      <c r="DN4" s="10"/>
    </row>
    <row r="5" spans="1:118" ht="18.75" x14ac:dyDescent="0.25">
      <c r="B5" s="41" t="s">
        <v>2</v>
      </c>
      <c r="C5" s="41">
        <v>0</v>
      </c>
      <c r="D5" s="41">
        <v>0</v>
      </c>
      <c r="E5" s="41">
        <v>0</v>
      </c>
      <c r="F5" s="41">
        <v>0</v>
      </c>
      <c r="G5" s="41">
        <v>0</v>
      </c>
      <c r="H5" s="41">
        <v>0</v>
      </c>
      <c r="I5" s="41">
        <v>0</v>
      </c>
      <c r="J5" s="41">
        <v>0</v>
      </c>
      <c r="K5" s="41">
        <v>0</v>
      </c>
      <c r="L5" s="41">
        <v>0</v>
      </c>
      <c r="M5" s="41">
        <v>0</v>
      </c>
      <c r="N5" s="41">
        <v>1</v>
      </c>
      <c r="O5" s="41">
        <v>0</v>
      </c>
      <c r="P5" s="41">
        <v>0</v>
      </c>
      <c r="Q5" s="41">
        <v>0</v>
      </c>
      <c r="R5" s="41">
        <v>0</v>
      </c>
      <c r="S5" s="41">
        <v>1</v>
      </c>
      <c r="V5" s="41">
        <v>1.5625E-2</v>
      </c>
      <c r="W5" s="41">
        <f>C5</f>
        <v>0</v>
      </c>
      <c r="X5" s="41">
        <f>C6</f>
        <v>0</v>
      </c>
      <c r="Y5" s="41">
        <f>C7</f>
        <v>0</v>
      </c>
      <c r="Z5" s="41">
        <f>C8</f>
        <v>0</v>
      </c>
      <c r="AA5" s="41">
        <f>C9</f>
        <v>0</v>
      </c>
      <c r="AB5" s="41">
        <f>C10</f>
        <v>0</v>
      </c>
      <c r="AC5" s="41">
        <f>C11</f>
        <v>0</v>
      </c>
      <c r="AD5" s="41">
        <f>C12</f>
        <v>0</v>
      </c>
      <c r="AE5" s="2">
        <f>C13</f>
        <v>0</v>
      </c>
      <c r="AF5" s="2">
        <f>C14</f>
        <v>0</v>
      </c>
      <c r="AG5" s="2">
        <f>C15</f>
        <v>0</v>
      </c>
      <c r="AH5" s="2">
        <f>C16</f>
        <v>0</v>
      </c>
      <c r="AI5" s="2">
        <f>C17</f>
        <v>0</v>
      </c>
      <c r="AJ5" s="2">
        <f>C18</f>
        <v>0</v>
      </c>
      <c r="AK5" s="41">
        <f>C19</f>
        <v>0</v>
      </c>
      <c r="AL5" s="2">
        <f>C20</f>
        <v>0</v>
      </c>
      <c r="AM5" s="4">
        <f>C21</f>
        <v>0</v>
      </c>
      <c r="AN5" s="2">
        <f>C22</f>
        <v>0</v>
      </c>
      <c r="AO5" s="41">
        <f>C23</f>
        <v>0</v>
      </c>
      <c r="AP5" s="41">
        <f>C24</f>
        <v>0</v>
      </c>
      <c r="AQ5" s="41">
        <f>C25</f>
        <v>0</v>
      </c>
      <c r="AR5" s="42">
        <f>C28</f>
        <v>0</v>
      </c>
      <c r="AT5" s="41">
        <v>1.4999999999999999E-2</v>
      </c>
      <c r="AU5" s="30">
        <f>PRODUCT(W5*100*1/W21)</f>
        <v>0</v>
      </c>
      <c r="AV5" s="30">
        <f>PRODUCT(X5*100*1/X21)</f>
        <v>0</v>
      </c>
      <c r="AW5" s="30">
        <f>PRODUCT(Y5*100*1/Y21)</f>
        <v>0</v>
      </c>
      <c r="AX5" s="30">
        <f>PRODUCT(Z5*100*1/Z21)</f>
        <v>0</v>
      </c>
      <c r="AY5" s="30">
        <f>PRODUCT(AA5*100*1/AA21)</f>
        <v>0</v>
      </c>
      <c r="AZ5" s="30">
        <f>PRODUCT(AB5*100*1/AB21)</f>
        <v>0</v>
      </c>
      <c r="BA5" s="30">
        <f>PRODUCT(AC5*100*1/AC21)</f>
        <v>0</v>
      </c>
      <c r="BB5" s="30">
        <f>PRODUCT(AD5*100*1/AD21)</f>
        <v>0</v>
      </c>
      <c r="BC5" s="31">
        <f>PRODUCT(AE5*100*1/AE21)</f>
        <v>0</v>
      </c>
      <c r="BD5" s="31">
        <f>PRODUCT(AF5*100*1/AF21)</f>
        <v>0</v>
      </c>
      <c r="BE5" s="31">
        <f>PRODUCT(AG5*100*1/AG21)</f>
        <v>0</v>
      </c>
      <c r="BF5" s="31">
        <f>PRODUCT(AH5*100*1/AH21)</f>
        <v>0</v>
      </c>
      <c r="BG5" s="31">
        <f>PRODUCT(AI5*100*1/AI21)</f>
        <v>0</v>
      </c>
      <c r="BH5" s="31">
        <f>PRODUCT(AJ5*100*1/AJ21)</f>
        <v>0</v>
      </c>
      <c r="BI5" s="30">
        <f>PRODUCT(AK5*100*1/AK21)</f>
        <v>0</v>
      </c>
      <c r="BJ5" s="31">
        <f>PRODUCT(AL5*100*1/AL21)</f>
        <v>0</v>
      </c>
      <c r="BK5" s="32">
        <f>PRODUCT(AM5*100*1/AM21)</f>
        <v>0</v>
      </c>
      <c r="BL5" s="31">
        <f>PRODUCT(AN5*100*1/AN21)</f>
        <v>0</v>
      </c>
      <c r="BM5" s="30">
        <f>PRODUCT(AO5*100*1/AO21)</f>
        <v>0</v>
      </c>
      <c r="BN5" s="30">
        <f>PRODUCT(AP5*100*1/AP21)</f>
        <v>0</v>
      </c>
      <c r="BO5" s="30">
        <f>PRODUCT(AQ5*100*1/AQ21)</f>
        <v>0</v>
      </c>
      <c r="BP5" s="44">
        <f t="shared" ref="BP5" si="2">PRODUCT(AR5*100*1/AR21)</f>
        <v>0</v>
      </c>
      <c r="BR5" s="41">
        <v>1.4999999999999999E-2</v>
      </c>
      <c r="BS5" s="30">
        <f t="shared" ref="BS5:CN5" si="3">AU5</f>
        <v>0</v>
      </c>
      <c r="BT5" s="30">
        <f t="shared" si="3"/>
        <v>0</v>
      </c>
      <c r="BU5" s="30">
        <f t="shared" si="3"/>
        <v>0</v>
      </c>
      <c r="BV5" s="30">
        <f t="shared" si="3"/>
        <v>0</v>
      </c>
      <c r="BW5" s="30">
        <f t="shared" si="3"/>
        <v>0</v>
      </c>
      <c r="BX5" s="30">
        <f t="shared" si="3"/>
        <v>0</v>
      </c>
      <c r="BY5" s="30">
        <f t="shared" si="3"/>
        <v>0</v>
      </c>
      <c r="BZ5" s="30">
        <f t="shared" si="3"/>
        <v>0</v>
      </c>
      <c r="CA5" s="31">
        <f t="shared" si="3"/>
        <v>0</v>
      </c>
      <c r="CB5" s="31">
        <f t="shared" si="3"/>
        <v>0</v>
      </c>
      <c r="CC5" s="31">
        <f t="shared" si="3"/>
        <v>0</v>
      </c>
      <c r="CD5" s="31">
        <f t="shared" si="3"/>
        <v>0</v>
      </c>
      <c r="CE5" s="31">
        <f t="shared" si="3"/>
        <v>0</v>
      </c>
      <c r="CF5" s="31">
        <f t="shared" si="3"/>
        <v>0</v>
      </c>
      <c r="CG5" s="30">
        <f t="shared" si="3"/>
        <v>0</v>
      </c>
      <c r="CH5" s="31">
        <f t="shared" si="3"/>
        <v>0</v>
      </c>
      <c r="CI5" s="32">
        <f t="shared" si="3"/>
        <v>0</v>
      </c>
      <c r="CJ5" s="31">
        <f t="shared" si="3"/>
        <v>0</v>
      </c>
      <c r="CK5" s="30">
        <f t="shared" si="3"/>
        <v>0</v>
      </c>
      <c r="CL5" s="30">
        <f t="shared" si="3"/>
        <v>0</v>
      </c>
      <c r="CM5" s="30">
        <f t="shared" si="3"/>
        <v>0</v>
      </c>
      <c r="CN5" s="44">
        <f t="shared" si="3"/>
        <v>0</v>
      </c>
      <c r="CQ5" s="20" t="s">
        <v>48</v>
      </c>
      <c r="CR5" s="19">
        <f>S5</f>
        <v>1</v>
      </c>
      <c r="CS5" s="19">
        <f>S6</f>
        <v>1</v>
      </c>
      <c r="CT5" s="19">
        <f>S7</f>
        <v>1</v>
      </c>
      <c r="CU5" s="19">
        <f>S8</f>
        <v>1</v>
      </c>
      <c r="CV5" s="19">
        <f>S9</f>
        <v>1</v>
      </c>
      <c r="CW5" s="19">
        <f>S10</f>
        <v>1</v>
      </c>
      <c r="CX5" s="19">
        <f>S11</f>
        <v>1</v>
      </c>
      <c r="CY5" s="19">
        <f>S12</f>
        <v>1</v>
      </c>
      <c r="CZ5" s="19">
        <f>S13</f>
        <v>1</v>
      </c>
      <c r="DA5" s="19">
        <f>S14</f>
        <v>1</v>
      </c>
      <c r="DB5" s="19">
        <f>S15</f>
        <v>1</v>
      </c>
      <c r="DC5" s="19">
        <f>S16</f>
        <v>1</v>
      </c>
      <c r="DD5" s="19">
        <f>S17</f>
        <v>1</v>
      </c>
      <c r="DE5" s="19">
        <f>S18</f>
        <v>1</v>
      </c>
      <c r="DF5" s="19">
        <f>S19</f>
        <v>1</v>
      </c>
      <c r="DG5" s="19">
        <f>S20</f>
        <v>1</v>
      </c>
      <c r="DH5" s="19">
        <f>S21</f>
        <v>1</v>
      </c>
      <c r="DI5" s="19">
        <f>S22</f>
        <v>1</v>
      </c>
      <c r="DJ5" s="19">
        <f>S23</f>
        <v>1</v>
      </c>
      <c r="DK5" s="19">
        <f>S24</f>
        <v>1</v>
      </c>
      <c r="DL5" s="19">
        <f>S25</f>
        <v>1</v>
      </c>
      <c r="DM5" s="19">
        <f>S28</f>
        <v>1</v>
      </c>
      <c r="DN5" s="10"/>
    </row>
    <row r="6" spans="1:118" ht="18.75" x14ac:dyDescent="0.25">
      <c r="B6" s="41" t="s">
        <v>3</v>
      </c>
      <c r="C6" s="41">
        <v>0</v>
      </c>
      <c r="D6" s="41">
        <v>0</v>
      </c>
      <c r="E6" s="41">
        <v>0</v>
      </c>
      <c r="F6" s="41">
        <v>1</v>
      </c>
      <c r="G6" s="41">
        <v>0</v>
      </c>
      <c r="H6" s="41">
        <v>0</v>
      </c>
      <c r="I6" s="41">
        <v>0</v>
      </c>
      <c r="J6" s="41">
        <v>0</v>
      </c>
      <c r="K6" s="41">
        <v>0</v>
      </c>
      <c r="L6" s="41">
        <v>0</v>
      </c>
      <c r="M6" s="41">
        <v>0</v>
      </c>
      <c r="N6" s="41">
        <v>0</v>
      </c>
      <c r="O6" s="41">
        <v>0</v>
      </c>
      <c r="P6" s="41">
        <v>0</v>
      </c>
      <c r="Q6" s="41">
        <v>0</v>
      </c>
      <c r="R6" s="41">
        <v>0</v>
      </c>
      <c r="S6" s="41">
        <v>1</v>
      </c>
      <c r="V6" s="41">
        <v>3.125E-2</v>
      </c>
      <c r="W6" s="41">
        <f>D5</f>
        <v>0</v>
      </c>
      <c r="X6" s="41">
        <f>D6</f>
        <v>0</v>
      </c>
      <c r="Y6" s="41">
        <f>D7</f>
        <v>0</v>
      </c>
      <c r="Z6" s="41">
        <f>D8</f>
        <v>0</v>
      </c>
      <c r="AA6" s="41">
        <f>D9</f>
        <v>0</v>
      </c>
      <c r="AB6" s="41">
        <f>D10</f>
        <v>0</v>
      </c>
      <c r="AC6" s="41">
        <f>D11</f>
        <v>0</v>
      </c>
      <c r="AD6" s="41">
        <f>D12</f>
        <v>0</v>
      </c>
      <c r="AE6" s="2">
        <f>D13</f>
        <v>0</v>
      </c>
      <c r="AF6" s="2">
        <f>D14</f>
        <v>0</v>
      </c>
      <c r="AG6" s="2">
        <f>D15</f>
        <v>0</v>
      </c>
      <c r="AH6" s="2">
        <f>D16</f>
        <v>0</v>
      </c>
      <c r="AI6" s="2">
        <f>D17</f>
        <v>0</v>
      </c>
      <c r="AJ6" s="2">
        <f>D18</f>
        <v>0</v>
      </c>
      <c r="AK6" s="41">
        <f>D19</f>
        <v>0</v>
      </c>
      <c r="AL6" s="2">
        <f>D20</f>
        <v>0</v>
      </c>
      <c r="AM6" s="4">
        <f>D21</f>
        <v>0</v>
      </c>
      <c r="AN6" s="2">
        <f>D22</f>
        <v>1</v>
      </c>
      <c r="AO6" s="41">
        <f>D23</f>
        <v>0</v>
      </c>
      <c r="AP6" s="41">
        <f>D24</f>
        <v>0</v>
      </c>
      <c r="AQ6" s="41">
        <f>D25</f>
        <v>1</v>
      </c>
      <c r="AR6" s="42">
        <f>D28</f>
        <v>0</v>
      </c>
      <c r="AT6" s="41">
        <v>3.1E-2</v>
      </c>
      <c r="AU6" s="30">
        <f>PRODUCT(W6*100*1/W21)</f>
        <v>0</v>
      </c>
      <c r="AV6" s="30">
        <f>PRODUCT(X6*100*1/X21)</f>
        <v>0</v>
      </c>
      <c r="AW6" s="30">
        <f>PRODUCT(Y6*100*1/Y21)</f>
        <v>0</v>
      </c>
      <c r="AX6" s="30">
        <f>PRODUCT(Z6*100*1/Z21)</f>
        <v>0</v>
      </c>
      <c r="AY6" s="30">
        <f>PRODUCT(AA6*100*1/AA21)</f>
        <v>0</v>
      </c>
      <c r="AZ6" s="30">
        <f>PRODUCT(AB6*100*1/AB21)</f>
        <v>0</v>
      </c>
      <c r="BA6" s="30">
        <f>PRODUCT(AC6*100*1/AC21)</f>
        <v>0</v>
      </c>
      <c r="BB6" s="30">
        <f>PRODUCT(AD6*100*1/AD21)</f>
        <v>0</v>
      </c>
      <c r="BC6" s="31">
        <f>PRODUCT(AE6*100*1/AE21)</f>
        <v>0</v>
      </c>
      <c r="BD6" s="31">
        <f>PRODUCT(AF6*100*1/AF21)</f>
        <v>0</v>
      </c>
      <c r="BE6" s="31">
        <f>PRODUCT(AG6*100*1/AG21)</f>
        <v>0</v>
      </c>
      <c r="BF6" s="31">
        <f>PRODUCT(AH6*100*1/AH21)</f>
        <v>0</v>
      </c>
      <c r="BG6" s="31">
        <f>PRODUCT(AI6*100*1/AI21)</f>
        <v>0</v>
      </c>
      <c r="BH6" s="31">
        <f>PRODUCT(AJ6*100*1/AJ21)</f>
        <v>0</v>
      </c>
      <c r="BI6" s="30">
        <f>PRODUCT(AK6*100*1/AK21)</f>
        <v>0</v>
      </c>
      <c r="BJ6" s="31">
        <f>PRODUCT(AL6*100*1/AL21)</f>
        <v>0</v>
      </c>
      <c r="BK6" s="32">
        <f>PRODUCT(AM6*100*1/AM21)</f>
        <v>0</v>
      </c>
      <c r="BL6" s="31">
        <f>PRODUCT(AN6*100*1/AN21)</f>
        <v>100</v>
      </c>
      <c r="BM6" s="30">
        <f>PRODUCT(AO6*100*1/AO21)</f>
        <v>0</v>
      </c>
      <c r="BN6" s="30">
        <f>PRODUCT(AP6*100*1/AP21)</f>
        <v>0</v>
      </c>
      <c r="BO6" s="30">
        <f>PRODUCT(AQ6*100*1/AQ21)</f>
        <v>100</v>
      </c>
      <c r="BP6" s="44">
        <f t="shared" ref="BP6" si="4">PRODUCT(AR6*100*1/AR21)</f>
        <v>0</v>
      </c>
      <c r="BR6" s="41">
        <v>3.1E-2</v>
      </c>
      <c r="BS6" s="30">
        <f t="shared" ref="BS6:CN6" si="5">AU5+AU6</f>
        <v>0</v>
      </c>
      <c r="BT6" s="30">
        <f t="shared" si="5"/>
        <v>0</v>
      </c>
      <c r="BU6" s="30">
        <f t="shared" si="5"/>
        <v>0</v>
      </c>
      <c r="BV6" s="30">
        <f t="shared" si="5"/>
        <v>0</v>
      </c>
      <c r="BW6" s="30">
        <f t="shared" si="5"/>
        <v>0</v>
      </c>
      <c r="BX6" s="30">
        <f t="shared" si="5"/>
        <v>0</v>
      </c>
      <c r="BY6" s="30">
        <f t="shared" si="5"/>
        <v>0</v>
      </c>
      <c r="BZ6" s="30">
        <f t="shared" si="5"/>
        <v>0</v>
      </c>
      <c r="CA6" s="31">
        <f t="shared" si="5"/>
        <v>0</v>
      </c>
      <c r="CB6" s="31">
        <f t="shared" si="5"/>
        <v>0</v>
      </c>
      <c r="CC6" s="31">
        <f t="shared" si="5"/>
        <v>0</v>
      </c>
      <c r="CD6" s="31">
        <f t="shared" si="5"/>
        <v>0</v>
      </c>
      <c r="CE6" s="31">
        <f t="shared" si="5"/>
        <v>0</v>
      </c>
      <c r="CF6" s="31">
        <f t="shared" si="5"/>
        <v>0</v>
      </c>
      <c r="CG6" s="30">
        <f t="shared" si="5"/>
        <v>0</v>
      </c>
      <c r="CH6" s="31">
        <f t="shared" si="5"/>
        <v>0</v>
      </c>
      <c r="CI6" s="32">
        <f t="shared" si="5"/>
        <v>0</v>
      </c>
      <c r="CJ6" s="31">
        <f t="shared" si="5"/>
        <v>100</v>
      </c>
      <c r="CK6" s="30">
        <f t="shared" si="5"/>
        <v>0</v>
      </c>
      <c r="CL6" s="30">
        <f t="shared" si="5"/>
        <v>0</v>
      </c>
      <c r="CM6" s="30">
        <f t="shared" si="5"/>
        <v>100</v>
      </c>
      <c r="CN6" s="44">
        <f t="shared" si="5"/>
        <v>0</v>
      </c>
      <c r="CQ6" s="20" t="s">
        <v>49</v>
      </c>
      <c r="CR6" s="21"/>
      <c r="CS6" s="21"/>
      <c r="CT6" s="21"/>
      <c r="CU6" s="21"/>
      <c r="CV6" s="21"/>
      <c r="CW6" s="21"/>
      <c r="CX6" s="21"/>
      <c r="CY6" s="21"/>
      <c r="CZ6" s="21">
        <f>CA12</f>
        <v>100</v>
      </c>
      <c r="DA6" s="21">
        <f>CB12</f>
        <v>100</v>
      </c>
      <c r="DB6" s="21">
        <f>CC12</f>
        <v>100</v>
      </c>
      <c r="DC6" s="21">
        <f>CD14</f>
        <v>100</v>
      </c>
      <c r="DD6" s="21">
        <f>CE13</f>
        <v>100</v>
      </c>
      <c r="DE6" s="21">
        <f>CF13</f>
        <v>100</v>
      </c>
      <c r="DF6" s="21"/>
      <c r="DG6" s="21">
        <f>CH12</f>
        <v>100</v>
      </c>
      <c r="DH6" s="21"/>
      <c r="DI6" s="21">
        <f>CJ10</f>
        <v>100</v>
      </c>
      <c r="DJ6" s="21"/>
      <c r="DK6" s="21"/>
      <c r="DL6" s="21"/>
      <c r="DM6" s="21"/>
      <c r="DN6" s="10"/>
    </row>
    <row r="7" spans="1:118" ht="18.75" x14ac:dyDescent="0.25">
      <c r="B7" s="41" t="s">
        <v>4</v>
      </c>
      <c r="C7" s="41">
        <v>0</v>
      </c>
      <c r="D7" s="41">
        <v>0</v>
      </c>
      <c r="E7" s="41">
        <v>0</v>
      </c>
      <c r="F7" s="41">
        <v>0</v>
      </c>
      <c r="G7" s="41">
        <v>0</v>
      </c>
      <c r="H7" s="41">
        <v>0</v>
      </c>
      <c r="I7" s="41">
        <v>0</v>
      </c>
      <c r="J7" s="41">
        <v>0</v>
      </c>
      <c r="K7" s="41">
        <v>0</v>
      </c>
      <c r="L7" s="41">
        <v>1</v>
      </c>
      <c r="M7" s="41">
        <v>0</v>
      </c>
      <c r="N7" s="41">
        <v>0</v>
      </c>
      <c r="O7" s="41">
        <v>0</v>
      </c>
      <c r="P7" s="41">
        <v>0</v>
      </c>
      <c r="Q7" s="41">
        <v>0</v>
      </c>
      <c r="R7" s="41">
        <v>0</v>
      </c>
      <c r="S7" s="41">
        <v>1</v>
      </c>
      <c r="V7" s="41">
        <v>6.25E-2</v>
      </c>
      <c r="W7" s="41">
        <f>E5</f>
        <v>0</v>
      </c>
      <c r="X7" s="41">
        <f>E6</f>
        <v>0</v>
      </c>
      <c r="Y7" s="41">
        <f>E7</f>
        <v>0</v>
      </c>
      <c r="Z7" s="41">
        <f>E8</f>
        <v>0</v>
      </c>
      <c r="AA7" s="41">
        <f>E9</f>
        <v>0</v>
      </c>
      <c r="AB7" s="41">
        <f>E10</f>
        <v>0</v>
      </c>
      <c r="AC7" s="41">
        <f>E11</f>
        <v>0</v>
      </c>
      <c r="AD7" s="41">
        <f>E12</f>
        <v>0</v>
      </c>
      <c r="AE7" s="2">
        <f>E13</f>
        <v>0</v>
      </c>
      <c r="AF7" s="2">
        <f>E14</f>
        <v>1</v>
      </c>
      <c r="AG7" s="2">
        <f>E15</f>
        <v>0</v>
      </c>
      <c r="AH7" s="2">
        <f>E16</f>
        <v>0</v>
      </c>
      <c r="AI7" s="2">
        <f>E17</f>
        <v>0</v>
      </c>
      <c r="AJ7" s="2">
        <f>E18</f>
        <v>0</v>
      </c>
      <c r="AK7" s="41">
        <f>E19</f>
        <v>0</v>
      </c>
      <c r="AL7" s="2">
        <f>E20</f>
        <v>1</v>
      </c>
      <c r="AM7" s="4">
        <f>E21</f>
        <v>0</v>
      </c>
      <c r="AN7" s="2">
        <f>E22</f>
        <v>0</v>
      </c>
      <c r="AO7" s="41">
        <f>E23</f>
        <v>1</v>
      </c>
      <c r="AP7" s="41">
        <f>E24</f>
        <v>1</v>
      </c>
      <c r="AQ7" s="41">
        <f>E25</f>
        <v>0</v>
      </c>
      <c r="AR7" s="42">
        <f>E28</f>
        <v>0</v>
      </c>
      <c r="AT7" s="41">
        <v>6.2E-2</v>
      </c>
      <c r="AU7" s="30">
        <f>PRODUCT(W7*100*1/W21)</f>
        <v>0</v>
      </c>
      <c r="AV7" s="30">
        <f>PRODUCT(X7*100*1/X21)</f>
        <v>0</v>
      </c>
      <c r="AW7" s="30">
        <f>PRODUCT(Y7*100*1/Y21)</f>
        <v>0</v>
      </c>
      <c r="AX7" s="30">
        <f>PRODUCT(Z7*100*1/Z21)</f>
        <v>0</v>
      </c>
      <c r="AY7" s="30">
        <f>PRODUCT(AA7*100*1/AA21)</f>
        <v>0</v>
      </c>
      <c r="AZ7" s="30">
        <f>PRODUCT(AB7*100*1/AB21)</f>
        <v>0</v>
      </c>
      <c r="BA7" s="30">
        <f>PRODUCT(AC7*100*1/AC21)</f>
        <v>0</v>
      </c>
      <c r="BB7" s="30">
        <f>PRODUCT(AD7*100*1/AD21)</f>
        <v>0</v>
      </c>
      <c r="BC7" s="31">
        <f>PRODUCT(AE7*100*1/AE21)</f>
        <v>0</v>
      </c>
      <c r="BD7" s="31">
        <f>PRODUCT(AF7*100*1/AF21)</f>
        <v>100</v>
      </c>
      <c r="BE7" s="31">
        <f>PRODUCT(AG7*100*1/AG21)</f>
        <v>0</v>
      </c>
      <c r="BF7" s="31">
        <f>PRODUCT(AH7*100*1/AH21)</f>
        <v>0</v>
      </c>
      <c r="BG7" s="31">
        <f>PRODUCT(AI7*100*1/AI21)</f>
        <v>0</v>
      </c>
      <c r="BH7" s="31">
        <f>PRODUCT(AJ7*100*1/AJ21)</f>
        <v>0</v>
      </c>
      <c r="BI7" s="30">
        <f>PRODUCT(AK7*100*1/AK21)</f>
        <v>0</v>
      </c>
      <c r="BJ7" s="31">
        <f>PRODUCT(AL7*100*1/AL21)</f>
        <v>100</v>
      </c>
      <c r="BK7" s="32">
        <f>PRODUCT(AM7*100*1/AM21)</f>
        <v>0</v>
      </c>
      <c r="BL7" s="31">
        <f>PRODUCT(AN7*100*1/AN21)</f>
        <v>0</v>
      </c>
      <c r="BM7" s="30">
        <f>PRODUCT(AO7*100*1/AO21)</f>
        <v>100</v>
      </c>
      <c r="BN7" s="30">
        <f>PRODUCT(AP7*100*1/AP21)</f>
        <v>100</v>
      </c>
      <c r="BO7" s="30">
        <f>PRODUCT(AQ7*100*1/AQ21)</f>
        <v>0</v>
      </c>
      <c r="BP7" s="44">
        <f t="shared" ref="BP7" si="6">PRODUCT(AR7*100*1/AR21)</f>
        <v>0</v>
      </c>
      <c r="BR7" s="41">
        <v>6.2E-2</v>
      </c>
      <c r="BS7" s="30">
        <f t="shared" ref="BS7:CN7" si="7">AU5+AU6+AU7</f>
        <v>0</v>
      </c>
      <c r="BT7" s="30">
        <f t="shared" si="7"/>
        <v>0</v>
      </c>
      <c r="BU7" s="30">
        <f t="shared" si="7"/>
        <v>0</v>
      </c>
      <c r="BV7" s="30">
        <f t="shared" si="7"/>
        <v>0</v>
      </c>
      <c r="BW7" s="30">
        <f t="shared" si="7"/>
        <v>0</v>
      </c>
      <c r="BX7" s="30">
        <f t="shared" si="7"/>
        <v>0</v>
      </c>
      <c r="BY7" s="30">
        <f t="shared" si="7"/>
        <v>0</v>
      </c>
      <c r="BZ7" s="30">
        <f t="shared" si="7"/>
        <v>0</v>
      </c>
      <c r="CA7" s="31">
        <f t="shared" si="7"/>
        <v>0</v>
      </c>
      <c r="CB7" s="31">
        <f t="shared" si="7"/>
        <v>100</v>
      </c>
      <c r="CC7" s="31">
        <f t="shared" si="7"/>
        <v>0</v>
      </c>
      <c r="CD7" s="31">
        <f t="shared" si="7"/>
        <v>0</v>
      </c>
      <c r="CE7" s="31">
        <f t="shared" si="7"/>
        <v>0</v>
      </c>
      <c r="CF7" s="31">
        <f t="shared" si="7"/>
        <v>0</v>
      </c>
      <c r="CG7" s="30">
        <f t="shared" si="7"/>
        <v>0</v>
      </c>
      <c r="CH7" s="31">
        <f t="shared" si="7"/>
        <v>100</v>
      </c>
      <c r="CI7" s="32">
        <f t="shared" si="7"/>
        <v>0</v>
      </c>
      <c r="CJ7" s="31">
        <f t="shared" si="7"/>
        <v>100</v>
      </c>
      <c r="CK7" s="30">
        <f t="shared" si="7"/>
        <v>100</v>
      </c>
      <c r="CL7" s="30">
        <f t="shared" si="7"/>
        <v>100</v>
      </c>
      <c r="CM7" s="30">
        <f t="shared" si="7"/>
        <v>100</v>
      </c>
      <c r="CN7" s="44">
        <f t="shared" si="7"/>
        <v>0</v>
      </c>
      <c r="CQ7" s="20" t="s">
        <v>50</v>
      </c>
      <c r="CR7" s="21"/>
      <c r="CS7" s="21"/>
      <c r="CT7" s="21"/>
      <c r="CU7" s="21"/>
      <c r="CV7" s="21"/>
      <c r="CW7" s="21"/>
      <c r="CX7" s="22"/>
      <c r="CY7" s="21"/>
      <c r="CZ7" s="21">
        <f>CA13-CA12</f>
        <v>0</v>
      </c>
      <c r="DA7" s="21">
        <f>CB14-CB12</f>
        <v>0</v>
      </c>
      <c r="DB7" s="21"/>
      <c r="DC7" s="21"/>
      <c r="DD7" s="21"/>
      <c r="DE7" s="21"/>
      <c r="DF7" s="21"/>
      <c r="DG7" s="21">
        <f>CH13-CH12</f>
        <v>0</v>
      </c>
      <c r="DH7" s="21">
        <f>CI11</f>
        <v>100</v>
      </c>
      <c r="DI7" s="21">
        <f>CJ11-CJ10</f>
        <v>0</v>
      </c>
      <c r="DJ7" s="21"/>
      <c r="DK7" s="21"/>
      <c r="DL7" s="21"/>
      <c r="DM7" s="21"/>
      <c r="DN7" s="10"/>
    </row>
    <row r="8" spans="1:118" ht="18.75" x14ac:dyDescent="0.25">
      <c r="B8" s="41" t="s">
        <v>5</v>
      </c>
      <c r="C8" s="41">
        <v>0</v>
      </c>
      <c r="D8" s="41">
        <v>0</v>
      </c>
      <c r="E8" s="41">
        <v>0</v>
      </c>
      <c r="F8" s="41">
        <v>0</v>
      </c>
      <c r="G8" s="41">
        <v>0</v>
      </c>
      <c r="H8" s="41">
        <v>0</v>
      </c>
      <c r="I8" s="41">
        <v>1</v>
      </c>
      <c r="J8" s="41">
        <v>0</v>
      </c>
      <c r="K8" s="41">
        <v>0</v>
      </c>
      <c r="L8" s="41">
        <v>0</v>
      </c>
      <c r="M8" s="41">
        <v>0</v>
      </c>
      <c r="N8" s="41">
        <v>0</v>
      </c>
      <c r="O8" s="41">
        <v>0</v>
      </c>
      <c r="P8" s="41">
        <v>0</v>
      </c>
      <c r="Q8" s="41">
        <v>0</v>
      </c>
      <c r="R8" s="41">
        <v>0</v>
      </c>
      <c r="S8" s="41">
        <v>1</v>
      </c>
      <c r="V8" s="41">
        <v>0.125</v>
      </c>
      <c r="W8" s="41">
        <f>F5</f>
        <v>0</v>
      </c>
      <c r="X8" s="41">
        <f>F6</f>
        <v>1</v>
      </c>
      <c r="Y8" s="41">
        <f>F7</f>
        <v>0</v>
      </c>
      <c r="Z8" s="41">
        <f>F8</f>
        <v>0</v>
      </c>
      <c r="AA8" s="41">
        <f>F9</f>
        <v>0</v>
      </c>
      <c r="AB8" s="41">
        <f>F10</f>
        <v>0</v>
      </c>
      <c r="AC8" s="41">
        <f>F11</f>
        <v>0</v>
      </c>
      <c r="AD8" s="41">
        <f>F12</f>
        <v>0</v>
      </c>
      <c r="AE8" s="2">
        <f>F13</f>
        <v>0</v>
      </c>
      <c r="AF8" s="2">
        <f>F14</f>
        <v>0</v>
      </c>
      <c r="AG8" s="2">
        <f>F15</f>
        <v>0</v>
      </c>
      <c r="AH8" s="2">
        <f>F16</f>
        <v>0</v>
      </c>
      <c r="AI8" s="2">
        <f>F17</f>
        <v>0</v>
      </c>
      <c r="AJ8" s="2">
        <f>F18</f>
        <v>0</v>
      </c>
      <c r="AK8" s="41">
        <f>F19</f>
        <v>0</v>
      </c>
      <c r="AL8" s="2">
        <f>F20</f>
        <v>0</v>
      </c>
      <c r="AM8" s="4">
        <f>F21</f>
        <v>0</v>
      </c>
      <c r="AN8" s="2">
        <f>F22</f>
        <v>0</v>
      </c>
      <c r="AO8" s="41">
        <f>F23</f>
        <v>0</v>
      </c>
      <c r="AP8" s="41">
        <f>F24</f>
        <v>0</v>
      </c>
      <c r="AQ8" s="41">
        <f>F25</f>
        <v>0</v>
      </c>
      <c r="AR8" s="42">
        <f>F28</f>
        <v>0</v>
      </c>
      <c r="AT8" s="41">
        <v>0.125</v>
      </c>
      <c r="AU8" s="30">
        <f>PRODUCT(W8*100*1/W21)</f>
        <v>0</v>
      </c>
      <c r="AV8" s="30">
        <f>PRODUCT(X8*100*1/X21)</f>
        <v>100</v>
      </c>
      <c r="AW8" s="30">
        <f>PRODUCT(Y8*100*1/Y21)</f>
        <v>0</v>
      </c>
      <c r="AX8" s="30">
        <f>PRODUCT(Z8*100*1/Z21)</f>
        <v>0</v>
      </c>
      <c r="AY8" s="30">
        <f>PRODUCT(AA8*100*1/AA21)</f>
        <v>0</v>
      </c>
      <c r="AZ8" s="30">
        <f>PRODUCT(AB8*100*1/AB21)</f>
        <v>0</v>
      </c>
      <c r="BA8" s="30">
        <f>PRODUCT(AC8*100*1/AC21)</f>
        <v>0</v>
      </c>
      <c r="BB8" s="30">
        <f>PRODUCT(AD8*100*1/AD21)</f>
        <v>0</v>
      </c>
      <c r="BC8" s="31">
        <f>PRODUCT(AE8*100*1/AE21)</f>
        <v>0</v>
      </c>
      <c r="BD8" s="31">
        <f>PRODUCT(AF8*100*1/AF21)</f>
        <v>0</v>
      </c>
      <c r="BE8" s="31">
        <f>PRODUCT(AG8*100*1/AG21)</f>
        <v>0</v>
      </c>
      <c r="BF8" s="31">
        <f>PRODUCT(AH8*100*1/AH21)</f>
        <v>0</v>
      </c>
      <c r="BG8" s="31">
        <f>PRODUCT(AI8*100*1/AI21)</f>
        <v>0</v>
      </c>
      <c r="BH8" s="31">
        <f>PRODUCT(AJ8*100*1/AJ21)</f>
        <v>0</v>
      </c>
      <c r="BI8" s="30">
        <f>PRODUCT(AK8*100*1/AK21)</f>
        <v>0</v>
      </c>
      <c r="BJ8" s="31">
        <f>PRODUCT(AL8*100*1/AL21)</f>
        <v>0</v>
      </c>
      <c r="BK8" s="32">
        <f>PRODUCT(AM8*100*1/AM21)</f>
        <v>0</v>
      </c>
      <c r="BL8" s="31">
        <f>PRODUCT(AN8*100*1/AN21)</f>
        <v>0</v>
      </c>
      <c r="BM8" s="30">
        <f>PRODUCT(AO8*100*1/AO21)</f>
        <v>0</v>
      </c>
      <c r="BN8" s="30">
        <f>PRODUCT(AP8*100*1/AP21)</f>
        <v>0</v>
      </c>
      <c r="BO8" s="30">
        <f>PRODUCT(AQ8*100*1/AQ21)</f>
        <v>0</v>
      </c>
      <c r="BP8" s="44">
        <f>PRODUCT(AR8*100*1/AR21)</f>
        <v>0</v>
      </c>
      <c r="BR8" s="41">
        <v>0.125</v>
      </c>
      <c r="BS8" s="30">
        <f t="shared" ref="BS8:CN8" si="8">AU5+AU6+AU7+AU8</f>
        <v>0</v>
      </c>
      <c r="BT8" s="30">
        <f t="shared" si="8"/>
        <v>100</v>
      </c>
      <c r="BU8" s="30">
        <f t="shared" si="8"/>
        <v>0</v>
      </c>
      <c r="BV8" s="30">
        <f t="shared" si="8"/>
        <v>0</v>
      </c>
      <c r="BW8" s="30">
        <f t="shared" si="8"/>
        <v>0</v>
      </c>
      <c r="BX8" s="30">
        <f t="shared" si="8"/>
        <v>0</v>
      </c>
      <c r="BY8" s="30">
        <f t="shared" si="8"/>
        <v>0</v>
      </c>
      <c r="BZ8" s="30">
        <f t="shared" si="8"/>
        <v>0</v>
      </c>
      <c r="CA8" s="31">
        <f t="shared" si="8"/>
        <v>0</v>
      </c>
      <c r="CB8" s="31">
        <f t="shared" si="8"/>
        <v>100</v>
      </c>
      <c r="CC8" s="31">
        <f t="shared" si="8"/>
        <v>0</v>
      </c>
      <c r="CD8" s="31">
        <f t="shared" si="8"/>
        <v>0</v>
      </c>
      <c r="CE8" s="31">
        <f t="shared" si="8"/>
        <v>0</v>
      </c>
      <c r="CF8" s="31">
        <f t="shared" si="8"/>
        <v>0</v>
      </c>
      <c r="CG8" s="30">
        <f t="shared" si="8"/>
        <v>0</v>
      </c>
      <c r="CH8" s="31">
        <f t="shared" si="8"/>
        <v>100</v>
      </c>
      <c r="CI8" s="32">
        <f t="shared" si="8"/>
        <v>0</v>
      </c>
      <c r="CJ8" s="31">
        <f t="shared" si="8"/>
        <v>100</v>
      </c>
      <c r="CK8" s="30">
        <f t="shared" si="8"/>
        <v>100</v>
      </c>
      <c r="CL8" s="30">
        <f t="shared" si="8"/>
        <v>100</v>
      </c>
      <c r="CM8" s="30">
        <f t="shared" si="8"/>
        <v>100</v>
      </c>
      <c r="CN8" s="44">
        <f t="shared" si="8"/>
        <v>0</v>
      </c>
      <c r="CQ8" s="20" t="s">
        <v>51</v>
      </c>
      <c r="CR8" s="21"/>
      <c r="CS8" s="21"/>
      <c r="CT8" s="21"/>
      <c r="CU8" s="21"/>
      <c r="CV8" s="21"/>
      <c r="CW8" s="21"/>
      <c r="CX8" s="21"/>
      <c r="CY8" s="21"/>
      <c r="CZ8" s="21">
        <f>CA20-CA13</f>
        <v>0</v>
      </c>
      <c r="DA8" s="21">
        <f>CB20-CB14</f>
        <v>0</v>
      </c>
      <c r="DB8" s="21">
        <f>CC20-CC12</f>
        <v>0</v>
      </c>
      <c r="DC8" s="21">
        <f>CD20-CD14</f>
        <v>0</v>
      </c>
      <c r="DD8" s="21">
        <f>CE20-CE13</f>
        <v>0</v>
      </c>
      <c r="DE8" s="21">
        <f>CF20-CF13</f>
        <v>0</v>
      </c>
      <c r="DF8" s="21"/>
      <c r="DG8" s="21">
        <f>CH20-CH13</f>
        <v>0</v>
      </c>
      <c r="DH8" s="21">
        <f>CI20-CI11</f>
        <v>0</v>
      </c>
      <c r="DI8" s="21">
        <f>CJ20-CJ11</f>
        <v>0</v>
      </c>
      <c r="DJ8" s="21"/>
      <c r="DK8" s="21"/>
      <c r="DL8" s="21"/>
      <c r="DM8" s="21"/>
      <c r="DN8" s="10"/>
    </row>
    <row r="9" spans="1:118" x14ac:dyDescent="0.25">
      <c r="B9" s="41" t="s">
        <v>6</v>
      </c>
      <c r="C9" s="41">
        <v>0</v>
      </c>
      <c r="D9" s="41">
        <v>0</v>
      </c>
      <c r="E9" s="41">
        <v>0</v>
      </c>
      <c r="F9" s="41">
        <v>0</v>
      </c>
      <c r="G9" s="41">
        <v>0</v>
      </c>
      <c r="H9" s="41">
        <v>0</v>
      </c>
      <c r="I9" s="41">
        <v>0</v>
      </c>
      <c r="J9" s="41">
        <v>0</v>
      </c>
      <c r="K9" s="41">
        <v>0</v>
      </c>
      <c r="L9" s="41">
        <v>0</v>
      </c>
      <c r="M9" s="41">
        <v>1</v>
      </c>
      <c r="N9" s="41">
        <v>0</v>
      </c>
      <c r="O9" s="41">
        <v>0</v>
      </c>
      <c r="P9" s="41">
        <v>0</v>
      </c>
      <c r="Q9" s="41">
        <v>0</v>
      </c>
      <c r="R9" s="41">
        <v>0</v>
      </c>
      <c r="S9" s="41">
        <v>1</v>
      </c>
      <c r="V9" s="41">
        <v>0.25</v>
      </c>
      <c r="W9" s="41">
        <f>G5</f>
        <v>0</v>
      </c>
      <c r="X9" s="41">
        <f>G6</f>
        <v>0</v>
      </c>
      <c r="Y9" s="41">
        <f>G7</f>
        <v>0</v>
      </c>
      <c r="Z9" s="41">
        <f>G8</f>
        <v>0</v>
      </c>
      <c r="AA9" s="41">
        <f>G9</f>
        <v>0</v>
      </c>
      <c r="AB9" s="41">
        <f>G10</f>
        <v>0</v>
      </c>
      <c r="AC9" s="41">
        <f>G11</f>
        <v>0</v>
      </c>
      <c r="AD9" s="41">
        <f>G12</f>
        <v>0</v>
      </c>
      <c r="AE9" s="2">
        <f>G13</f>
        <v>1</v>
      </c>
      <c r="AF9" s="2">
        <f>G14</f>
        <v>0</v>
      </c>
      <c r="AG9" s="2">
        <f>G15</f>
        <v>0</v>
      </c>
      <c r="AH9" s="2">
        <f>G16</f>
        <v>0</v>
      </c>
      <c r="AI9" s="2">
        <f>G17</f>
        <v>0</v>
      </c>
      <c r="AJ9" s="2">
        <f>G18</f>
        <v>0</v>
      </c>
      <c r="AK9" s="41">
        <f>G19</f>
        <v>0</v>
      </c>
      <c r="AL9" s="2">
        <f>G20</f>
        <v>0</v>
      </c>
      <c r="AM9" s="4">
        <f>G21</f>
        <v>1</v>
      </c>
      <c r="AN9" s="2">
        <f>G22</f>
        <v>0</v>
      </c>
      <c r="AO9" s="41">
        <f>G23</f>
        <v>0</v>
      </c>
      <c r="AP9" s="41">
        <f>G24</f>
        <v>0</v>
      </c>
      <c r="AQ9" s="41">
        <f>G25</f>
        <v>0</v>
      </c>
      <c r="AR9" s="42">
        <f>G28</f>
        <v>0</v>
      </c>
      <c r="AT9" s="41">
        <v>0.25</v>
      </c>
      <c r="AU9" s="30">
        <f>PRODUCT(W9*100*1/W21)</f>
        <v>0</v>
      </c>
      <c r="AV9" s="30">
        <f>PRODUCT(X9*100*1/X21)</f>
        <v>0</v>
      </c>
      <c r="AW9" s="30">
        <f>PRODUCT(Y9*100*1/Y21)</f>
        <v>0</v>
      </c>
      <c r="AX9" s="30">
        <f>PRODUCT(Z9*100*1/Z21)</f>
        <v>0</v>
      </c>
      <c r="AY9" s="30">
        <f>PRODUCT(AA9*100*1/AA21)</f>
        <v>0</v>
      </c>
      <c r="AZ9" s="30">
        <f>PRODUCT(AB9*100*1/AB21)</f>
        <v>0</v>
      </c>
      <c r="BA9" s="30">
        <f>PRODUCT(AC9*100*1/AC21)</f>
        <v>0</v>
      </c>
      <c r="BB9" s="30">
        <f>PRODUCT(AD9*100*1/AD21)</f>
        <v>0</v>
      </c>
      <c r="BC9" s="31">
        <f>PRODUCT(AE9*100*1/AE21)</f>
        <v>100</v>
      </c>
      <c r="BD9" s="31">
        <f>PRODUCT(AF9*100*1/AF21)</f>
        <v>0</v>
      </c>
      <c r="BE9" s="31">
        <f>PRODUCT(AG9*100*1/AG21)</f>
        <v>0</v>
      </c>
      <c r="BF9" s="31">
        <f>PRODUCT(AH9*100*1/AH21)</f>
        <v>0</v>
      </c>
      <c r="BG9" s="31">
        <f>PRODUCT(AI9*100*1/AI21)</f>
        <v>0</v>
      </c>
      <c r="BH9" s="31">
        <f>PRODUCT(AJ9*100*1/AJ21)</f>
        <v>0</v>
      </c>
      <c r="BI9" s="30">
        <f>PRODUCT(AK9*100*1/AK21)</f>
        <v>0</v>
      </c>
      <c r="BJ9" s="31">
        <f>PRODUCT(AL9*100*1/AL21)</f>
        <v>0</v>
      </c>
      <c r="BK9" s="32">
        <f>PRODUCT(AM9*100*1/AM21)</f>
        <v>100</v>
      </c>
      <c r="BL9" s="31">
        <f>PRODUCT(AN9*100*1/AN21)</f>
        <v>0</v>
      </c>
      <c r="BM9" s="30">
        <f>PRODUCT(AO9*100*1/AO21)</f>
        <v>0</v>
      </c>
      <c r="BN9" s="30">
        <f>PRODUCT(AP9*100*1/AP21)</f>
        <v>0</v>
      </c>
      <c r="BO9" s="30">
        <f>PRODUCT(AQ9*100*1/AQ21)</f>
        <v>0</v>
      </c>
      <c r="BP9" s="44">
        <f t="shared" ref="BP9" si="9">PRODUCT(AR9*100*1/AR21)</f>
        <v>0</v>
      </c>
      <c r="BR9" s="41">
        <v>0.25</v>
      </c>
      <c r="BS9" s="30">
        <f t="shared" ref="BS9:CN9" si="10">AU5+AU6+AU7+AU8+AU9</f>
        <v>0</v>
      </c>
      <c r="BT9" s="30">
        <f t="shared" si="10"/>
        <v>100</v>
      </c>
      <c r="BU9" s="30">
        <f t="shared" si="10"/>
        <v>0</v>
      </c>
      <c r="BV9" s="30">
        <f t="shared" si="10"/>
        <v>0</v>
      </c>
      <c r="BW9" s="30">
        <f t="shared" si="10"/>
        <v>0</v>
      </c>
      <c r="BX9" s="30">
        <f t="shared" si="10"/>
        <v>0</v>
      </c>
      <c r="BY9" s="30">
        <f t="shared" si="10"/>
        <v>0</v>
      </c>
      <c r="BZ9" s="30">
        <f t="shared" si="10"/>
        <v>0</v>
      </c>
      <c r="CA9" s="31">
        <f t="shared" si="10"/>
        <v>100</v>
      </c>
      <c r="CB9" s="31">
        <f t="shared" si="10"/>
        <v>100</v>
      </c>
      <c r="CC9" s="31">
        <f t="shared" si="10"/>
        <v>0</v>
      </c>
      <c r="CD9" s="31">
        <f t="shared" si="10"/>
        <v>0</v>
      </c>
      <c r="CE9" s="31">
        <f t="shared" si="10"/>
        <v>0</v>
      </c>
      <c r="CF9" s="31">
        <f t="shared" si="10"/>
        <v>0</v>
      </c>
      <c r="CG9" s="30">
        <f t="shared" si="10"/>
        <v>0</v>
      </c>
      <c r="CH9" s="31">
        <f t="shared" si="10"/>
        <v>100</v>
      </c>
      <c r="CI9" s="32">
        <f t="shared" si="10"/>
        <v>100</v>
      </c>
      <c r="CJ9" s="31">
        <f t="shared" si="10"/>
        <v>100</v>
      </c>
      <c r="CK9" s="30">
        <f t="shared" si="10"/>
        <v>100</v>
      </c>
      <c r="CL9" s="30">
        <f t="shared" si="10"/>
        <v>100</v>
      </c>
      <c r="CM9" s="30">
        <f t="shared" si="10"/>
        <v>100</v>
      </c>
      <c r="CN9" s="44">
        <f t="shared" si="10"/>
        <v>0</v>
      </c>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1" t="s">
        <v>7</v>
      </c>
      <c r="C10" s="41">
        <v>0</v>
      </c>
      <c r="D10" s="41">
        <v>0</v>
      </c>
      <c r="E10" s="41">
        <v>0</v>
      </c>
      <c r="F10" s="41">
        <v>0</v>
      </c>
      <c r="G10" s="41">
        <v>0</v>
      </c>
      <c r="H10" s="41">
        <v>0</v>
      </c>
      <c r="I10" s="41">
        <v>0</v>
      </c>
      <c r="J10" s="41">
        <v>0</v>
      </c>
      <c r="K10" s="41">
        <v>0</v>
      </c>
      <c r="L10" s="41">
        <v>1</v>
      </c>
      <c r="M10" s="41">
        <v>0</v>
      </c>
      <c r="N10" s="41">
        <v>0</v>
      </c>
      <c r="O10" s="41">
        <v>0</v>
      </c>
      <c r="P10" s="41">
        <v>0</v>
      </c>
      <c r="Q10" s="41">
        <v>0</v>
      </c>
      <c r="R10" s="41">
        <v>0</v>
      </c>
      <c r="S10" s="41">
        <v>1</v>
      </c>
      <c r="V10" s="41">
        <v>0.5</v>
      </c>
      <c r="W10" s="41">
        <f>H5</f>
        <v>0</v>
      </c>
      <c r="X10" s="41">
        <f>H6</f>
        <v>0</v>
      </c>
      <c r="Y10" s="41">
        <f>H7</f>
        <v>0</v>
      </c>
      <c r="Z10" s="41">
        <f>H8</f>
        <v>0</v>
      </c>
      <c r="AA10" s="41">
        <f>H9</f>
        <v>0</v>
      </c>
      <c r="AB10" s="41">
        <f>H10</f>
        <v>0</v>
      </c>
      <c r="AC10" s="41">
        <f>H11</f>
        <v>0</v>
      </c>
      <c r="AD10" s="41">
        <f>H12</f>
        <v>0</v>
      </c>
      <c r="AE10" s="2">
        <f>H13</f>
        <v>0</v>
      </c>
      <c r="AF10" s="2">
        <f>H14</f>
        <v>0</v>
      </c>
      <c r="AG10" s="2">
        <f>H15</f>
        <v>0</v>
      </c>
      <c r="AH10" s="2">
        <f>H16</f>
        <v>0</v>
      </c>
      <c r="AI10" s="2">
        <f>H17</f>
        <v>1</v>
      </c>
      <c r="AJ10" s="2">
        <f>H18</f>
        <v>0</v>
      </c>
      <c r="AK10" s="41">
        <f>H19</f>
        <v>0</v>
      </c>
      <c r="AL10" s="2">
        <f>H20</f>
        <v>0</v>
      </c>
      <c r="AM10" s="4">
        <f>H21</f>
        <v>0</v>
      </c>
      <c r="AN10" s="2">
        <f>H22</f>
        <v>0</v>
      </c>
      <c r="AO10" s="41">
        <f>H23</f>
        <v>0</v>
      </c>
      <c r="AP10" s="41">
        <f>H24</f>
        <v>0</v>
      </c>
      <c r="AQ10" s="41">
        <f>H25</f>
        <v>0</v>
      </c>
      <c r="AR10" s="42">
        <f>H28</f>
        <v>0</v>
      </c>
      <c r="AT10" s="41">
        <v>0.5</v>
      </c>
      <c r="AU10" s="30">
        <f>PRODUCT(W10*100*1/W21)</f>
        <v>0</v>
      </c>
      <c r="AV10" s="30">
        <f>PRODUCT(X10*100*1/X21)</f>
        <v>0</v>
      </c>
      <c r="AW10" s="30">
        <f>PRODUCT(Y10*100*1/Y21)</f>
        <v>0</v>
      </c>
      <c r="AX10" s="30">
        <f>PRODUCT(Z10*100*1/Z21)</f>
        <v>0</v>
      </c>
      <c r="AY10" s="30">
        <f>PRODUCT(AA10*100*1/AA21)</f>
        <v>0</v>
      </c>
      <c r="AZ10" s="30">
        <f>PRODUCT(AB10*100*1/AB21)</f>
        <v>0</v>
      </c>
      <c r="BA10" s="30">
        <f>PRODUCT(AC10*100*1/AC21)</f>
        <v>0</v>
      </c>
      <c r="BB10" s="30">
        <f>PRODUCT(AD10*100*1/AD21)</f>
        <v>0</v>
      </c>
      <c r="BC10" s="31">
        <f>PRODUCT(AE10*100*1/AE21)</f>
        <v>0</v>
      </c>
      <c r="BD10" s="31">
        <f>PRODUCT(AF10*100*1/AF21)</f>
        <v>0</v>
      </c>
      <c r="BE10" s="31">
        <f>PRODUCT(AG10*100*1/AG21)</f>
        <v>0</v>
      </c>
      <c r="BF10" s="31">
        <f>PRODUCT(AH10*100*1/AH21)</f>
        <v>0</v>
      </c>
      <c r="BG10" s="31">
        <f>PRODUCT(AI10*100*1/AI21)</f>
        <v>100</v>
      </c>
      <c r="BH10" s="31">
        <f>PRODUCT(AJ10*100*1/AJ21)</f>
        <v>0</v>
      </c>
      <c r="BI10" s="30">
        <f>PRODUCT(AK10*100*1/AK21)</f>
        <v>0</v>
      </c>
      <c r="BJ10" s="31">
        <f>PRODUCT(AL10*100*1/AL21)</f>
        <v>0</v>
      </c>
      <c r="BK10" s="32">
        <f>PRODUCT(AM10*100*1/AM21)</f>
        <v>0</v>
      </c>
      <c r="BL10" s="31">
        <f>PRODUCT(AN10*100*1/AN21)</f>
        <v>0</v>
      </c>
      <c r="BM10" s="30">
        <f>PRODUCT(AO10*100*1/AO21)</f>
        <v>0</v>
      </c>
      <c r="BN10" s="30">
        <f>PRODUCT(AP10*100*1/AP21)</f>
        <v>0</v>
      </c>
      <c r="BO10" s="30">
        <f>PRODUCT(AQ10*100*1/AQ21)</f>
        <v>0</v>
      </c>
      <c r="BP10" s="44">
        <f t="shared" ref="BP10" si="11">PRODUCT(AR10*100*1/AR21)</f>
        <v>0</v>
      </c>
      <c r="BR10" s="41">
        <v>0.5</v>
      </c>
      <c r="BS10" s="30">
        <f t="shared" ref="BS10:CN10" si="12">AU5+AU6+AU7+AU8+AU9+AU10</f>
        <v>0</v>
      </c>
      <c r="BT10" s="30">
        <f t="shared" si="12"/>
        <v>100</v>
      </c>
      <c r="BU10" s="30">
        <f t="shared" si="12"/>
        <v>0</v>
      </c>
      <c r="BV10" s="30">
        <f t="shared" si="12"/>
        <v>0</v>
      </c>
      <c r="BW10" s="30">
        <f t="shared" si="12"/>
        <v>0</v>
      </c>
      <c r="BX10" s="30">
        <f t="shared" si="12"/>
        <v>0</v>
      </c>
      <c r="BY10" s="30">
        <f t="shared" si="12"/>
        <v>0</v>
      </c>
      <c r="BZ10" s="30">
        <f t="shared" si="12"/>
        <v>0</v>
      </c>
      <c r="CA10" s="31">
        <f t="shared" si="12"/>
        <v>100</v>
      </c>
      <c r="CB10" s="31">
        <f t="shared" si="12"/>
        <v>100</v>
      </c>
      <c r="CC10" s="31">
        <f t="shared" si="12"/>
        <v>0</v>
      </c>
      <c r="CD10" s="31">
        <f t="shared" si="12"/>
        <v>0</v>
      </c>
      <c r="CE10" s="31">
        <f t="shared" si="12"/>
        <v>100</v>
      </c>
      <c r="CF10" s="31">
        <f t="shared" si="12"/>
        <v>0</v>
      </c>
      <c r="CG10" s="30">
        <f t="shared" si="12"/>
        <v>0</v>
      </c>
      <c r="CH10" s="31">
        <f t="shared" si="12"/>
        <v>100</v>
      </c>
      <c r="CI10" s="32">
        <f t="shared" si="12"/>
        <v>100</v>
      </c>
      <c r="CJ10" s="31">
        <f t="shared" si="12"/>
        <v>100</v>
      </c>
      <c r="CK10" s="30">
        <f t="shared" si="12"/>
        <v>100</v>
      </c>
      <c r="CL10" s="30">
        <f t="shared" si="12"/>
        <v>100</v>
      </c>
      <c r="CM10" s="30">
        <f t="shared" si="12"/>
        <v>100</v>
      </c>
      <c r="CN10" s="44">
        <f t="shared" si="12"/>
        <v>0</v>
      </c>
      <c r="CQ10" s="10"/>
      <c r="CR10" s="10"/>
      <c r="CS10" s="10" t="str">
        <f>A3</f>
        <v>Acinetobacter baumanii</v>
      </c>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1" t="s">
        <v>8</v>
      </c>
      <c r="C11" s="41">
        <v>0</v>
      </c>
      <c r="D11" s="41">
        <v>0</v>
      </c>
      <c r="E11" s="41">
        <v>0</v>
      </c>
      <c r="F11" s="41">
        <v>0</v>
      </c>
      <c r="G11" s="41">
        <v>0</v>
      </c>
      <c r="H11" s="41">
        <v>0</v>
      </c>
      <c r="I11" s="41">
        <v>0</v>
      </c>
      <c r="J11" s="41">
        <v>0</v>
      </c>
      <c r="K11" s="41">
        <v>1</v>
      </c>
      <c r="L11" s="41">
        <v>0</v>
      </c>
      <c r="M11" s="41">
        <v>0</v>
      </c>
      <c r="N11" s="41">
        <v>0</v>
      </c>
      <c r="O11" s="41">
        <v>0</v>
      </c>
      <c r="P11" s="41">
        <v>0</v>
      </c>
      <c r="Q11" s="41">
        <v>0</v>
      </c>
      <c r="R11" s="41">
        <v>0</v>
      </c>
      <c r="S11" s="41">
        <v>1</v>
      </c>
      <c r="V11" s="41">
        <v>1</v>
      </c>
      <c r="W11" s="41">
        <f>I5</f>
        <v>0</v>
      </c>
      <c r="X11" s="41">
        <f>I6</f>
        <v>0</v>
      </c>
      <c r="Y11" s="41">
        <f>I7</f>
        <v>0</v>
      </c>
      <c r="Z11" s="41">
        <f>I8</f>
        <v>1</v>
      </c>
      <c r="AA11" s="41">
        <f>I9</f>
        <v>0</v>
      </c>
      <c r="AB11" s="41">
        <f>I10</f>
        <v>0</v>
      </c>
      <c r="AC11" s="41">
        <f>I11</f>
        <v>0</v>
      </c>
      <c r="AD11" s="41">
        <f>I12</f>
        <v>0</v>
      </c>
      <c r="AE11" s="2">
        <f>I13</f>
        <v>0</v>
      </c>
      <c r="AF11" s="2">
        <f>I14</f>
        <v>0</v>
      </c>
      <c r="AG11" s="2">
        <f>I15</f>
        <v>1</v>
      </c>
      <c r="AH11" s="2">
        <f>I16</f>
        <v>0</v>
      </c>
      <c r="AI11" s="2">
        <f>I17</f>
        <v>0</v>
      </c>
      <c r="AJ11" s="2">
        <f>I18</f>
        <v>1</v>
      </c>
      <c r="AK11" s="41">
        <f>I19</f>
        <v>0</v>
      </c>
      <c r="AL11" s="2">
        <f>I20</f>
        <v>0</v>
      </c>
      <c r="AM11" s="4">
        <f>I21</f>
        <v>0</v>
      </c>
      <c r="AN11" s="4">
        <f>I22</f>
        <v>0</v>
      </c>
      <c r="AO11" s="41">
        <f>I23</f>
        <v>0</v>
      </c>
      <c r="AP11" s="41">
        <f>I24</f>
        <v>0</v>
      </c>
      <c r="AQ11" s="41">
        <f>I25</f>
        <v>0</v>
      </c>
      <c r="AR11" s="42">
        <f>I28</f>
        <v>0</v>
      </c>
      <c r="AT11" s="41">
        <v>1</v>
      </c>
      <c r="AU11" s="30">
        <f>PRODUCT(W11*100*1/W21)</f>
        <v>0</v>
      </c>
      <c r="AV11" s="30">
        <f>PRODUCT(X11*100*1/X21)</f>
        <v>0</v>
      </c>
      <c r="AW11" s="30">
        <f>PRODUCT(Y11*100*1/Y21)</f>
        <v>0</v>
      </c>
      <c r="AX11" s="30">
        <f>PRODUCT(Z11*100*1/Z21)</f>
        <v>100</v>
      </c>
      <c r="AY11" s="30">
        <f>PRODUCT(AA11*100*1/AA21)</f>
        <v>0</v>
      </c>
      <c r="AZ11" s="30">
        <f>PRODUCT(AB11*100*1/AB21)</f>
        <v>0</v>
      </c>
      <c r="BA11" s="30">
        <f>PRODUCT(AC11*100*1/AC21)</f>
        <v>0</v>
      </c>
      <c r="BB11" s="30">
        <f>PRODUCT(AD11*100*1/AD21)</f>
        <v>0</v>
      </c>
      <c r="BC11" s="31">
        <f>PRODUCT(AE11*100*1/AE21)</f>
        <v>0</v>
      </c>
      <c r="BD11" s="31">
        <f>PRODUCT(AF11*100*1/AF21)</f>
        <v>0</v>
      </c>
      <c r="BE11" s="31">
        <f>PRODUCT(AG11*100*1/AG21)</f>
        <v>100</v>
      </c>
      <c r="BF11" s="31">
        <f>PRODUCT(AH11*100*1/AH21)</f>
        <v>0</v>
      </c>
      <c r="BG11" s="31">
        <f>PRODUCT(AI11*100*1/AI21)</f>
        <v>0</v>
      </c>
      <c r="BH11" s="31">
        <f>PRODUCT(AJ11*100*1/AJ21)</f>
        <v>100</v>
      </c>
      <c r="BI11" s="30">
        <f>PRODUCT(AK11*100*1/AK21)</f>
        <v>0</v>
      </c>
      <c r="BJ11" s="31">
        <f>PRODUCT(AL11*100*1/AL21)</f>
        <v>0</v>
      </c>
      <c r="BK11" s="32">
        <f>PRODUCT(AM11*100*1/AM21)</f>
        <v>0</v>
      </c>
      <c r="BL11" s="32">
        <f>PRODUCT(AN11*100*1/AN21)</f>
        <v>0</v>
      </c>
      <c r="BM11" s="30">
        <f>PRODUCT(AO11*100*1/AO21)</f>
        <v>0</v>
      </c>
      <c r="BN11" s="30">
        <f>PRODUCT(AP11*100*1/AP21)</f>
        <v>0</v>
      </c>
      <c r="BO11" s="30">
        <f>PRODUCT(AQ11*100*1/AQ21)</f>
        <v>0</v>
      </c>
      <c r="BP11" s="44">
        <f t="shared" ref="BP11" si="13">PRODUCT(AR11*100*1/AR21)</f>
        <v>0</v>
      </c>
      <c r="BR11" s="41">
        <v>1</v>
      </c>
      <c r="BS11" s="30">
        <f t="shared" ref="BS11:CN11" si="14">AU5+AU6+AU7+AU8+AU9+AU10+AU11</f>
        <v>0</v>
      </c>
      <c r="BT11" s="30">
        <f t="shared" si="14"/>
        <v>100</v>
      </c>
      <c r="BU11" s="30">
        <f t="shared" si="14"/>
        <v>0</v>
      </c>
      <c r="BV11" s="30">
        <f t="shared" si="14"/>
        <v>100</v>
      </c>
      <c r="BW11" s="30">
        <f t="shared" si="14"/>
        <v>0</v>
      </c>
      <c r="BX11" s="30">
        <f t="shared" si="14"/>
        <v>0</v>
      </c>
      <c r="BY11" s="30">
        <f t="shared" si="14"/>
        <v>0</v>
      </c>
      <c r="BZ11" s="30">
        <f t="shared" si="14"/>
        <v>0</v>
      </c>
      <c r="CA11" s="31">
        <f t="shared" si="14"/>
        <v>100</v>
      </c>
      <c r="CB11" s="31">
        <f t="shared" si="14"/>
        <v>100</v>
      </c>
      <c r="CC11" s="31">
        <f t="shared" si="14"/>
        <v>100</v>
      </c>
      <c r="CD11" s="31">
        <f t="shared" si="14"/>
        <v>0</v>
      </c>
      <c r="CE11" s="31">
        <f t="shared" si="14"/>
        <v>100</v>
      </c>
      <c r="CF11" s="31">
        <f t="shared" si="14"/>
        <v>100</v>
      </c>
      <c r="CG11" s="30">
        <f t="shared" si="14"/>
        <v>0</v>
      </c>
      <c r="CH11" s="31">
        <f t="shared" si="14"/>
        <v>100</v>
      </c>
      <c r="CI11" s="32">
        <f t="shared" si="14"/>
        <v>100</v>
      </c>
      <c r="CJ11" s="32">
        <f t="shared" si="14"/>
        <v>100</v>
      </c>
      <c r="CK11" s="30">
        <f t="shared" si="14"/>
        <v>100</v>
      </c>
      <c r="CL11" s="30">
        <f t="shared" si="14"/>
        <v>100</v>
      </c>
      <c r="CM11" s="30">
        <f t="shared" si="14"/>
        <v>100</v>
      </c>
      <c r="CN11" s="44">
        <f t="shared" si="14"/>
        <v>0</v>
      </c>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1" t="s">
        <v>9</v>
      </c>
      <c r="C12" s="41">
        <v>0</v>
      </c>
      <c r="D12" s="41">
        <v>0</v>
      </c>
      <c r="E12" s="41">
        <v>0</v>
      </c>
      <c r="F12" s="41">
        <v>0</v>
      </c>
      <c r="G12" s="41">
        <v>0</v>
      </c>
      <c r="H12" s="41">
        <v>0</v>
      </c>
      <c r="I12" s="41">
        <v>0</v>
      </c>
      <c r="J12" s="41">
        <v>0</v>
      </c>
      <c r="K12" s="41">
        <v>0</v>
      </c>
      <c r="L12" s="41">
        <v>0</v>
      </c>
      <c r="M12" s="41">
        <v>1</v>
      </c>
      <c r="N12" s="41">
        <v>0</v>
      </c>
      <c r="O12" s="41">
        <v>0</v>
      </c>
      <c r="P12" s="41">
        <v>0</v>
      </c>
      <c r="Q12" s="41">
        <v>0</v>
      </c>
      <c r="R12" s="41">
        <v>0</v>
      </c>
      <c r="S12" s="41">
        <v>1</v>
      </c>
      <c r="V12" s="41">
        <v>2</v>
      </c>
      <c r="W12" s="41">
        <f>J5</f>
        <v>0</v>
      </c>
      <c r="X12" s="41">
        <f>J6</f>
        <v>0</v>
      </c>
      <c r="Y12" s="41">
        <f>J7</f>
        <v>0</v>
      </c>
      <c r="Z12" s="41">
        <f>J8</f>
        <v>0</v>
      </c>
      <c r="AA12" s="41">
        <f>J9</f>
        <v>0</v>
      </c>
      <c r="AB12" s="41">
        <f>J10</f>
        <v>0</v>
      </c>
      <c r="AC12" s="41">
        <f>J11</f>
        <v>0</v>
      </c>
      <c r="AD12" s="41">
        <f>J12</f>
        <v>0</v>
      </c>
      <c r="AE12" s="2">
        <f>J13</f>
        <v>0</v>
      </c>
      <c r="AF12" s="2">
        <f>J14</f>
        <v>0</v>
      </c>
      <c r="AG12" s="2">
        <f>J15</f>
        <v>0</v>
      </c>
      <c r="AH12" s="2">
        <f>J16</f>
        <v>1</v>
      </c>
      <c r="AI12" s="2">
        <f>J17</f>
        <v>0</v>
      </c>
      <c r="AJ12" s="2">
        <f>J18</f>
        <v>0</v>
      </c>
      <c r="AK12" s="41">
        <f>J19</f>
        <v>0</v>
      </c>
      <c r="AL12" s="2">
        <f>J20</f>
        <v>0</v>
      </c>
      <c r="AM12" s="3">
        <f>J21</f>
        <v>0</v>
      </c>
      <c r="AN12" s="3">
        <f>J22</f>
        <v>0</v>
      </c>
      <c r="AO12" s="41">
        <f>J23</f>
        <v>0</v>
      </c>
      <c r="AP12" s="41">
        <f>J24</f>
        <v>0</v>
      </c>
      <c r="AQ12" s="41">
        <f>J25</f>
        <v>0</v>
      </c>
      <c r="AR12" s="42">
        <f>J28</f>
        <v>1</v>
      </c>
      <c r="AT12" s="41">
        <v>2</v>
      </c>
      <c r="AU12" s="30">
        <f>PRODUCT(W12*100*1/W21)</f>
        <v>0</v>
      </c>
      <c r="AV12" s="30">
        <f>PRODUCT(X12*100*1/X21)</f>
        <v>0</v>
      </c>
      <c r="AW12" s="30">
        <f>PRODUCT(Y12*100*1/Y21)</f>
        <v>0</v>
      </c>
      <c r="AX12" s="30">
        <f>PRODUCT(Z12*100*1/Z21)</f>
        <v>0</v>
      </c>
      <c r="AY12" s="30">
        <f>PRODUCT(AA12*100*1/AA21)</f>
        <v>0</v>
      </c>
      <c r="AZ12" s="30">
        <f>PRODUCT(AB12*100*1/AB21)</f>
        <v>0</v>
      </c>
      <c r="BA12" s="30">
        <f>PRODUCT(AC12*100*1/AC21)</f>
        <v>0</v>
      </c>
      <c r="BB12" s="30">
        <f>PRODUCT(AD12*100*1/AD21)</f>
        <v>0</v>
      </c>
      <c r="BC12" s="31">
        <f>PRODUCT(AE12*100*1/AE21)</f>
        <v>0</v>
      </c>
      <c r="BD12" s="31">
        <f>PRODUCT(AF12*100*1/AF21)</f>
        <v>0</v>
      </c>
      <c r="BE12" s="31">
        <f>PRODUCT(AG12*100*1/AG21)</f>
        <v>0</v>
      </c>
      <c r="BF12" s="31">
        <f>PRODUCT(AH12*100*1/AH21)</f>
        <v>100</v>
      </c>
      <c r="BG12" s="31">
        <f>PRODUCT(AI12*100*1/AI21)</f>
        <v>0</v>
      </c>
      <c r="BH12" s="31">
        <f>PRODUCT(AJ12*100*1/AJ21)</f>
        <v>0</v>
      </c>
      <c r="BI12" s="30">
        <f>PRODUCT(AK12*100*1/AK21)</f>
        <v>0</v>
      </c>
      <c r="BJ12" s="31">
        <f>PRODUCT(AL12*100*1/AL21)</f>
        <v>0</v>
      </c>
      <c r="BK12" s="33">
        <f>PRODUCT(AM12*100*1/AM21)</f>
        <v>0</v>
      </c>
      <c r="BL12" s="33">
        <f>PRODUCT(AN12*100*1/AN21)</f>
        <v>0</v>
      </c>
      <c r="BM12" s="30">
        <f>PRODUCT(AO12*100*1/AO21)</f>
        <v>0</v>
      </c>
      <c r="BN12" s="30">
        <f>PRODUCT(AP12*100*1/AP21)</f>
        <v>0</v>
      </c>
      <c r="BO12" s="30">
        <f>PRODUCT(AQ12*100*1/AQ21)</f>
        <v>0</v>
      </c>
      <c r="BP12" s="44">
        <f t="shared" ref="BP12" si="15">PRODUCT(AR12*100*1/AR21)</f>
        <v>100</v>
      </c>
      <c r="BR12" s="41">
        <v>2</v>
      </c>
      <c r="BS12" s="30">
        <f t="shared" ref="BS12:CN12" si="16">AU5+AU6+AU7+AU8+AU9+AU10+AU11+AU12</f>
        <v>0</v>
      </c>
      <c r="BT12" s="30">
        <f t="shared" si="16"/>
        <v>100</v>
      </c>
      <c r="BU12" s="30">
        <f t="shared" si="16"/>
        <v>0</v>
      </c>
      <c r="BV12" s="30">
        <f t="shared" si="16"/>
        <v>100</v>
      </c>
      <c r="BW12" s="30">
        <f t="shared" si="16"/>
        <v>0</v>
      </c>
      <c r="BX12" s="30">
        <f t="shared" si="16"/>
        <v>0</v>
      </c>
      <c r="BY12" s="30">
        <f t="shared" si="16"/>
        <v>0</v>
      </c>
      <c r="BZ12" s="30">
        <f t="shared" si="16"/>
        <v>0</v>
      </c>
      <c r="CA12" s="31">
        <f t="shared" si="16"/>
        <v>100</v>
      </c>
      <c r="CB12" s="31">
        <f t="shared" si="16"/>
        <v>100</v>
      </c>
      <c r="CC12" s="31">
        <f t="shared" si="16"/>
        <v>100</v>
      </c>
      <c r="CD12" s="31">
        <f t="shared" si="16"/>
        <v>100</v>
      </c>
      <c r="CE12" s="31">
        <f t="shared" si="16"/>
        <v>100</v>
      </c>
      <c r="CF12" s="31">
        <f t="shared" si="16"/>
        <v>100</v>
      </c>
      <c r="CG12" s="30">
        <f t="shared" si="16"/>
        <v>0</v>
      </c>
      <c r="CH12" s="31">
        <f t="shared" si="16"/>
        <v>100</v>
      </c>
      <c r="CI12" s="33">
        <f t="shared" si="16"/>
        <v>100</v>
      </c>
      <c r="CJ12" s="33">
        <f t="shared" si="16"/>
        <v>100</v>
      </c>
      <c r="CK12" s="30">
        <f t="shared" si="16"/>
        <v>100</v>
      </c>
      <c r="CL12" s="30">
        <f t="shared" si="16"/>
        <v>100</v>
      </c>
      <c r="CM12" s="30">
        <f t="shared" si="16"/>
        <v>100</v>
      </c>
      <c r="CN12" s="44">
        <f t="shared" si="16"/>
        <v>100</v>
      </c>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1" t="s">
        <v>10</v>
      </c>
      <c r="C13" s="2">
        <v>0</v>
      </c>
      <c r="D13" s="2">
        <v>0</v>
      </c>
      <c r="E13" s="2">
        <v>0</v>
      </c>
      <c r="F13" s="2">
        <v>0</v>
      </c>
      <c r="G13" s="2">
        <v>1</v>
      </c>
      <c r="H13" s="2">
        <v>0</v>
      </c>
      <c r="I13" s="2">
        <v>0</v>
      </c>
      <c r="J13" s="2">
        <v>0</v>
      </c>
      <c r="K13" s="4">
        <v>0</v>
      </c>
      <c r="L13" s="3">
        <v>0</v>
      </c>
      <c r="M13" s="3">
        <v>0</v>
      </c>
      <c r="N13" s="3">
        <v>0</v>
      </c>
      <c r="O13" s="3">
        <v>0</v>
      </c>
      <c r="P13" s="3">
        <v>0</v>
      </c>
      <c r="Q13" s="3">
        <v>0</v>
      </c>
      <c r="R13" s="3">
        <v>0</v>
      </c>
      <c r="S13" s="41">
        <v>1</v>
      </c>
      <c r="V13" s="41">
        <v>4</v>
      </c>
      <c r="W13" s="41">
        <f>K5</f>
        <v>0</v>
      </c>
      <c r="X13" s="41">
        <f>K6</f>
        <v>0</v>
      </c>
      <c r="Y13" s="41">
        <f>K7</f>
        <v>0</v>
      </c>
      <c r="Z13" s="41">
        <f>K8</f>
        <v>0</v>
      </c>
      <c r="AA13" s="41">
        <f>K9</f>
        <v>0</v>
      </c>
      <c r="AB13" s="41">
        <f>K10</f>
        <v>0</v>
      </c>
      <c r="AC13" s="41">
        <f>K11</f>
        <v>1</v>
      </c>
      <c r="AD13" s="41">
        <f>K12</f>
        <v>0</v>
      </c>
      <c r="AE13" s="4">
        <f>K13</f>
        <v>0</v>
      </c>
      <c r="AF13" s="4">
        <f>K14</f>
        <v>0</v>
      </c>
      <c r="AG13" s="3">
        <f>K15</f>
        <v>0</v>
      </c>
      <c r="AH13" s="2">
        <f>K16</f>
        <v>0</v>
      </c>
      <c r="AI13" s="2">
        <f>K17</f>
        <v>0</v>
      </c>
      <c r="AJ13" s="2">
        <f>K18</f>
        <v>0</v>
      </c>
      <c r="AK13" s="41">
        <f>K19</f>
        <v>0</v>
      </c>
      <c r="AL13" s="4">
        <f>K20</f>
        <v>0</v>
      </c>
      <c r="AM13" s="3">
        <f>K21</f>
        <v>0</v>
      </c>
      <c r="AN13" s="3">
        <f>K22</f>
        <v>0</v>
      </c>
      <c r="AO13" s="41">
        <f>K23</f>
        <v>0</v>
      </c>
      <c r="AP13" s="41">
        <f>K24</f>
        <v>0</v>
      </c>
      <c r="AQ13" s="41">
        <f>K25</f>
        <v>0</v>
      </c>
      <c r="AR13" s="42">
        <f>K28</f>
        <v>0</v>
      </c>
      <c r="AT13" s="41">
        <v>4</v>
      </c>
      <c r="AU13" s="30">
        <f>PRODUCT(W13*100*1/W21)</f>
        <v>0</v>
      </c>
      <c r="AV13" s="30">
        <f>PRODUCT(X13*100*1/X21)</f>
        <v>0</v>
      </c>
      <c r="AW13" s="30">
        <f>PRODUCT(Y13*100*1/Y21)</f>
        <v>0</v>
      </c>
      <c r="AX13" s="30">
        <f>PRODUCT(Z13*100*1/Z21)</f>
        <v>0</v>
      </c>
      <c r="AY13" s="30">
        <f>PRODUCT(AA13*100*1/AA21)</f>
        <v>0</v>
      </c>
      <c r="AZ13" s="30">
        <f>PRODUCT(AB13*100*1/AB21)</f>
        <v>0</v>
      </c>
      <c r="BA13" s="30">
        <f>PRODUCT(AC13*100*1/AC21)</f>
        <v>100</v>
      </c>
      <c r="BB13" s="30">
        <f>PRODUCT(AD13*100*1/AD21)</f>
        <v>0</v>
      </c>
      <c r="BC13" s="32">
        <f>PRODUCT(AE13*100*1/AE21)</f>
        <v>0</v>
      </c>
      <c r="BD13" s="32">
        <f>PRODUCT(AF13*100*1/AF21)</f>
        <v>0</v>
      </c>
      <c r="BE13" s="33">
        <f>PRODUCT(AG13*100*1/AG21)</f>
        <v>0</v>
      </c>
      <c r="BF13" s="31">
        <f>PRODUCT(AH13*100*1/AH21)</f>
        <v>0</v>
      </c>
      <c r="BG13" s="31">
        <f>PRODUCT(AI13*100*1/AI21)</f>
        <v>0</v>
      </c>
      <c r="BH13" s="31">
        <f>PRODUCT(AJ13*100*1/AJ21)</f>
        <v>0</v>
      </c>
      <c r="BI13" s="30">
        <f>PRODUCT(AK13*100*1/AK21)</f>
        <v>0</v>
      </c>
      <c r="BJ13" s="32">
        <f>PRODUCT(AL13*100*1/AL21)</f>
        <v>0</v>
      </c>
      <c r="BK13" s="33">
        <f>PRODUCT(AM13*100*1/AM21)</f>
        <v>0</v>
      </c>
      <c r="BL13" s="33">
        <f>PRODUCT(AN13*100*1/AN21)</f>
        <v>0</v>
      </c>
      <c r="BM13" s="30">
        <f>PRODUCT(AO13*100*1/AO21)</f>
        <v>0</v>
      </c>
      <c r="BN13" s="30">
        <f>PRODUCT(AP13*100*1/AP21)</f>
        <v>0</v>
      </c>
      <c r="BO13" s="30">
        <f>PRODUCT(AQ13*100*1/AQ21)</f>
        <v>0</v>
      </c>
      <c r="BP13" s="44">
        <f>PRODUCT(AR13*100*1/AR21)</f>
        <v>0</v>
      </c>
      <c r="BR13" s="41">
        <v>4</v>
      </c>
      <c r="BS13" s="30">
        <f t="shared" ref="BS13:CN13" si="17">AU5+AU6+AU7+AU8+AU9+AU10+AU11+AU12+AU13</f>
        <v>0</v>
      </c>
      <c r="BT13" s="30">
        <f t="shared" si="17"/>
        <v>100</v>
      </c>
      <c r="BU13" s="30">
        <f t="shared" si="17"/>
        <v>0</v>
      </c>
      <c r="BV13" s="30">
        <f t="shared" si="17"/>
        <v>100</v>
      </c>
      <c r="BW13" s="30">
        <f t="shared" si="17"/>
        <v>0</v>
      </c>
      <c r="BX13" s="30">
        <f t="shared" si="17"/>
        <v>0</v>
      </c>
      <c r="BY13" s="30">
        <f t="shared" si="17"/>
        <v>100</v>
      </c>
      <c r="BZ13" s="30">
        <f t="shared" si="17"/>
        <v>0</v>
      </c>
      <c r="CA13" s="32">
        <f t="shared" si="17"/>
        <v>100</v>
      </c>
      <c r="CB13" s="32">
        <f t="shared" si="17"/>
        <v>100</v>
      </c>
      <c r="CC13" s="33">
        <f t="shared" si="17"/>
        <v>100</v>
      </c>
      <c r="CD13" s="31">
        <f t="shared" si="17"/>
        <v>100</v>
      </c>
      <c r="CE13" s="31">
        <f t="shared" si="17"/>
        <v>100</v>
      </c>
      <c r="CF13" s="31">
        <f t="shared" si="17"/>
        <v>100</v>
      </c>
      <c r="CG13" s="30">
        <f t="shared" si="17"/>
        <v>0</v>
      </c>
      <c r="CH13" s="32">
        <f t="shared" si="17"/>
        <v>100</v>
      </c>
      <c r="CI13" s="33">
        <f t="shared" si="17"/>
        <v>100</v>
      </c>
      <c r="CJ13" s="33">
        <f t="shared" si="17"/>
        <v>100</v>
      </c>
      <c r="CK13" s="30">
        <f t="shared" si="17"/>
        <v>100</v>
      </c>
      <c r="CL13" s="30">
        <f t="shared" si="17"/>
        <v>100</v>
      </c>
      <c r="CM13" s="30">
        <f t="shared" si="17"/>
        <v>100</v>
      </c>
      <c r="CN13" s="44">
        <f t="shared" si="17"/>
        <v>100</v>
      </c>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1" t="s">
        <v>11</v>
      </c>
      <c r="C14" s="2">
        <v>0</v>
      </c>
      <c r="D14" s="2">
        <v>0</v>
      </c>
      <c r="E14" s="2">
        <v>1</v>
      </c>
      <c r="F14" s="2">
        <v>0</v>
      </c>
      <c r="G14" s="2">
        <v>0</v>
      </c>
      <c r="H14" s="2">
        <v>0</v>
      </c>
      <c r="I14" s="2">
        <v>0</v>
      </c>
      <c r="J14" s="2">
        <v>0</v>
      </c>
      <c r="K14" s="4">
        <v>0</v>
      </c>
      <c r="L14" s="4">
        <v>0</v>
      </c>
      <c r="M14" s="3">
        <v>0</v>
      </c>
      <c r="N14" s="3">
        <v>0</v>
      </c>
      <c r="O14" s="3">
        <v>0</v>
      </c>
      <c r="P14" s="3">
        <v>0</v>
      </c>
      <c r="Q14" s="3">
        <v>0</v>
      </c>
      <c r="R14" s="3">
        <v>0</v>
      </c>
      <c r="S14" s="41">
        <v>1</v>
      </c>
      <c r="V14" s="41">
        <v>8</v>
      </c>
      <c r="W14" s="41">
        <f>L5</f>
        <v>0</v>
      </c>
      <c r="X14" s="41">
        <f>L6</f>
        <v>0</v>
      </c>
      <c r="Y14" s="41">
        <f>L7</f>
        <v>1</v>
      </c>
      <c r="Z14" s="41">
        <f>L8</f>
        <v>0</v>
      </c>
      <c r="AA14" s="41">
        <f>L9</f>
        <v>0</v>
      </c>
      <c r="AB14" s="41">
        <f>L10</f>
        <v>1</v>
      </c>
      <c r="AC14" s="41">
        <f>L11</f>
        <v>0</v>
      </c>
      <c r="AD14" s="41">
        <f>L12</f>
        <v>0</v>
      </c>
      <c r="AE14" s="3">
        <f>L13</f>
        <v>0</v>
      </c>
      <c r="AF14" s="4">
        <f>L14</f>
        <v>0</v>
      </c>
      <c r="AG14" s="3">
        <f>L15</f>
        <v>0</v>
      </c>
      <c r="AH14" s="2">
        <f>L16</f>
        <v>0</v>
      </c>
      <c r="AI14" s="3">
        <f>L17</f>
        <v>0</v>
      </c>
      <c r="AJ14" s="3">
        <f>L18</f>
        <v>0</v>
      </c>
      <c r="AK14" s="41">
        <f>L19</f>
        <v>0</v>
      </c>
      <c r="AL14" s="3">
        <f>L20</f>
        <v>0</v>
      </c>
      <c r="AM14" s="3">
        <f>L21</f>
        <v>0</v>
      </c>
      <c r="AN14" s="3">
        <f>L22</f>
        <v>0</v>
      </c>
      <c r="AO14" s="41">
        <f>L23</f>
        <v>0</v>
      </c>
      <c r="AP14" s="41">
        <f>L24</f>
        <v>0</v>
      </c>
      <c r="AQ14" s="41">
        <f>L25</f>
        <v>0</v>
      </c>
      <c r="AR14" s="42">
        <f>L28</f>
        <v>0</v>
      </c>
      <c r="AT14" s="41">
        <v>8</v>
      </c>
      <c r="AU14" s="30">
        <f>PRODUCT(W14*100*1/W21)</f>
        <v>0</v>
      </c>
      <c r="AV14" s="30">
        <f>PRODUCT(X14*100*1/X21)</f>
        <v>0</v>
      </c>
      <c r="AW14" s="30">
        <f>PRODUCT(Y14*100*1/Y21)</f>
        <v>100</v>
      </c>
      <c r="AX14" s="30">
        <f>PRODUCT(Z14*100*1/Z21)</f>
        <v>0</v>
      </c>
      <c r="AY14" s="30">
        <f>PRODUCT(AA14*100*1/AA21)</f>
        <v>0</v>
      </c>
      <c r="AZ14" s="30">
        <f>PRODUCT(AB14*100*1/AB21)</f>
        <v>100</v>
      </c>
      <c r="BA14" s="30">
        <f>PRODUCT(AC14*100*1/AC21)</f>
        <v>0</v>
      </c>
      <c r="BB14" s="30">
        <f>PRODUCT(AD14*100*1/AD21)</f>
        <v>0</v>
      </c>
      <c r="BC14" s="33">
        <f>PRODUCT(AE14*100*1/AE21)</f>
        <v>0</v>
      </c>
      <c r="BD14" s="32">
        <f>PRODUCT(AF14*100*1/AF21)</f>
        <v>0</v>
      </c>
      <c r="BE14" s="33">
        <f>PRODUCT(AG14*100*1/AG21)</f>
        <v>0</v>
      </c>
      <c r="BF14" s="31">
        <f>PRODUCT(AH14*100*1/AH21)</f>
        <v>0</v>
      </c>
      <c r="BG14" s="33">
        <f>PRODUCT(AI14*100*1/AI21)</f>
        <v>0</v>
      </c>
      <c r="BH14" s="33">
        <f>PRODUCT(AJ14*100*1/AJ21)</f>
        <v>0</v>
      </c>
      <c r="BI14" s="30">
        <f>PRODUCT(AK14*100*1/AK21)</f>
        <v>0</v>
      </c>
      <c r="BJ14" s="33">
        <f>PRODUCT(AL14*100*1/AL21)</f>
        <v>0</v>
      </c>
      <c r="BK14" s="33">
        <f>PRODUCT(AM14*100*1/AM21)</f>
        <v>0</v>
      </c>
      <c r="BL14" s="33">
        <f>PRODUCT(AN14*100*1/AN21)</f>
        <v>0</v>
      </c>
      <c r="BM14" s="30">
        <f>PRODUCT(AO14*100*1/AO21)</f>
        <v>0</v>
      </c>
      <c r="BN14" s="30">
        <f>PRODUCT(AP14*100*1/AP21)</f>
        <v>0</v>
      </c>
      <c r="BO14" s="30">
        <f>PRODUCT(AQ14*100*1/AQ21)</f>
        <v>0</v>
      </c>
      <c r="BP14" s="44">
        <f t="shared" ref="BP14" si="18">PRODUCT(AR14*100*1/AR21)</f>
        <v>0</v>
      </c>
      <c r="BR14" s="41">
        <v>8</v>
      </c>
      <c r="BS14" s="30">
        <f t="shared" ref="BS14:CN14" si="19">AU5+AU6+AU7+AU8+AU9+AU10+AU11+AU12+AU13+AU14</f>
        <v>0</v>
      </c>
      <c r="BT14" s="30">
        <f t="shared" si="19"/>
        <v>100</v>
      </c>
      <c r="BU14" s="30">
        <f t="shared" si="19"/>
        <v>100</v>
      </c>
      <c r="BV14" s="30">
        <f t="shared" si="19"/>
        <v>100</v>
      </c>
      <c r="BW14" s="30">
        <f t="shared" si="19"/>
        <v>0</v>
      </c>
      <c r="BX14" s="30">
        <f t="shared" si="19"/>
        <v>100</v>
      </c>
      <c r="BY14" s="30">
        <f t="shared" si="19"/>
        <v>100</v>
      </c>
      <c r="BZ14" s="30">
        <f t="shared" si="19"/>
        <v>0</v>
      </c>
      <c r="CA14" s="33">
        <f t="shared" si="19"/>
        <v>100</v>
      </c>
      <c r="CB14" s="32">
        <f t="shared" si="19"/>
        <v>100</v>
      </c>
      <c r="CC14" s="33">
        <f t="shared" si="19"/>
        <v>100</v>
      </c>
      <c r="CD14" s="31">
        <f t="shared" si="19"/>
        <v>100</v>
      </c>
      <c r="CE14" s="33">
        <f t="shared" si="19"/>
        <v>100</v>
      </c>
      <c r="CF14" s="33">
        <f t="shared" si="19"/>
        <v>100</v>
      </c>
      <c r="CG14" s="30">
        <f t="shared" si="19"/>
        <v>0</v>
      </c>
      <c r="CH14" s="33">
        <f t="shared" si="19"/>
        <v>100</v>
      </c>
      <c r="CI14" s="33">
        <f t="shared" si="19"/>
        <v>100</v>
      </c>
      <c r="CJ14" s="33">
        <f t="shared" si="19"/>
        <v>100</v>
      </c>
      <c r="CK14" s="30">
        <f t="shared" si="19"/>
        <v>100</v>
      </c>
      <c r="CL14" s="30">
        <f t="shared" si="19"/>
        <v>100</v>
      </c>
      <c r="CM14" s="30">
        <f t="shared" si="19"/>
        <v>100</v>
      </c>
      <c r="CN14" s="44">
        <f t="shared" si="19"/>
        <v>100</v>
      </c>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1" t="s">
        <v>12</v>
      </c>
      <c r="C15" s="2">
        <v>0</v>
      </c>
      <c r="D15" s="2">
        <v>0</v>
      </c>
      <c r="E15" s="2">
        <v>0</v>
      </c>
      <c r="F15" s="2">
        <v>0</v>
      </c>
      <c r="G15" s="2">
        <v>0</v>
      </c>
      <c r="H15" s="2">
        <v>0</v>
      </c>
      <c r="I15" s="2">
        <v>1</v>
      </c>
      <c r="J15" s="2">
        <v>0</v>
      </c>
      <c r="K15" s="3">
        <v>0</v>
      </c>
      <c r="L15" s="3">
        <v>0</v>
      </c>
      <c r="M15" s="3">
        <v>0</v>
      </c>
      <c r="N15" s="3">
        <v>0</v>
      </c>
      <c r="O15" s="3">
        <v>0</v>
      </c>
      <c r="P15" s="3">
        <v>0</v>
      </c>
      <c r="Q15" s="3">
        <v>0</v>
      </c>
      <c r="R15" s="3">
        <v>0</v>
      </c>
      <c r="S15" s="41">
        <v>1</v>
      </c>
      <c r="V15" s="41">
        <v>16</v>
      </c>
      <c r="W15" s="41">
        <f>M5</f>
        <v>0</v>
      </c>
      <c r="X15" s="41">
        <f>M6</f>
        <v>0</v>
      </c>
      <c r="Y15" s="41">
        <f>M7</f>
        <v>0</v>
      </c>
      <c r="Z15" s="41">
        <f>M8</f>
        <v>0</v>
      </c>
      <c r="AA15" s="41">
        <f>M9</f>
        <v>1</v>
      </c>
      <c r="AB15" s="41">
        <f>M10</f>
        <v>0</v>
      </c>
      <c r="AC15" s="41">
        <f>M11</f>
        <v>0</v>
      </c>
      <c r="AD15" s="41">
        <f>M12</f>
        <v>1</v>
      </c>
      <c r="AE15" s="3">
        <f>M13</f>
        <v>0</v>
      </c>
      <c r="AF15" s="3">
        <f>M14</f>
        <v>0</v>
      </c>
      <c r="AG15" s="3">
        <f>M15</f>
        <v>0</v>
      </c>
      <c r="AH15" s="3">
        <f>M16</f>
        <v>0</v>
      </c>
      <c r="AI15" s="3">
        <f>M17</f>
        <v>0</v>
      </c>
      <c r="AJ15" s="3">
        <f>M18</f>
        <v>0</v>
      </c>
      <c r="AK15" s="41">
        <f>M19</f>
        <v>0</v>
      </c>
      <c r="AL15" s="3">
        <f>M20</f>
        <v>0</v>
      </c>
      <c r="AM15" s="3">
        <f>M21</f>
        <v>0</v>
      </c>
      <c r="AN15" s="3">
        <f>M22</f>
        <v>0</v>
      </c>
      <c r="AO15" s="41">
        <f>M23</f>
        <v>0</v>
      </c>
      <c r="AP15" s="41">
        <f>M24</f>
        <v>0</v>
      </c>
      <c r="AQ15" s="41">
        <f>M25</f>
        <v>0</v>
      </c>
      <c r="AR15" s="45">
        <f>M28</f>
        <v>0</v>
      </c>
      <c r="AT15" s="41">
        <v>16</v>
      </c>
      <c r="AU15" s="30">
        <f>PRODUCT(W15*100*1/W21)</f>
        <v>0</v>
      </c>
      <c r="AV15" s="30">
        <f>PRODUCT(X15*100*1/X21)</f>
        <v>0</v>
      </c>
      <c r="AW15" s="30">
        <f>PRODUCT(Y15*100*1/Y21)</f>
        <v>0</v>
      </c>
      <c r="AX15" s="30">
        <f>PRODUCT(Z15*100*1/Z21)</f>
        <v>0</v>
      </c>
      <c r="AY15" s="30">
        <f>PRODUCT(AA15*100*1/AA21)</f>
        <v>100</v>
      </c>
      <c r="AZ15" s="30">
        <f>PRODUCT(AB15*100*1/AB21)</f>
        <v>0</v>
      </c>
      <c r="BA15" s="30">
        <f>PRODUCT(AC15*100*1/AC21)</f>
        <v>0</v>
      </c>
      <c r="BB15" s="30">
        <f>PRODUCT(AD15*100*1/AD21)</f>
        <v>100</v>
      </c>
      <c r="BC15" s="33">
        <f>PRODUCT(AE15*100*1/AE21)</f>
        <v>0</v>
      </c>
      <c r="BD15" s="33">
        <f>PRODUCT(AF15*100*1/AF21)</f>
        <v>0</v>
      </c>
      <c r="BE15" s="33">
        <f>PRODUCT(AG15*100*1/AG21)</f>
        <v>0</v>
      </c>
      <c r="BF15" s="33">
        <f>PRODUCT(AH15*100*1/AH21)</f>
        <v>0</v>
      </c>
      <c r="BG15" s="33">
        <f>PRODUCT(AI15*100*1/AI21)</f>
        <v>0</v>
      </c>
      <c r="BH15" s="33">
        <f>PRODUCT(AJ15*100*1/AJ21)</f>
        <v>0</v>
      </c>
      <c r="BI15" s="30">
        <f>PRODUCT(AK15*100*1/AK21)</f>
        <v>0</v>
      </c>
      <c r="BJ15" s="33">
        <f>PRODUCT(AL15*100*1/AL21)</f>
        <v>0</v>
      </c>
      <c r="BK15" s="33">
        <f>PRODUCT(AM15*100*1/AM21)</f>
        <v>0</v>
      </c>
      <c r="BL15" s="33">
        <f>PRODUCT(AN15*100*1/AN21)</f>
        <v>0</v>
      </c>
      <c r="BM15" s="30">
        <f>PRODUCT(AO15*100*1/AO21)</f>
        <v>0</v>
      </c>
      <c r="BN15" s="30">
        <f>PRODUCT(AP15*100*1/AP21)</f>
        <v>0</v>
      </c>
      <c r="BO15" s="30">
        <f>PRODUCT(AQ15*100*1/AQ21)</f>
        <v>0</v>
      </c>
      <c r="BP15" s="46">
        <f t="shared" ref="BP15" si="20">PRODUCT(AR15*100*1/AR21)</f>
        <v>0</v>
      </c>
      <c r="BR15" s="41">
        <v>16</v>
      </c>
      <c r="BS15" s="30">
        <f t="shared" ref="BS15:CN15" si="21">AU5+AU6+AU7+AU8+AU9+AU10+AU11+AU12+AU13+AU14+AU15</f>
        <v>0</v>
      </c>
      <c r="BT15" s="30">
        <f t="shared" si="21"/>
        <v>100</v>
      </c>
      <c r="BU15" s="30">
        <f t="shared" si="21"/>
        <v>100</v>
      </c>
      <c r="BV15" s="30">
        <f t="shared" si="21"/>
        <v>100</v>
      </c>
      <c r="BW15" s="30">
        <f t="shared" si="21"/>
        <v>100</v>
      </c>
      <c r="BX15" s="30">
        <f t="shared" si="21"/>
        <v>100</v>
      </c>
      <c r="BY15" s="30">
        <f t="shared" si="21"/>
        <v>100</v>
      </c>
      <c r="BZ15" s="30">
        <f t="shared" si="21"/>
        <v>100</v>
      </c>
      <c r="CA15" s="33">
        <f t="shared" si="21"/>
        <v>100</v>
      </c>
      <c r="CB15" s="33">
        <f t="shared" si="21"/>
        <v>100</v>
      </c>
      <c r="CC15" s="33">
        <f t="shared" si="21"/>
        <v>100</v>
      </c>
      <c r="CD15" s="33">
        <f t="shared" si="21"/>
        <v>100</v>
      </c>
      <c r="CE15" s="33">
        <f t="shared" si="21"/>
        <v>100</v>
      </c>
      <c r="CF15" s="33">
        <f t="shared" si="21"/>
        <v>100</v>
      </c>
      <c r="CG15" s="30">
        <f t="shared" si="21"/>
        <v>0</v>
      </c>
      <c r="CH15" s="33">
        <f t="shared" si="21"/>
        <v>100</v>
      </c>
      <c r="CI15" s="33">
        <f t="shared" si="21"/>
        <v>100</v>
      </c>
      <c r="CJ15" s="33">
        <f t="shared" si="21"/>
        <v>100</v>
      </c>
      <c r="CK15" s="30">
        <f t="shared" si="21"/>
        <v>100</v>
      </c>
      <c r="CL15" s="30">
        <f t="shared" si="21"/>
        <v>100</v>
      </c>
      <c r="CM15" s="30">
        <f t="shared" si="21"/>
        <v>100</v>
      </c>
      <c r="CN15" s="46">
        <f t="shared" si="21"/>
        <v>100</v>
      </c>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1" t="s">
        <v>13</v>
      </c>
      <c r="C16" s="2">
        <v>0</v>
      </c>
      <c r="D16" s="2">
        <v>0</v>
      </c>
      <c r="E16" s="2">
        <v>0</v>
      </c>
      <c r="F16" s="2">
        <v>0</v>
      </c>
      <c r="G16" s="2">
        <v>0</v>
      </c>
      <c r="H16" s="2">
        <v>0</v>
      </c>
      <c r="I16" s="2">
        <v>0</v>
      </c>
      <c r="J16" s="2">
        <v>1</v>
      </c>
      <c r="K16" s="2">
        <v>0</v>
      </c>
      <c r="L16" s="2">
        <v>0</v>
      </c>
      <c r="M16" s="3">
        <v>0</v>
      </c>
      <c r="N16" s="3">
        <v>0</v>
      </c>
      <c r="O16" s="3">
        <v>0</v>
      </c>
      <c r="P16" s="3">
        <v>0</v>
      </c>
      <c r="Q16" s="3">
        <v>0</v>
      </c>
      <c r="R16" s="3">
        <v>0</v>
      </c>
      <c r="S16" s="41">
        <v>1</v>
      </c>
      <c r="V16" s="41">
        <v>32</v>
      </c>
      <c r="W16" s="41">
        <f>N5</f>
        <v>1</v>
      </c>
      <c r="X16" s="41">
        <f>N6</f>
        <v>0</v>
      </c>
      <c r="Y16" s="41">
        <f>N7</f>
        <v>0</v>
      </c>
      <c r="Z16" s="41">
        <f>N8</f>
        <v>0</v>
      </c>
      <c r="AA16" s="41">
        <f>N9</f>
        <v>0</v>
      </c>
      <c r="AB16" s="41">
        <f>N10</f>
        <v>0</v>
      </c>
      <c r="AC16" s="41">
        <f>N11</f>
        <v>0</v>
      </c>
      <c r="AD16" s="41">
        <f>N12</f>
        <v>0</v>
      </c>
      <c r="AE16" s="3">
        <f>N13</f>
        <v>0</v>
      </c>
      <c r="AF16" s="3">
        <f>N14</f>
        <v>0</v>
      </c>
      <c r="AG16" s="3">
        <f>N15</f>
        <v>0</v>
      </c>
      <c r="AH16" s="3">
        <f>N16</f>
        <v>0</v>
      </c>
      <c r="AI16" s="3">
        <f>N17</f>
        <v>0</v>
      </c>
      <c r="AJ16" s="3">
        <f>N18</f>
        <v>0</v>
      </c>
      <c r="AK16" s="41">
        <f>N19</f>
        <v>0</v>
      </c>
      <c r="AL16" s="3">
        <f>N20</f>
        <v>0</v>
      </c>
      <c r="AM16" s="3">
        <f>N21</f>
        <v>0</v>
      </c>
      <c r="AN16" s="3">
        <f>N22</f>
        <v>0</v>
      </c>
      <c r="AO16" s="41">
        <f>N23</f>
        <v>0</v>
      </c>
      <c r="AP16" s="41">
        <f>N24</f>
        <v>0</v>
      </c>
      <c r="AQ16" s="41">
        <f>N25</f>
        <v>0</v>
      </c>
      <c r="AR16" s="45">
        <f>N28</f>
        <v>0</v>
      </c>
      <c r="AT16" s="41">
        <v>32</v>
      </c>
      <c r="AU16" s="30">
        <f>PRODUCT(W16*100*1/W21)</f>
        <v>100</v>
      </c>
      <c r="AV16" s="30">
        <f>PRODUCT(X16*100*1/X21)</f>
        <v>0</v>
      </c>
      <c r="AW16" s="30">
        <f>PRODUCT(Y16*100*1/Y21)</f>
        <v>0</v>
      </c>
      <c r="AX16" s="30">
        <f>PRODUCT(Z16*100*1/Z21)</f>
        <v>0</v>
      </c>
      <c r="AY16" s="30">
        <f>PRODUCT(AA16*100*1/AA21)</f>
        <v>0</v>
      </c>
      <c r="AZ16" s="30">
        <f>PRODUCT(AB16*100*1/AB21)</f>
        <v>0</v>
      </c>
      <c r="BA16" s="30">
        <f>PRODUCT(AC16*100*1/AC21)</f>
        <v>0</v>
      </c>
      <c r="BB16" s="30">
        <f>PRODUCT(AD16*100*1/AD21)</f>
        <v>0</v>
      </c>
      <c r="BC16" s="33">
        <f>PRODUCT(AE16*100*1/AE21)</f>
        <v>0</v>
      </c>
      <c r="BD16" s="33">
        <f>PRODUCT(AF16*100*1/AF21)</f>
        <v>0</v>
      </c>
      <c r="BE16" s="33">
        <f>PRODUCT(AG16*100*1/AG21)</f>
        <v>0</v>
      </c>
      <c r="BF16" s="33">
        <f>PRODUCT(AH16*100*1/AH21)</f>
        <v>0</v>
      </c>
      <c r="BG16" s="33">
        <f>PRODUCT(AI16*100*1/AI21)</f>
        <v>0</v>
      </c>
      <c r="BH16" s="33">
        <f>PRODUCT(AJ16*100*1/AJ21)</f>
        <v>0</v>
      </c>
      <c r="BI16" s="30">
        <f>PRODUCT(AK16*100*1/AK21)</f>
        <v>0</v>
      </c>
      <c r="BJ16" s="33">
        <f>PRODUCT(AL16*100*1/AL21)</f>
        <v>0</v>
      </c>
      <c r="BK16" s="33">
        <f>PRODUCT(AM16*100*1/AM21)</f>
        <v>0</v>
      </c>
      <c r="BL16" s="33">
        <f>PRODUCT(AN16*100*1/AN21)</f>
        <v>0</v>
      </c>
      <c r="BM16" s="30">
        <f>PRODUCT(AO16*100*1/AO21)</f>
        <v>0</v>
      </c>
      <c r="BN16" s="30">
        <f>PRODUCT(AP16*100*1/AP21)</f>
        <v>0</v>
      </c>
      <c r="BO16" s="30">
        <f>PRODUCT(AQ16*100*1/AQ21)</f>
        <v>0</v>
      </c>
      <c r="BP16" s="46">
        <f t="shared" ref="BP16" si="22">PRODUCT(AR16*100*1/AR21)</f>
        <v>0</v>
      </c>
      <c r="BR16" s="41">
        <v>32</v>
      </c>
      <c r="BS16" s="30">
        <f t="shared" ref="BS16:CN16" si="23">AU5+AU6+AU7+AU8+AU9+AU10+AU11+AU12+AU13+AU14+AU15+AU16</f>
        <v>100</v>
      </c>
      <c r="BT16" s="30">
        <f t="shared" si="23"/>
        <v>100</v>
      </c>
      <c r="BU16" s="30">
        <f t="shared" si="23"/>
        <v>100</v>
      </c>
      <c r="BV16" s="30">
        <f t="shared" si="23"/>
        <v>100</v>
      </c>
      <c r="BW16" s="30">
        <f t="shared" si="23"/>
        <v>100</v>
      </c>
      <c r="BX16" s="30">
        <f t="shared" si="23"/>
        <v>100</v>
      </c>
      <c r="BY16" s="30">
        <f t="shared" si="23"/>
        <v>100</v>
      </c>
      <c r="BZ16" s="30">
        <f t="shared" si="23"/>
        <v>100</v>
      </c>
      <c r="CA16" s="33">
        <f t="shared" si="23"/>
        <v>100</v>
      </c>
      <c r="CB16" s="33">
        <f t="shared" si="23"/>
        <v>100</v>
      </c>
      <c r="CC16" s="33">
        <f t="shared" si="23"/>
        <v>100</v>
      </c>
      <c r="CD16" s="33">
        <f t="shared" si="23"/>
        <v>100</v>
      </c>
      <c r="CE16" s="33">
        <f t="shared" si="23"/>
        <v>100</v>
      </c>
      <c r="CF16" s="33">
        <f t="shared" si="23"/>
        <v>100</v>
      </c>
      <c r="CG16" s="30">
        <f t="shared" si="23"/>
        <v>0</v>
      </c>
      <c r="CH16" s="33">
        <f t="shared" si="23"/>
        <v>100</v>
      </c>
      <c r="CI16" s="33">
        <f t="shared" si="23"/>
        <v>100</v>
      </c>
      <c r="CJ16" s="33">
        <f t="shared" si="23"/>
        <v>100</v>
      </c>
      <c r="CK16" s="30">
        <f t="shared" si="23"/>
        <v>100</v>
      </c>
      <c r="CL16" s="30">
        <f t="shared" si="23"/>
        <v>100</v>
      </c>
      <c r="CM16" s="30">
        <f t="shared" si="23"/>
        <v>100</v>
      </c>
      <c r="CN16" s="46">
        <f t="shared" si="23"/>
        <v>100</v>
      </c>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1" t="s">
        <v>14</v>
      </c>
      <c r="C17" s="2">
        <v>0</v>
      </c>
      <c r="D17" s="2">
        <v>0</v>
      </c>
      <c r="E17" s="2">
        <v>0</v>
      </c>
      <c r="F17" s="2">
        <v>0</v>
      </c>
      <c r="G17" s="2">
        <v>0</v>
      </c>
      <c r="H17" s="2">
        <v>1</v>
      </c>
      <c r="I17" s="2">
        <v>0</v>
      </c>
      <c r="J17" s="2">
        <v>0</v>
      </c>
      <c r="K17" s="2">
        <v>0</v>
      </c>
      <c r="L17" s="3">
        <v>0</v>
      </c>
      <c r="M17" s="3">
        <v>0</v>
      </c>
      <c r="N17" s="3">
        <v>0</v>
      </c>
      <c r="O17" s="3">
        <v>0</v>
      </c>
      <c r="P17" s="3">
        <v>0</v>
      </c>
      <c r="Q17" s="3">
        <v>0</v>
      </c>
      <c r="R17" s="3">
        <v>0</v>
      </c>
      <c r="S17" s="41">
        <v>1</v>
      </c>
      <c r="V17" s="41">
        <v>64</v>
      </c>
      <c r="W17" s="41">
        <f>O5</f>
        <v>0</v>
      </c>
      <c r="X17" s="41">
        <f>O6</f>
        <v>0</v>
      </c>
      <c r="Y17" s="41">
        <f>O7</f>
        <v>0</v>
      </c>
      <c r="Z17" s="41">
        <f>O8</f>
        <v>0</v>
      </c>
      <c r="AA17" s="41">
        <f>O9</f>
        <v>0</v>
      </c>
      <c r="AB17" s="41">
        <f>O10</f>
        <v>0</v>
      </c>
      <c r="AC17" s="41">
        <f>O11</f>
        <v>0</v>
      </c>
      <c r="AD17" s="41">
        <f>O12</f>
        <v>0</v>
      </c>
      <c r="AE17" s="3">
        <f>O13</f>
        <v>0</v>
      </c>
      <c r="AF17" s="3">
        <f>O14</f>
        <v>0</v>
      </c>
      <c r="AG17" s="3">
        <f>O15</f>
        <v>0</v>
      </c>
      <c r="AH17" s="3">
        <f>O16</f>
        <v>0</v>
      </c>
      <c r="AI17" s="3">
        <f>O17</f>
        <v>0</v>
      </c>
      <c r="AJ17" s="3">
        <f>O18</f>
        <v>0</v>
      </c>
      <c r="AK17" s="41">
        <f>O19</f>
        <v>0</v>
      </c>
      <c r="AL17" s="3">
        <f>O20</f>
        <v>0</v>
      </c>
      <c r="AM17" s="3">
        <f>O21</f>
        <v>0</v>
      </c>
      <c r="AN17" s="3">
        <f>O22</f>
        <v>0</v>
      </c>
      <c r="AO17" s="41">
        <f>O23</f>
        <v>0</v>
      </c>
      <c r="AP17" s="41">
        <f>O24</f>
        <v>0</v>
      </c>
      <c r="AQ17" s="41">
        <f>O25</f>
        <v>0</v>
      </c>
      <c r="AR17" s="45">
        <f>O28</f>
        <v>0</v>
      </c>
      <c r="AT17" s="41">
        <v>64</v>
      </c>
      <c r="AU17" s="30">
        <f>PRODUCT(W17*100*1/W21)</f>
        <v>0</v>
      </c>
      <c r="AV17" s="30">
        <f>PRODUCT(X17*100*1/X21)</f>
        <v>0</v>
      </c>
      <c r="AW17" s="30">
        <f>PRODUCT(Y17*100*1/Y21)</f>
        <v>0</v>
      </c>
      <c r="AX17" s="30">
        <f>PRODUCT(Z17*100*1/Z21)</f>
        <v>0</v>
      </c>
      <c r="AY17" s="30">
        <f>PRODUCT(AA17*100*1/AA21)</f>
        <v>0</v>
      </c>
      <c r="AZ17" s="30">
        <f>PRODUCT(AB17*100*1/AB21)</f>
        <v>0</v>
      </c>
      <c r="BA17" s="30">
        <f>PRODUCT(AC17*100*1/AC21)</f>
        <v>0</v>
      </c>
      <c r="BB17" s="30">
        <f>PRODUCT(AD17*100*1/AD21)</f>
        <v>0</v>
      </c>
      <c r="BC17" s="33">
        <f>PRODUCT(AE17*100*1/AE21)</f>
        <v>0</v>
      </c>
      <c r="BD17" s="33">
        <f>PRODUCT(AF17*100*1/AF21)</f>
        <v>0</v>
      </c>
      <c r="BE17" s="33">
        <f>PRODUCT(AG17*100*1/AG21)</f>
        <v>0</v>
      </c>
      <c r="BF17" s="33">
        <f>PRODUCT(AH17*100*1/AH21)</f>
        <v>0</v>
      </c>
      <c r="BG17" s="33">
        <f>PRODUCT(AI17*100*1/AI21)</f>
        <v>0</v>
      </c>
      <c r="BH17" s="33">
        <f>PRODUCT(AJ17*100*1/AJ21)</f>
        <v>0</v>
      </c>
      <c r="BI17" s="30">
        <f>PRODUCT(AK17*100*1/AK21)</f>
        <v>0</v>
      </c>
      <c r="BJ17" s="33">
        <f>PRODUCT(AL17*100*1/AL21)</f>
        <v>0</v>
      </c>
      <c r="BK17" s="33">
        <f>PRODUCT(AM17*100*1/AM21)</f>
        <v>0</v>
      </c>
      <c r="BL17" s="33">
        <f>PRODUCT(AN17*100*1/AN21)</f>
        <v>0</v>
      </c>
      <c r="BM17" s="30">
        <f>PRODUCT(AO17*100*1/AO21)</f>
        <v>0</v>
      </c>
      <c r="BN17" s="30">
        <f>PRODUCT(AP17*100*1/AP21)</f>
        <v>0</v>
      </c>
      <c r="BO17" s="30">
        <f>PRODUCT(AQ17*100*1/AQ21)</f>
        <v>0</v>
      </c>
      <c r="BP17" s="46">
        <f t="shared" ref="BP17" si="24">PRODUCT(AR17*100*1/AR21)</f>
        <v>0</v>
      </c>
      <c r="BR17" s="41">
        <v>64</v>
      </c>
      <c r="BS17" s="30">
        <f t="shared" ref="BS17:CM17" si="25">AU5+AU6+AU7+AU8+AU9+AU10+AU11+AU12+AU13+AU14+AU15+AU16+AU17</f>
        <v>100</v>
      </c>
      <c r="BT17" s="30">
        <f t="shared" si="25"/>
        <v>100</v>
      </c>
      <c r="BU17" s="30">
        <f t="shared" si="25"/>
        <v>100</v>
      </c>
      <c r="BV17" s="30">
        <f t="shared" si="25"/>
        <v>100</v>
      </c>
      <c r="BW17" s="30">
        <f t="shared" si="25"/>
        <v>100</v>
      </c>
      <c r="BX17" s="30">
        <f t="shared" si="25"/>
        <v>100</v>
      </c>
      <c r="BY17" s="30">
        <f t="shared" si="25"/>
        <v>100</v>
      </c>
      <c r="BZ17" s="30">
        <f t="shared" si="25"/>
        <v>100</v>
      </c>
      <c r="CA17" s="33">
        <f t="shared" si="25"/>
        <v>100</v>
      </c>
      <c r="CB17" s="33">
        <f t="shared" si="25"/>
        <v>100</v>
      </c>
      <c r="CC17" s="33">
        <f t="shared" si="25"/>
        <v>100</v>
      </c>
      <c r="CD17" s="33">
        <f t="shared" si="25"/>
        <v>100</v>
      </c>
      <c r="CE17" s="33">
        <f t="shared" si="25"/>
        <v>100</v>
      </c>
      <c r="CF17" s="33">
        <f t="shared" si="25"/>
        <v>100</v>
      </c>
      <c r="CG17" s="30">
        <f t="shared" si="25"/>
        <v>0</v>
      </c>
      <c r="CH17" s="33">
        <f t="shared" si="25"/>
        <v>100</v>
      </c>
      <c r="CI17" s="33">
        <f t="shared" si="25"/>
        <v>100</v>
      </c>
      <c r="CJ17" s="33">
        <f t="shared" si="25"/>
        <v>100</v>
      </c>
      <c r="CK17" s="30">
        <f t="shared" si="25"/>
        <v>100</v>
      </c>
      <c r="CL17" s="30">
        <f t="shared" si="25"/>
        <v>100</v>
      </c>
      <c r="CM17" s="30">
        <f t="shared" si="25"/>
        <v>100</v>
      </c>
      <c r="CN17" s="46">
        <f>BP5+BP6+BP7+BP8+BP9+BP10+BP11+BP12+BP13+BP14+BP15+BP16+BP17</f>
        <v>100</v>
      </c>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1" t="s">
        <v>15</v>
      </c>
      <c r="C18" s="2">
        <v>0</v>
      </c>
      <c r="D18" s="2">
        <v>0</v>
      </c>
      <c r="E18" s="2">
        <v>0</v>
      </c>
      <c r="F18" s="2">
        <v>0</v>
      </c>
      <c r="G18" s="2">
        <v>0</v>
      </c>
      <c r="H18" s="2">
        <v>0</v>
      </c>
      <c r="I18" s="2">
        <v>1</v>
      </c>
      <c r="J18" s="2">
        <v>0</v>
      </c>
      <c r="K18" s="2">
        <v>0</v>
      </c>
      <c r="L18" s="3">
        <v>0</v>
      </c>
      <c r="M18" s="3">
        <v>0</v>
      </c>
      <c r="N18" s="3">
        <v>0</v>
      </c>
      <c r="O18" s="3">
        <v>0</v>
      </c>
      <c r="P18" s="3">
        <v>0</v>
      </c>
      <c r="Q18" s="3">
        <v>0</v>
      </c>
      <c r="R18" s="3">
        <v>0</v>
      </c>
      <c r="S18" s="41">
        <v>1</v>
      </c>
      <c r="V18" s="41">
        <v>128</v>
      </c>
      <c r="W18" s="41">
        <f>P5</f>
        <v>0</v>
      </c>
      <c r="X18" s="41">
        <f>P6</f>
        <v>0</v>
      </c>
      <c r="Y18" s="41">
        <f>P7</f>
        <v>0</v>
      </c>
      <c r="Z18" s="41">
        <f>P8</f>
        <v>0</v>
      </c>
      <c r="AA18" s="41">
        <f>P9</f>
        <v>0</v>
      </c>
      <c r="AB18" s="41">
        <f>P10</f>
        <v>0</v>
      </c>
      <c r="AC18" s="41">
        <f>P11</f>
        <v>0</v>
      </c>
      <c r="AD18" s="41">
        <f>P12</f>
        <v>0</v>
      </c>
      <c r="AE18" s="3">
        <f>P13</f>
        <v>0</v>
      </c>
      <c r="AF18" s="3">
        <f>P14</f>
        <v>0</v>
      </c>
      <c r="AG18" s="3">
        <f>P15</f>
        <v>0</v>
      </c>
      <c r="AH18" s="3">
        <f>P16</f>
        <v>0</v>
      </c>
      <c r="AI18" s="3">
        <f>P17</f>
        <v>0</v>
      </c>
      <c r="AJ18" s="3">
        <f>P18</f>
        <v>0</v>
      </c>
      <c r="AK18" s="41">
        <f>P19</f>
        <v>0</v>
      </c>
      <c r="AL18" s="3">
        <f>P20</f>
        <v>0</v>
      </c>
      <c r="AM18" s="3">
        <f>P21</f>
        <v>0</v>
      </c>
      <c r="AN18" s="3">
        <f>P22</f>
        <v>0</v>
      </c>
      <c r="AO18" s="41">
        <f>P23</f>
        <v>0</v>
      </c>
      <c r="AP18" s="41">
        <f>P24</f>
        <v>0</v>
      </c>
      <c r="AQ18" s="41">
        <f>P25</f>
        <v>0</v>
      </c>
      <c r="AR18" s="45">
        <f>P28</f>
        <v>0</v>
      </c>
      <c r="AT18" s="41">
        <v>128</v>
      </c>
      <c r="AU18" s="30">
        <f>PRODUCT(W18*100*1/W21)</f>
        <v>0</v>
      </c>
      <c r="AV18" s="30">
        <f>PRODUCT(X18*100*1/X21)</f>
        <v>0</v>
      </c>
      <c r="AW18" s="30">
        <f>PRODUCT(Y18*100*1/Y21)</f>
        <v>0</v>
      </c>
      <c r="AX18" s="30">
        <f>PRODUCT(Z18*100*1/Z21)</f>
        <v>0</v>
      </c>
      <c r="AY18" s="30">
        <f>PRODUCT(AA18*100*1/AA21)</f>
        <v>0</v>
      </c>
      <c r="AZ18" s="30">
        <f>PRODUCT(AB18*100*1/AB21)</f>
        <v>0</v>
      </c>
      <c r="BA18" s="30">
        <f>PRODUCT(AC18*100*1/AC21)</f>
        <v>0</v>
      </c>
      <c r="BB18" s="30">
        <f>PRODUCT(AD18*100*1/AD21)</f>
        <v>0</v>
      </c>
      <c r="BC18" s="33">
        <f>PRODUCT(AE18*100*1/AE21)</f>
        <v>0</v>
      </c>
      <c r="BD18" s="33">
        <f>PRODUCT(AF18*100*1/AF21)</f>
        <v>0</v>
      </c>
      <c r="BE18" s="33">
        <f>PRODUCT(AG18*100*1/AG21)</f>
        <v>0</v>
      </c>
      <c r="BF18" s="33">
        <f>PRODUCT(AH18*100*1/AH21)</f>
        <v>0</v>
      </c>
      <c r="BG18" s="33">
        <f>PRODUCT(AI18*100*1/AI21)</f>
        <v>0</v>
      </c>
      <c r="BH18" s="33">
        <f>PRODUCT(AJ18*100*1/AJ21)</f>
        <v>0</v>
      </c>
      <c r="BI18" s="30">
        <f>PRODUCT(AK18*100*1/AK21)</f>
        <v>0</v>
      </c>
      <c r="BJ18" s="33">
        <f>PRODUCT(AL18*100*1/AL21)</f>
        <v>0</v>
      </c>
      <c r="BK18" s="33">
        <f>PRODUCT(AM18*100*1/AM21)</f>
        <v>0</v>
      </c>
      <c r="BL18" s="33">
        <f>PRODUCT(AN18*100*1/AN21)</f>
        <v>0</v>
      </c>
      <c r="BM18" s="30">
        <f>PRODUCT(AO18*100*1/AO21)</f>
        <v>0</v>
      </c>
      <c r="BN18" s="30">
        <f>PRODUCT(AP18*100*1/AP21)</f>
        <v>0</v>
      </c>
      <c r="BO18" s="30">
        <f>PRODUCT(AQ18*100*1/AQ21)</f>
        <v>0</v>
      </c>
      <c r="BP18" s="46">
        <f t="shared" ref="BP18" si="26">PRODUCT(AR18*100*1/AR21)</f>
        <v>0</v>
      </c>
      <c r="BR18" s="41">
        <v>128</v>
      </c>
      <c r="BS18" s="30">
        <f t="shared" ref="BS18:CN18" si="27">AU5+AU6+AU7+AU8+AU9+AU10+AU11+AU12+AU13+AU14+AU15+AU16+AU17+AU18</f>
        <v>100</v>
      </c>
      <c r="BT18" s="30">
        <f t="shared" si="27"/>
        <v>100</v>
      </c>
      <c r="BU18" s="30">
        <f t="shared" si="27"/>
        <v>100</v>
      </c>
      <c r="BV18" s="30">
        <f t="shared" si="27"/>
        <v>100</v>
      </c>
      <c r="BW18" s="30">
        <f t="shared" si="27"/>
        <v>100</v>
      </c>
      <c r="BX18" s="30">
        <f t="shared" si="27"/>
        <v>100</v>
      </c>
      <c r="BY18" s="30">
        <f t="shared" si="27"/>
        <v>100</v>
      </c>
      <c r="BZ18" s="30">
        <f t="shared" si="27"/>
        <v>100</v>
      </c>
      <c r="CA18" s="33">
        <f t="shared" si="27"/>
        <v>100</v>
      </c>
      <c r="CB18" s="33">
        <f t="shared" si="27"/>
        <v>100</v>
      </c>
      <c r="CC18" s="33">
        <f t="shared" si="27"/>
        <v>100</v>
      </c>
      <c r="CD18" s="33">
        <f t="shared" si="27"/>
        <v>100</v>
      </c>
      <c r="CE18" s="33">
        <f t="shared" si="27"/>
        <v>100</v>
      </c>
      <c r="CF18" s="33">
        <f t="shared" si="27"/>
        <v>100</v>
      </c>
      <c r="CG18" s="30">
        <f t="shared" si="27"/>
        <v>0</v>
      </c>
      <c r="CH18" s="33">
        <f t="shared" si="27"/>
        <v>100</v>
      </c>
      <c r="CI18" s="33">
        <f t="shared" si="27"/>
        <v>100</v>
      </c>
      <c r="CJ18" s="33">
        <f t="shared" si="27"/>
        <v>100</v>
      </c>
      <c r="CK18" s="30">
        <f t="shared" si="27"/>
        <v>100</v>
      </c>
      <c r="CL18" s="30">
        <f t="shared" si="27"/>
        <v>100</v>
      </c>
      <c r="CM18" s="30">
        <f t="shared" si="27"/>
        <v>100</v>
      </c>
      <c r="CN18" s="46">
        <f t="shared" si="27"/>
        <v>100</v>
      </c>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1" t="s">
        <v>16</v>
      </c>
      <c r="C19" s="41">
        <v>0</v>
      </c>
      <c r="D19" s="41">
        <v>0</v>
      </c>
      <c r="E19" s="41">
        <v>0</v>
      </c>
      <c r="F19" s="41">
        <v>0</v>
      </c>
      <c r="G19" s="41">
        <v>0</v>
      </c>
      <c r="H19" s="41">
        <v>0</v>
      </c>
      <c r="I19" s="41">
        <v>0</v>
      </c>
      <c r="J19" s="41">
        <v>0</v>
      </c>
      <c r="K19" s="41">
        <v>0</v>
      </c>
      <c r="L19" s="41">
        <v>0</v>
      </c>
      <c r="M19" s="41">
        <v>0</v>
      </c>
      <c r="N19" s="41">
        <v>0</v>
      </c>
      <c r="O19" s="41">
        <v>0</v>
      </c>
      <c r="P19" s="41">
        <v>0</v>
      </c>
      <c r="Q19" s="41">
        <v>1</v>
      </c>
      <c r="R19" s="41">
        <v>0</v>
      </c>
      <c r="S19" s="41">
        <v>1</v>
      </c>
      <c r="V19" s="41">
        <v>256</v>
      </c>
      <c r="W19" s="41">
        <f>Q5</f>
        <v>0</v>
      </c>
      <c r="X19" s="41">
        <f>Q6</f>
        <v>0</v>
      </c>
      <c r="Y19" s="41">
        <f>Q7</f>
        <v>0</v>
      </c>
      <c r="Z19" s="41">
        <f>Q8</f>
        <v>0</v>
      </c>
      <c r="AA19" s="41">
        <f>Q9</f>
        <v>0</v>
      </c>
      <c r="AB19" s="41">
        <f>Q10</f>
        <v>0</v>
      </c>
      <c r="AC19" s="41">
        <f>Q11</f>
        <v>0</v>
      </c>
      <c r="AD19" s="41">
        <f>Q12</f>
        <v>0</v>
      </c>
      <c r="AE19" s="3">
        <f>Q13</f>
        <v>0</v>
      </c>
      <c r="AF19" s="3">
        <f>Q14</f>
        <v>0</v>
      </c>
      <c r="AG19" s="3">
        <f>Q15</f>
        <v>0</v>
      </c>
      <c r="AH19" s="3">
        <f>Q16</f>
        <v>0</v>
      </c>
      <c r="AI19" s="3">
        <f>Q17</f>
        <v>0</v>
      </c>
      <c r="AJ19" s="3">
        <f>Q18</f>
        <v>0</v>
      </c>
      <c r="AK19" s="41">
        <f>Q19</f>
        <v>1</v>
      </c>
      <c r="AL19" s="3">
        <f>Q20</f>
        <v>0</v>
      </c>
      <c r="AM19" s="3">
        <f>Q21</f>
        <v>0</v>
      </c>
      <c r="AN19" s="3">
        <f>Q22</f>
        <v>0</v>
      </c>
      <c r="AO19" s="41">
        <f>Q23</f>
        <v>0</v>
      </c>
      <c r="AP19" s="41">
        <f>Q24</f>
        <v>0</v>
      </c>
      <c r="AQ19" s="41">
        <f>Q25</f>
        <v>0</v>
      </c>
      <c r="AR19" s="45">
        <f>Q28</f>
        <v>0</v>
      </c>
      <c r="AT19" s="41">
        <v>256</v>
      </c>
      <c r="AU19" s="30">
        <f>PRODUCT(W19*100*1/W21)</f>
        <v>0</v>
      </c>
      <c r="AV19" s="30">
        <f>PRODUCT(X19*100*1/X21)</f>
        <v>0</v>
      </c>
      <c r="AW19" s="30">
        <f>PRODUCT(Y19*100*1/Y21)</f>
        <v>0</v>
      </c>
      <c r="AX19" s="30">
        <f>PRODUCT(Z19*100*1/Z21)</f>
        <v>0</v>
      </c>
      <c r="AY19" s="30">
        <f>PRODUCT(AA19*100*1/AA21)</f>
        <v>0</v>
      </c>
      <c r="AZ19" s="30">
        <f>PRODUCT(AB19*100*1/AB21)</f>
        <v>0</v>
      </c>
      <c r="BA19" s="30">
        <f>PRODUCT(AC19*100*1/AC21)</f>
        <v>0</v>
      </c>
      <c r="BB19" s="30">
        <f>PRODUCT(AD19*100*1/AD21)</f>
        <v>0</v>
      </c>
      <c r="BC19" s="33">
        <f>PRODUCT(AE19*100*1/AE21)</f>
        <v>0</v>
      </c>
      <c r="BD19" s="33">
        <f>PRODUCT(AF19*100*1/AF21)</f>
        <v>0</v>
      </c>
      <c r="BE19" s="33">
        <f>PRODUCT(AG19*100*1/AG21)</f>
        <v>0</v>
      </c>
      <c r="BF19" s="33">
        <f>PRODUCT(AH19*100*1/AH21)</f>
        <v>0</v>
      </c>
      <c r="BG19" s="33">
        <f>PRODUCT(AI19*100*1/AI21)</f>
        <v>0</v>
      </c>
      <c r="BH19" s="33">
        <f>PRODUCT(AJ19*100*1/AJ21)</f>
        <v>0</v>
      </c>
      <c r="BI19" s="30">
        <f>PRODUCT(AK19*100*1/AK21)</f>
        <v>100</v>
      </c>
      <c r="BJ19" s="33">
        <f>PRODUCT(AL19*100*1/AL21)</f>
        <v>0</v>
      </c>
      <c r="BK19" s="33">
        <f>PRODUCT(AM19*100*1/AM21)</f>
        <v>0</v>
      </c>
      <c r="BL19" s="33">
        <f>PRODUCT(AN19*100*1/AN21)</f>
        <v>0</v>
      </c>
      <c r="BM19" s="30">
        <f>PRODUCT(AO19*100*1/AO21)</f>
        <v>0</v>
      </c>
      <c r="BN19" s="30">
        <f>PRODUCT(AP19*100*1/AP21)</f>
        <v>0</v>
      </c>
      <c r="BO19" s="30">
        <f>PRODUCT(AQ19*100*1/AQ21)</f>
        <v>0</v>
      </c>
      <c r="BP19" s="46">
        <f t="shared" ref="BP19" si="28">PRODUCT(AR19*100*1/AR21)</f>
        <v>0</v>
      </c>
      <c r="BR19" s="41">
        <v>256</v>
      </c>
      <c r="BS19" s="30">
        <f t="shared" ref="BS19:CN19" si="29">AU5+AU6+AU7+AU8+AU9+AU10+AU11+AU12+AU13+AU14+AU15+AU16+AU17+AU18+AU19</f>
        <v>100</v>
      </c>
      <c r="BT19" s="30">
        <f t="shared" si="29"/>
        <v>100</v>
      </c>
      <c r="BU19" s="30">
        <f t="shared" si="29"/>
        <v>100</v>
      </c>
      <c r="BV19" s="30">
        <f t="shared" si="29"/>
        <v>100</v>
      </c>
      <c r="BW19" s="30">
        <f t="shared" si="29"/>
        <v>100</v>
      </c>
      <c r="BX19" s="30">
        <f t="shared" si="29"/>
        <v>100</v>
      </c>
      <c r="BY19" s="30">
        <f t="shared" si="29"/>
        <v>100</v>
      </c>
      <c r="BZ19" s="30">
        <f t="shared" si="29"/>
        <v>100</v>
      </c>
      <c r="CA19" s="33">
        <f t="shared" si="29"/>
        <v>100</v>
      </c>
      <c r="CB19" s="33">
        <f t="shared" si="29"/>
        <v>100</v>
      </c>
      <c r="CC19" s="33">
        <f t="shared" si="29"/>
        <v>100</v>
      </c>
      <c r="CD19" s="33">
        <f t="shared" si="29"/>
        <v>100</v>
      </c>
      <c r="CE19" s="33">
        <f t="shared" si="29"/>
        <v>100</v>
      </c>
      <c r="CF19" s="33">
        <f t="shared" si="29"/>
        <v>100</v>
      </c>
      <c r="CG19" s="30">
        <f t="shared" si="29"/>
        <v>100</v>
      </c>
      <c r="CH19" s="33">
        <f t="shared" si="29"/>
        <v>100</v>
      </c>
      <c r="CI19" s="33">
        <f t="shared" si="29"/>
        <v>100</v>
      </c>
      <c r="CJ19" s="33">
        <f t="shared" si="29"/>
        <v>100</v>
      </c>
      <c r="CK19" s="30">
        <f t="shared" si="29"/>
        <v>100</v>
      </c>
      <c r="CL19" s="30">
        <f t="shared" si="29"/>
        <v>100</v>
      </c>
      <c r="CM19" s="30">
        <f t="shared" si="29"/>
        <v>100</v>
      </c>
      <c r="CN19" s="46">
        <f t="shared" si="29"/>
        <v>100</v>
      </c>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1" t="s">
        <v>17</v>
      </c>
      <c r="C20" s="2">
        <v>0</v>
      </c>
      <c r="D20" s="2">
        <v>0</v>
      </c>
      <c r="E20" s="2">
        <v>1</v>
      </c>
      <c r="F20" s="2">
        <v>0</v>
      </c>
      <c r="G20" s="2">
        <v>0</v>
      </c>
      <c r="H20" s="2">
        <v>0</v>
      </c>
      <c r="I20" s="2">
        <v>0</v>
      </c>
      <c r="J20" s="2">
        <v>0</v>
      </c>
      <c r="K20" s="4">
        <v>0</v>
      </c>
      <c r="L20" s="3">
        <v>0</v>
      </c>
      <c r="M20" s="3">
        <v>0</v>
      </c>
      <c r="N20" s="3">
        <v>0</v>
      </c>
      <c r="O20" s="3">
        <v>0</v>
      </c>
      <c r="P20" s="3">
        <v>0</v>
      </c>
      <c r="Q20" s="3">
        <v>0</v>
      </c>
      <c r="R20" s="3">
        <v>0</v>
      </c>
      <c r="S20" s="41">
        <v>1</v>
      </c>
      <c r="V20" s="41">
        <v>512</v>
      </c>
      <c r="W20" s="41">
        <f>R5</f>
        <v>0</v>
      </c>
      <c r="X20" s="41">
        <f>R6</f>
        <v>0</v>
      </c>
      <c r="Y20" s="41">
        <f>R7</f>
        <v>0</v>
      </c>
      <c r="Z20" s="41">
        <f>R8</f>
        <v>0</v>
      </c>
      <c r="AA20" s="41">
        <f>R9</f>
        <v>0</v>
      </c>
      <c r="AB20" s="41">
        <f>R10</f>
        <v>0</v>
      </c>
      <c r="AC20" s="41">
        <f>R11</f>
        <v>0</v>
      </c>
      <c r="AD20" s="41">
        <f>R12</f>
        <v>0</v>
      </c>
      <c r="AE20" s="3">
        <f>R13</f>
        <v>0</v>
      </c>
      <c r="AF20" s="3">
        <f>R14</f>
        <v>0</v>
      </c>
      <c r="AG20" s="3">
        <f>R15</f>
        <v>0</v>
      </c>
      <c r="AH20" s="3">
        <f>R16</f>
        <v>0</v>
      </c>
      <c r="AI20" s="3">
        <f>R17</f>
        <v>0</v>
      </c>
      <c r="AJ20" s="3">
        <f>R18</f>
        <v>0</v>
      </c>
      <c r="AK20" s="41">
        <f>R19</f>
        <v>0</v>
      </c>
      <c r="AL20" s="3">
        <f>R20</f>
        <v>0</v>
      </c>
      <c r="AM20" s="3">
        <f>R21</f>
        <v>0</v>
      </c>
      <c r="AN20" s="3">
        <f>R22</f>
        <v>0</v>
      </c>
      <c r="AO20" s="41">
        <f>R23</f>
        <v>0</v>
      </c>
      <c r="AP20" s="41">
        <f>R24</f>
        <v>0</v>
      </c>
      <c r="AQ20" s="41">
        <f>R25</f>
        <v>0</v>
      </c>
      <c r="AR20" s="45">
        <f>R28</f>
        <v>0</v>
      </c>
      <c r="AT20" s="41">
        <v>512</v>
      </c>
      <c r="AU20" s="30">
        <f>PRODUCT(W20*100*1/W21)</f>
        <v>0</v>
      </c>
      <c r="AV20" s="30">
        <f>PRODUCT(X20*100*1/X21)</f>
        <v>0</v>
      </c>
      <c r="AW20" s="30">
        <f>PRODUCT(Y20*100*1/Y21)</f>
        <v>0</v>
      </c>
      <c r="AX20" s="30">
        <f>PRODUCT(Z20*100*1/Z21)</f>
        <v>0</v>
      </c>
      <c r="AY20" s="30">
        <f>PRODUCT(AA20*100*1/AA21)</f>
        <v>0</v>
      </c>
      <c r="AZ20" s="30">
        <f>PRODUCT(AB20*100*1/AB21)</f>
        <v>0</v>
      </c>
      <c r="BA20" s="30">
        <f>PRODUCT(AC20*100*1/AC21)</f>
        <v>0</v>
      </c>
      <c r="BB20" s="30">
        <f>PRODUCT(AD20*100*1/AD21)</f>
        <v>0</v>
      </c>
      <c r="BC20" s="33">
        <f>PRODUCT(AE20*100*1/AE21)</f>
        <v>0</v>
      </c>
      <c r="BD20" s="33">
        <f>PRODUCT(AF20*100*1/AF21)</f>
        <v>0</v>
      </c>
      <c r="BE20" s="33">
        <f>PRODUCT(AG20*100*1/AG21)</f>
        <v>0</v>
      </c>
      <c r="BF20" s="33">
        <f>PRODUCT(AH20*100*1/AH21)</f>
        <v>0</v>
      </c>
      <c r="BG20" s="33">
        <f>PRODUCT(AI20*100*1/AI21)</f>
        <v>0</v>
      </c>
      <c r="BH20" s="33">
        <f>PRODUCT(AJ20*100*1/AJ21)</f>
        <v>0</v>
      </c>
      <c r="BI20" s="30">
        <f>PRODUCT(AK20*100*1/AK21)</f>
        <v>0</v>
      </c>
      <c r="BJ20" s="33">
        <f>PRODUCT(AL20*100*1/AL21)</f>
        <v>0</v>
      </c>
      <c r="BK20" s="33">
        <f>PRODUCT(AM20*100*1/AM21)</f>
        <v>0</v>
      </c>
      <c r="BL20" s="33">
        <f>PRODUCT(AN20*100*1/AN21)</f>
        <v>0</v>
      </c>
      <c r="BM20" s="30">
        <f>PRODUCT(AO20*100*1/AO21)</f>
        <v>0</v>
      </c>
      <c r="BN20" s="30">
        <f>PRODUCT(AP20*100*1/AP21)</f>
        <v>0</v>
      </c>
      <c r="BO20" s="30">
        <f>PRODUCT(AQ20*100*1/AQ21)</f>
        <v>0</v>
      </c>
      <c r="BP20" s="46">
        <f t="shared" ref="BP20" si="30">PRODUCT(AR20*100*1/AR21)</f>
        <v>0</v>
      </c>
      <c r="BR20" s="41">
        <v>512</v>
      </c>
      <c r="BS20" s="30">
        <f t="shared" ref="BS20:CN20" si="31">AU5+AU6+AU7+AU8+AU9+AU10+AU11+AU12+AU13+AU14+AU15+AU16+AU17+AU18+AU19+AU20</f>
        <v>100</v>
      </c>
      <c r="BT20" s="30">
        <f t="shared" si="31"/>
        <v>100</v>
      </c>
      <c r="BU20" s="30">
        <f t="shared" si="31"/>
        <v>100</v>
      </c>
      <c r="BV20" s="30">
        <f t="shared" si="31"/>
        <v>100</v>
      </c>
      <c r="BW20" s="30">
        <f t="shared" si="31"/>
        <v>100</v>
      </c>
      <c r="BX20" s="30">
        <f t="shared" si="31"/>
        <v>100</v>
      </c>
      <c r="BY20" s="30">
        <f t="shared" si="31"/>
        <v>100</v>
      </c>
      <c r="BZ20" s="30">
        <f t="shared" si="31"/>
        <v>100</v>
      </c>
      <c r="CA20" s="33">
        <f t="shared" si="31"/>
        <v>100</v>
      </c>
      <c r="CB20" s="33">
        <f t="shared" si="31"/>
        <v>100</v>
      </c>
      <c r="CC20" s="33">
        <f t="shared" si="31"/>
        <v>100</v>
      </c>
      <c r="CD20" s="33">
        <f t="shared" si="31"/>
        <v>100</v>
      </c>
      <c r="CE20" s="33">
        <f t="shared" si="31"/>
        <v>100</v>
      </c>
      <c r="CF20" s="33">
        <f t="shared" si="31"/>
        <v>100</v>
      </c>
      <c r="CG20" s="30">
        <f t="shared" si="31"/>
        <v>100</v>
      </c>
      <c r="CH20" s="33">
        <f t="shared" si="31"/>
        <v>100</v>
      </c>
      <c r="CI20" s="33">
        <f t="shared" si="31"/>
        <v>100</v>
      </c>
      <c r="CJ20" s="33">
        <f t="shared" si="31"/>
        <v>100</v>
      </c>
      <c r="CK20" s="30">
        <f t="shared" si="31"/>
        <v>100</v>
      </c>
      <c r="CL20" s="30">
        <f t="shared" si="31"/>
        <v>100</v>
      </c>
      <c r="CM20" s="30">
        <f t="shared" si="31"/>
        <v>100</v>
      </c>
      <c r="CN20" s="46">
        <f t="shared" si="31"/>
        <v>100</v>
      </c>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1" t="s">
        <v>18</v>
      </c>
      <c r="C21" s="4">
        <v>0</v>
      </c>
      <c r="D21" s="4">
        <v>0</v>
      </c>
      <c r="E21" s="4">
        <v>0</v>
      </c>
      <c r="F21" s="4">
        <v>0</v>
      </c>
      <c r="G21" s="4">
        <v>1</v>
      </c>
      <c r="H21" s="4">
        <v>0</v>
      </c>
      <c r="I21" s="4">
        <v>0</v>
      </c>
      <c r="J21" s="3">
        <v>0</v>
      </c>
      <c r="K21" s="3">
        <v>0</v>
      </c>
      <c r="L21" s="3">
        <v>0</v>
      </c>
      <c r="M21" s="3">
        <v>0</v>
      </c>
      <c r="N21" s="3">
        <v>0</v>
      </c>
      <c r="O21" s="3">
        <v>0</v>
      </c>
      <c r="P21" s="3">
        <v>0</v>
      </c>
      <c r="Q21" s="3">
        <v>0</v>
      </c>
      <c r="R21" s="3">
        <v>0</v>
      </c>
      <c r="S21" s="41">
        <v>1</v>
      </c>
      <c r="V21" s="41" t="s">
        <v>1</v>
      </c>
      <c r="W21" s="41">
        <f>S5</f>
        <v>1</v>
      </c>
      <c r="X21" s="41">
        <f>S6</f>
        <v>1</v>
      </c>
      <c r="Y21" s="41">
        <f>S7</f>
        <v>1</v>
      </c>
      <c r="Z21" s="41">
        <f>S8</f>
        <v>1</v>
      </c>
      <c r="AA21" s="41">
        <f>S9</f>
        <v>1</v>
      </c>
      <c r="AB21" s="41">
        <f>S10</f>
        <v>1</v>
      </c>
      <c r="AC21" s="41">
        <f>S11</f>
        <v>1</v>
      </c>
      <c r="AD21" s="41">
        <f>S12</f>
        <v>1</v>
      </c>
      <c r="AE21" s="41">
        <f>S13</f>
        <v>1</v>
      </c>
      <c r="AF21" s="41">
        <f>S14</f>
        <v>1</v>
      </c>
      <c r="AG21" s="41">
        <f>S15</f>
        <v>1</v>
      </c>
      <c r="AH21" s="41">
        <f>S16</f>
        <v>1</v>
      </c>
      <c r="AI21" s="41">
        <f>S17</f>
        <v>1</v>
      </c>
      <c r="AJ21" s="41">
        <f>S18</f>
        <v>1</v>
      </c>
      <c r="AK21" s="41">
        <f>S19</f>
        <v>1</v>
      </c>
      <c r="AL21" s="41">
        <f>S20</f>
        <v>1</v>
      </c>
      <c r="AM21" s="41">
        <f>S21</f>
        <v>1</v>
      </c>
      <c r="AN21" s="41">
        <f>S22</f>
        <v>1</v>
      </c>
      <c r="AO21" s="41">
        <f>S23</f>
        <v>1</v>
      </c>
      <c r="AP21" s="41">
        <f>S24</f>
        <v>1</v>
      </c>
      <c r="AQ21" s="41">
        <f>S25</f>
        <v>1</v>
      </c>
      <c r="AR21" s="8">
        <f>S28</f>
        <v>1</v>
      </c>
      <c r="AT21" s="41" t="s">
        <v>46</v>
      </c>
      <c r="AU21" s="30">
        <f t="shared" ref="AU21:BO21" si="32">SUM(AU5:AU20)</f>
        <v>100</v>
      </c>
      <c r="AV21" s="30">
        <f t="shared" si="32"/>
        <v>100</v>
      </c>
      <c r="AW21" s="30">
        <f t="shared" si="32"/>
        <v>100</v>
      </c>
      <c r="AX21" s="30">
        <f t="shared" si="32"/>
        <v>100</v>
      </c>
      <c r="AY21" s="30">
        <f t="shared" si="32"/>
        <v>100</v>
      </c>
      <c r="AZ21" s="30">
        <f t="shared" si="32"/>
        <v>100</v>
      </c>
      <c r="BA21" s="30">
        <f t="shared" si="32"/>
        <v>100</v>
      </c>
      <c r="BB21" s="30">
        <f t="shared" si="32"/>
        <v>100</v>
      </c>
      <c r="BC21" s="30">
        <f t="shared" si="32"/>
        <v>100</v>
      </c>
      <c r="BD21" s="30">
        <f t="shared" si="32"/>
        <v>100</v>
      </c>
      <c r="BE21" s="30">
        <f t="shared" si="32"/>
        <v>100</v>
      </c>
      <c r="BF21" s="30">
        <f t="shared" si="32"/>
        <v>100</v>
      </c>
      <c r="BG21" s="30">
        <f t="shared" si="32"/>
        <v>100</v>
      </c>
      <c r="BH21" s="30">
        <f t="shared" si="32"/>
        <v>100</v>
      </c>
      <c r="BI21" s="30">
        <f t="shared" si="32"/>
        <v>100</v>
      </c>
      <c r="BJ21" s="30">
        <f t="shared" si="32"/>
        <v>100</v>
      </c>
      <c r="BK21" s="30">
        <f t="shared" si="32"/>
        <v>100</v>
      </c>
      <c r="BL21" s="30">
        <f t="shared" si="32"/>
        <v>100</v>
      </c>
      <c r="BM21" s="30">
        <f t="shared" si="32"/>
        <v>100</v>
      </c>
      <c r="BN21" s="30">
        <f t="shared" si="32"/>
        <v>100</v>
      </c>
      <c r="BO21" s="30">
        <f t="shared" si="32"/>
        <v>100</v>
      </c>
      <c r="BP21" s="30">
        <f t="shared" ref="BP21" si="33">SUM(BP5:BP20)</f>
        <v>100</v>
      </c>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1" t="s">
        <v>19</v>
      </c>
      <c r="C22" s="2">
        <v>0</v>
      </c>
      <c r="D22" s="2">
        <v>1</v>
      </c>
      <c r="E22" s="2">
        <v>0</v>
      </c>
      <c r="F22" s="2">
        <v>0</v>
      </c>
      <c r="G22" s="2">
        <v>0</v>
      </c>
      <c r="H22" s="2">
        <v>0</v>
      </c>
      <c r="I22" s="4">
        <v>0</v>
      </c>
      <c r="J22" s="3">
        <v>0</v>
      </c>
      <c r="K22" s="3">
        <v>0</v>
      </c>
      <c r="L22" s="3">
        <v>0</v>
      </c>
      <c r="M22" s="3">
        <v>0</v>
      </c>
      <c r="N22" s="3">
        <v>0</v>
      </c>
      <c r="O22" s="3">
        <v>0</v>
      </c>
      <c r="P22" s="3">
        <v>0</v>
      </c>
      <c r="Q22" s="3">
        <v>0</v>
      </c>
      <c r="R22" s="3">
        <v>0</v>
      </c>
      <c r="S22" s="41">
        <v>1</v>
      </c>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1" t="s">
        <v>20</v>
      </c>
      <c r="C23" s="41">
        <v>0</v>
      </c>
      <c r="D23" s="41">
        <v>0</v>
      </c>
      <c r="E23" s="41">
        <v>1</v>
      </c>
      <c r="F23" s="41">
        <v>0</v>
      </c>
      <c r="G23" s="41">
        <v>0</v>
      </c>
      <c r="H23" s="41">
        <v>0</v>
      </c>
      <c r="I23" s="41">
        <v>0</v>
      </c>
      <c r="J23" s="41">
        <v>0</v>
      </c>
      <c r="K23" s="41">
        <v>0</v>
      </c>
      <c r="L23" s="41">
        <v>0</v>
      </c>
      <c r="M23" s="41">
        <v>0</v>
      </c>
      <c r="N23" s="41">
        <v>0</v>
      </c>
      <c r="O23" s="41">
        <v>0</v>
      </c>
      <c r="P23" s="41">
        <v>0</v>
      </c>
      <c r="Q23" s="41">
        <v>0</v>
      </c>
      <c r="R23" s="41">
        <v>0</v>
      </c>
      <c r="S23" s="41">
        <v>1</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1" t="s">
        <v>21</v>
      </c>
      <c r="C24" s="41">
        <v>0</v>
      </c>
      <c r="D24" s="41">
        <v>0</v>
      </c>
      <c r="E24" s="41">
        <v>1</v>
      </c>
      <c r="F24" s="41">
        <v>0</v>
      </c>
      <c r="G24" s="41">
        <v>0</v>
      </c>
      <c r="H24" s="41">
        <v>0</v>
      </c>
      <c r="I24" s="41">
        <v>0</v>
      </c>
      <c r="J24" s="41">
        <v>0</v>
      </c>
      <c r="K24" s="41">
        <v>0</v>
      </c>
      <c r="L24" s="41">
        <v>0</v>
      </c>
      <c r="M24" s="41">
        <v>0</v>
      </c>
      <c r="N24" s="41">
        <v>0</v>
      </c>
      <c r="O24" s="41">
        <v>0</v>
      </c>
      <c r="P24" s="41">
        <v>0</v>
      </c>
      <c r="Q24" s="41">
        <v>0</v>
      </c>
      <c r="R24" s="41">
        <v>0</v>
      </c>
      <c r="S24" s="41">
        <v>1</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1" t="s">
        <v>22</v>
      </c>
      <c r="C25" s="41">
        <v>0</v>
      </c>
      <c r="D25" s="41">
        <v>1</v>
      </c>
      <c r="E25" s="41">
        <v>0</v>
      </c>
      <c r="F25" s="41">
        <v>0</v>
      </c>
      <c r="G25" s="41">
        <v>0</v>
      </c>
      <c r="H25" s="41">
        <v>0</v>
      </c>
      <c r="I25" s="41">
        <v>0</v>
      </c>
      <c r="J25" s="41">
        <v>0</v>
      </c>
      <c r="K25" s="41">
        <v>0</v>
      </c>
      <c r="L25" s="41">
        <v>0</v>
      </c>
      <c r="M25" s="41">
        <v>0</v>
      </c>
      <c r="N25" s="41">
        <v>0</v>
      </c>
      <c r="O25" s="41">
        <v>0</v>
      </c>
      <c r="P25" s="41">
        <v>0</v>
      </c>
      <c r="Q25" s="41">
        <v>0</v>
      </c>
      <c r="R25" s="41">
        <v>0</v>
      </c>
      <c r="S25" s="41">
        <v>1</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1" t="s">
        <v>89</v>
      </c>
      <c r="C26" s="41">
        <v>0</v>
      </c>
      <c r="D26" s="41">
        <v>0</v>
      </c>
      <c r="E26" s="41">
        <v>0</v>
      </c>
      <c r="F26" s="41">
        <v>0</v>
      </c>
      <c r="G26" s="41">
        <v>0</v>
      </c>
      <c r="H26" s="41">
        <v>0</v>
      </c>
      <c r="I26" s="41">
        <v>0</v>
      </c>
      <c r="J26" s="41">
        <v>1</v>
      </c>
      <c r="K26" s="41">
        <v>0</v>
      </c>
      <c r="L26" s="41">
        <v>0</v>
      </c>
      <c r="M26" s="41">
        <v>0</v>
      </c>
      <c r="N26" s="41">
        <v>0</v>
      </c>
      <c r="O26" s="41">
        <v>0</v>
      </c>
      <c r="P26" s="41">
        <v>0</v>
      </c>
      <c r="Q26" s="41">
        <v>0</v>
      </c>
      <c r="R26" s="41">
        <v>0</v>
      </c>
      <c r="S26" s="41">
        <v>1</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1" t="s">
        <v>107</v>
      </c>
      <c r="C27" s="41">
        <v>0</v>
      </c>
      <c r="D27" s="41">
        <v>0</v>
      </c>
      <c r="E27" s="41">
        <v>0</v>
      </c>
      <c r="F27" s="41">
        <v>0</v>
      </c>
      <c r="G27" s="41">
        <v>0</v>
      </c>
      <c r="H27" s="41">
        <v>0</v>
      </c>
      <c r="I27" s="41">
        <v>0</v>
      </c>
      <c r="J27" s="41">
        <v>0</v>
      </c>
      <c r="K27" s="41">
        <v>0</v>
      </c>
      <c r="L27" s="41">
        <v>0</v>
      </c>
      <c r="M27" s="41">
        <v>0</v>
      </c>
      <c r="N27" s="41">
        <v>1</v>
      </c>
      <c r="O27" s="41">
        <v>0</v>
      </c>
      <c r="P27" s="41">
        <v>0</v>
      </c>
      <c r="Q27" s="41">
        <v>0</v>
      </c>
      <c r="R27" s="41">
        <v>0</v>
      </c>
      <c r="S27" s="41">
        <v>1</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row>
    <row r="28" spans="2:118" x14ac:dyDescent="0.25">
      <c r="B28" s="41" t="s">
        <v>94</v>
      </c>
      <c r="C28" s="41">
        <v>0</v>
      </c>
      <c r="D28" s="41">
        <v>0</v>
      </c>
      <c r="E28" s="41">
        <v>0</v>
      </c>
      <c r="F28" s="41">
        <v>0</v>
      </c>
      <c r="G28" s="41">
        <v>0</v>
      </c>
      <c r="H28" s="41">
        <v>0</v>
      </c>
      <c r="I28" s="41">
        <v>0</v>
      </c>
      <c r="J28" s="41">
        <v>1</v>
      </c>
      <c r="K28" s="41">
        <v>0</v>
      </c>
      <c r="L28" s="41">
        <v>0</v>
      </c>
      <c r="M28" s="41">
        <v>0</v>
      </c>
      <c r="N28" s="41">
        <v>0</v>
      </c>
      <c r="O28" s="41">
        <v>0</v>
      </c>
      <c r="P28" s="41">
        <v>0</v>
      </c>
      <c r="Q28" s="41">
        <v>0</v>
      </c>
      <c r="R28" s="41">
        <v>0</v>
      </c>
      <c r="S28" s="41">
        <v>1</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row>
    <row r="29" spans="2:118"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row>
    <row r="30" spans="2:118"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row>
    <row r="31" spans="2:118"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row>
    <row r="32" spans="2:118" x14ac:dyDescent="0.25">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row>
    <row r="33" spans="95:118" x14ac:dyDescent="0.25">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row>
    <row r="34" spans="95:118" x14ac:dyDescent="0.25">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row>
    <row r="35" spans="95:118" x14ac:dyDescent="0.25">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row>
    <row r="36" spans="95:118" x14ac:dyDescent="0.25">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row>
    <row r="37" spans="95:118" x14ac:dyDescent="0.25">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topLeftCell="BI1" zoomScale="75" zoomScaleNormal="75" workbookViewId="0">
      <selection activeCell="CX5" sqref="CX5:DU8"/>
    </sheetView>
  </sheetViews>
  <sheetFormatPr baseColWidth="10" defaultRowHeight="15" x14ac:dyDescent="0.25"/>
  <cols>
    <col min="1" max="2" width="11.42578125" style="41"/>
    <col min="3" max="18" width="8.28515625" style="41" customWidth="1"/>
    <col min="19" max="22" width="11.42578125" style="41"/>
    <col min="23" max="45" width="8.28515625" style="41" customWidth="1"/>
    <col min="46" max="47" width="11.42578125" style="41"/>
    <col min="48" max="70" width="8.28515625" style="41" customWidth="1"/>
    <col min="71" max="72" width="11.42578125" style="41"/>
    <col min="73" max="96" width="8.28515625" style="30" customWidth="1"/>
    <col min="97" max="97" width="11.42578125" style="41"/>
    <col min="98" max="98" width="8.140625" style="41" customWidth="1"/>
    <col min="99" max="113" width="6.28515625" style="41" bestFit="1" customWidth="1"/>
    <col min="114" max="114" width="6.42578125" style="41" bestFit="1" customWidth="1"/>
    <col min="115" max="121" width="6.28515625" style="41" bestFit="1" customWidth="1"/>
    <col min="122" max="122" width="7" style="41" customWidth="1"/>
    <col min="123" max="16384" width="11.42578125" style="41"/>
  </cols>
  <sheetData>
    <row r="3" spans="1:126" x14ac:dyDescent="0.25">
      <c r="A3" s="41" t="s">
        <v>44</v>
      </c>
      <c r="V3" s="41" t="str">
        <f>A3</f>
        <v>Staphylococcus aureus</v>
      </c>
      <c r="AV3" s="41" t="str">
        <f>A3</f>
        <v>Staphylococcus aureus</v>
      </c>
      <c r="BW3" s="30" t="str">
        <f>A3</f>
        <v>Staphylococcus aureus</v>
      </c>
      <c r="CU3" s="10"/>
      <c r="CV3" s="10"/>
      <c r="CW3" s="10"/>
      <c r="CX3" s="10"/>
      <c r="CY3" s="10"/>
      <c r="CZ3" s="10"/>
      <c r="DA3" s="10"/>
      <c r="DB3" s="10"/>
      <c r="DC3" s="10"/>
      <c r="DD3" s="10"/>
      <c r="DE3" s="10"/>
      <c r="DF3" s="10"/>
      <c r="DG3" s="10"/>
      <c r="DH3" s="10"/>
      <c r="DI3" s="10"/>
      <c r="DJ3" s="10"/>
      <c r="DK3" s="10"/>
      <c r="DL3" s="10"/>
      <c r="DM3" s="10"/>
      <c r="DN3" s="10"/>
      <c r="DO3" s="10"/>
      <c r="DP3" s="10"/>
      <c r="DQ3" s="10"/>
      <c r="DR3" s="10"/>
      <c r="DS3" s="10"/>
    </row>
    <row r="4" spans="1:126" ht="18.75" x14ac:dyDescent="0.25">
      <c r="B4" s="41" t="s">
        <v>0</v>
      </c>
      <c r="C4" s="41">
        <v>1.5625E-2</v>
      </c>
      <c r="D4" s="41">
        <v>3.125E-2</v>
      </c>
      <c r="E4" s="41">
        <v>6.25E-2</v>
      </c>
      <c r="F4" s="41">
        <v>0.125</v>
      </c>
      <c r="G4" s="41">
        <v>0.25</v>
      </c>
      <c r="H4" s="41">
        <v>0.5</v>
      </c>
      <c r="I4" s="41">
        <v>1</v>
      </c>
      <c r="J4" s="41">
        <v>2</v>
      </c>
      <c r="K4" s="41">
        <v>4</v>
      </c>
      <c r="L4" s="41">
        <v>8</v>
      </c>
      <c r="M4" s="41">
        <v>16</v>
      </c>
      <c r="N4" s="41">
        <v>32</v>
      </c>
      <c r="O4" s="41">
        <v>64</v>
      </c>
      <c r="P4" s="41">
        <v>128</v>
      </c>
      <c r="Q4" s="41">
        <v>256</v>
      </c>
      <c r="R4" s="41">
        <v>512</v>
      </c>
      <c r="S4" s="41" t="s">
        <v>1</v>
      </c>
      <c r="V4" s="41" t="s">
        <v>0</v>
      </c>
      <c r="W4" s="41" t="str">
        <f>B5</f>
        <v>Penicillin G</v>
      </c>
      <c r="X4" s="41" t="str">
        <f>B6</f>
        <v>Oxacillin</v>
      </c>
      <c r="Y4" s="41" t="str">
        <f>B7</f>
        <v>Ampicillin/ Sulbactam</v>
      </c>
      <c r="Z4" s="41" t="str">
        <f>B8</f>
        <v>Piperacillin/ Tazobactam</v>
      </c>
      <c r="AA4" s="41" t="str">
        <f>B9</f>
        <v>Cefotaxim</v>
      </c>
      <c r="AB4" s="41" t="str">
        <f>B10</f>
        <v>Cefuroxim</v>
      </c>
      <c r="AC4" s="41" t="str">
        <f>B11</f>
        <v>Imipenem</v>
      </c>
      <c r="AD4" s="41" t="str">
        <f>B12</f>
        <v>Meropenem</v>
      </c>
      <c r="AE4" s="41" t="str">
        <f>B13</f>
        <v>Amikacin</v>
      </c>
      <c r="AF4" s="41" t="str">
        <f>B14</f>
        <v>Gentamicin</v>
      </c>
      <c r="AG4" s="41" t="str">
        <f>B15</f>
        <v>Fosfomycin</v>
      </c>
      <c r="AH4" s="41" t="str">
        <f>B16</f>
        <v>Cotrimoxazol</v>
      </c>
      <c r="AI4" s="41" t="str">
        <f>B17</f>
        <v>Ciprofloxacin</v>
      </c>
      <c r="AJ4" s="41" t="str">
        <f>B18</f>
        <v>Levofloxacin</v>
      </c>
      <c r="AK4" s="41" t="str">
        <f>B19</f>
        <v>Moxifloxacin</v>
      </c>
      <c r="AL4" s="41" t="str">
        <f>B20</f>
        <v>Doxycyclin</v>
      </c>
      <c r="AM4" s="41" t="str">
        <f>B21</f>
        <v>Rifampicin</v>
      </c>
      <c r="AN4" s="41" t="str">
        <f>B22</f>
        <v>Daptomycin</v>
      </c>
      <c r="AO4" s="41" t="str">
        <f>B23</f>
        <v>Roxythromycin</v>
      </c>
      <c r="AP4" s="41" t="str">
        <f>B24</f>
        <v>Clindamycin</v>
      </c>
      <c r="AQ4" s="41" t="str">
        <f>B25</f>
        <v>Linezolid</v>
      </c>
      <c r="AR4" s="41" t="str">
        <f>B26</f>
        <v>Vancomycin</v>
      </c>
      <c r="AS4" s="41" t="s">
        <v>38</v>
      </c>
      <c r="AT4" s="41" t="s">
        <v>22</v>
      </c>
      <c r="AW4" s="41" t="str">
        <f t="shared" ref="AW4:BS4" si="0">W4</f>
        <v>Penicillin G</v>
      </c>
      <c r="AX4" s="41" t="str">
        <f t="shared" si="0"/>
        <v>Oxacillin</v>
      </c>
      <c r="AY4" s="41" t="str">
        <f t="shared" si="0"/>
        <v>Ampicillin/ Sulbactam</v>
      </c>
      <c r="AZ4" s="41" t="str">
        <f t="shared" si="0"/>
        <v>Piperacillin/ Tazobactam</v>
      </c>
      <c r="BA4" s="41" t="str">
        <f t="shared" si="0"/>
        <v>Cefotaxim</v>
      </c>
      <c r="BB4" s="41" t="str">
        <f t="shared" si="0"/>
        <v>Cefuroxim</v>
      </c>
      <c r="BC4" s="41" t="str">
        <f t="shared" si="0"/>
        <v>Imipenem</v>
      </c>
      <c r="BD4" s="41" t="str">
        <f t="shared" si="0"/>
        <v>Meropenem</v>
      </c>
      <c r="BE4" s="41" t="str">
        <f t="shared" si="0"/>
        <v>Amikacin</v>
      </c>
      <c r="BF4" s="41" t="str">
        <f t="shared" si="0"/>
        <v>Gentamicin</v>
      </c>
      <c r="BG4" s="41" t="str">
        <f t="shared" si="0"/>
        <v>Fosfomycin</v>
      </c>
      <c r="BH4" s="41" t="str">
        <f t="shared" si="0"/>
        <v>Cotrimoxazol</v>
      </c>
      <c r="BI4" s="41" t="str">
        <f t="shared" si="0"/>
        <v>Ciprofloxacin</v>
      </c>
      <c r="BJ4" s="41" t="str">
        <f t="shared" si="0"/>
        <v>Levofloxacin</v>
      </c>
      <c r="BK4" s="41" t="str">
        <f t="shared" si="0"/>
        <v>Moxifloxacin</v>
      </c>
      <c r="BL4" s="41" t="str">
        <f t="shared" si="0"/>
        <v>Doxycyclin</v>
      </c>
      <c r="BM4" s="41" t="str">
        <f t="shared" si="0"/>
        <v>Rifampicin</v>
      </c>
      <c r="BN4" s="41" t="str">
        <f t="shared" si="0"/>
        <v>Daptomycin</v>
      </c>
      <c r="BO4" s="41" t="str">
        <f t="shared" si="0"/>
        <v>Roxythromycin</v>
      </c>
      <c r="BP4" s="41" t="str">
        <f t="shared" si="0"/>
        <v>Clindamycin</v>
      </c>
      <c r="BQ4" s="41" t="str">
        <f t="shared" si="0"/>
        <v>Linezolid</v>
      </c>
      <c r="BR4" s="41" t="str">
        <f t="shared" si="0"/>
        <v>Vancomycin</v>
      </c>
      <c r="BS4" s="41" t="str">
        <f t="shared" si="0"/>
        <v>Teicoplanin</v>
      </c>
      <c r="BT4" s="41" t="s">
        <v>22</v>
      </c>
      <c r="BU4" s="41"/>
      <c r="BV4" s="41"/>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1" t="s">
        <v>22</v>
      </c>
      <c r="CU4" s="30"/>
      <c r="CW4" s="38"/>
      <c r="CX4" s="24" t="s">
        <v>72</v>
      </c>
      <c r="CY4" s="24" t="s">
        <v>73</v>
      </c>
      <c r="CZ4" s="24" t="s">
        <v>52</v>
      </c>
      <c r="DA4" s="24" t="s">
        <v>54</v>
      </c>
      <c r="DB4" s="24" t="s">
        <v>56</v>
      </c>
      <c r="DC4" s="24" t="s">
        <v>74</v>
      </c>
      <c r="DD4" s="24" t="s">
        <v>58</v>
      </c>
      <c r="DE4" s="24" t="s">
        <v>59</v>
      </c>
      <c r="DF4" s="24" t="s">
        <v>61</v>
      </c>
      <c r="DG4" s="24" t="s">
        <v>62</v>
      </c>
      <c r="DH4" s="24" t="s">
        <v>64</v>
      </c>
      <c r="DI4" s="24" t="s">
        <v>65</v>
      </c>
      <c r="DJ4" s="24" t="s">
        <v>66</v>
      </c>
      <c r="DK4" s="24" t="s">
        <v>67</v>
      </c>
      <c r="DL4" s="24" t="s">
        <v>68</v>
      </c>
      <c r="DM4" s="24" t="s">
        <v>69</v>
      </c>
      <c r="DN4" s="24" t="s">
        <v>75</v>
      </c>
      <c r="DO4" s="24" t="s">
        <v>76</v>
      </c>
      <c r="DP4" s="24" t="s">
        <v>77</v>
      </c>
      <c r="DQ4" s="24" t="s">
        <v>78</v>
      </c>
      <c r="DR4" s="24" t="s">
        <v>79</v>
      </c>
      <c r="DS4" s="24" t="s">
        <v>80</v>
      </c>
      <c r="DT4" s="24" t="s">
        <v>81</v>
      </c>
      <c r="DU4" s="24" t="s">
        <v>91</v>
      </c>
      <c r="DV4" s="10"/>
    </row>
    <row r="5" spans="1:126" ht="18.75" x14ac:dyDescent="0.25">
      <c r="B5" s="41" t="s">
        <v>31</v>
      </c>
      <c r="C5" s="2">
        <v>0</v>
      </c>
      <c r="D5" s="2">
        <v>55</v>
      </c>
      <c r="E5" s="2">
        <v>26</v>
      </c>
      <c r="F5" s="2">
        <v>0</v>
      </c>
      <c r="G5" s="3">
        <v>10</v>
      </c>
      <c r="H5" s="3">
        <v>9</v>
      </c>
      <c r="I5" s="3">
        <v>4</v>
      </c>
      <c r="J5" s="3">
        <v>7</v>
      </c>
      <c r="K5" s="3">
        <v>8</v>
      </c>
      <c r="L5" s="3">
        <v>67</v>
      </c>
      <c r="M5" s="3">
        <v>0</v>
      </c>
      <c r="N5" s="3">
        <v>0</v>
      </c>
      <c r="O5" s="3">
        <v>0</v>
      </c>
      <c r="P5" s="3">
        <v>0</v>
      </c>
      <c r="Q5" s="3">
        <v>0</v>
      </c>
      <c r="R5" s="3">
        <v>0</v>
      </c>
      <c r="S5" s="41">
        <v>186</v>
      </c>
      <c r="V5" s="41">
        <v>1.5625E-2</v>
      </c>
      <c r="W5" s="2">
        <f>C5</f>
        <v>0</v>
      </c>
      <c r="X5" s="2">
        <f>C6</f>
        <v>0</v>
      </c>
      <c r="Y5" s="41">
        <f>C7</f>
        <v>0</v>
      </c>
      <c r="Z5" s="41">
        <f>C8</f>
        <v>0</v>
      </c>
      <c r="AA5" s="41">
        <f>C9</f>
        <v>0</v>
      </c>
      <c r="AB5" s="41">
        <f>C10</f>
        <v>0</v>
      </c>
      <c r="AC5" s="41">
        <f>C11</f>
        <v>0</v>
      </c>
      <c r="AD5" s="41">
        <f>C12</f>
        <v>0</v>
      </c>
      <c r="AE5" s="2">
        <f>C13</f>
        <v>0</v>
      </c>
      <c r="AF5" s="2">
        <f>C14</f>
        <v>0</v>
      </c>
      <c r="AG5" s="4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41">
        <v>1.5625E-2</v>
      </c>
      <c r="AW5" s="31">
        <f t="shared" ref="AW5:BT5" si="2">PRODUCT(W5*100*1/W21)</f>
        <v>0</v>
      </c>
      <c r="AX5" s="31">
        <f t="shared" si="2"/>
        <v>0</v>
      </c>
      <c r="AY5" s="30">
        <f t="shared" si="2"/>
        <v>0</v>
      </c>
      <c r="AZ5" s="30">
        <f t="shared" si="2"/>
        <v>0</v>
      </c>
      <c r="BA5" s="30">
        <f t="shared" si="2"/>
        <v>0</v>
      </c>
      <c r="BB5" s="30">
        <f t="shared" si="2"/>
        <v>0</v>
      </c>
      <c r="BC5" s="30">
        <f t="shared" si="2"/>
        <v>0</v>
      </c>
      <c r="BD5" s="30">
        <f t="shared" si="2"/>
        <v>0</v>
      </c>
      <c r="BE5" s="31">
        <f t="shared" si="2"/>
        <v>0</v>
      </c>
      <c r="BF5" s="31">
        <f t="shared" si="2"/>
        <v>0</v>
      </c>
      <c r="BG5" s="44">
        <f t="shared" si="2"/>
        <v>0</v>
      </c>
      <c r="BH5" s="31">
        <f t="shared" si="2"/>
        <v>0</v>
      </c>
      <c r="BI5" s="32">
        <f t="shared" si="2"/>
        <v>0</v>
      </c>
      <c r="BJ5" s="32">
        <f t="shared" si="2"/>
        <v>0</v>
      </c>
      <c r="BK5" s="31">
        <f t="shared" si="2"/>
        <v>0</v>
      </c>
      <c r="BL5" s="31">
        <f t="shared" si="2"/>
        <v>0</v>
      </c>
      <c r="BM5" s="31">
        <f t="shared" si="2"/>
        <v>0</v>
      </c>
      <c r="BN5" s="31">
        <f t="shared" si="2"/>
        <v>0</v>
      </c>
      <c r="BO5" s="31">
        <f t="shared" si="2"/>
        <v>0</v>
      </c>
      <c r="BP5" s="31">
        <f t="shared" si="2"/>
        <v>0</v>
      </c>
      <c r="BQ5" s="31">
        <f t="shared" si="2"/>
        <v>0</v>
      </c>
      <c r="BR5" s="31">
        <f t="shared" si="2"/>
        <v>0</v>
      </c>
      <c r="BS5" s="31">
        <f t="shared" si="2"/>
        <v>0</v>
      </c>
      <c r="BT5" s="31">
        <f t="shared" si="2"/>
        <v>0</v>
      </c>
      <c r="BU5" s="41"/>
      <c r="BV5" s="41">
        <v>1.5625E-2</v>
      </c>
      <c r="BW5" s="31">
        <f t="shared" ref="BW5:CT5" si="3">AW5</f>
        <v>0</v>
      </c>
      <c r="BX5" s="31">
        <f t="shared" si="3"/>
        <v>0</v>
      </c>
      <c r="BY5" s="30">
        <f t="shared" si="3"/>
        <v>0</v>
      </c>
      <c r="BZ5" s="30">
        <f t="shared" si="3"/>
        <v>0</v>
      </c>
      <c r="CA5" s="30">
        <f t="shared" si="3"/>
        <v>0</v>
      </c>
      <c r="CB5" s="30">
        <f t="shared" si="3"/>
        <v>0</v>
      </c>
      <c r="CC5" s="30">
        <f t="shared" si="3"/>
        <v>0</v>
      </c>
      <c r="CD5" s="30">
        <f t="shared" si="3"/>
        <v>0</v>
      </c>
      <c r="CE5" s="31">
        <f t="shared" si="3"/>
        <v>0</v>
      </c>
      <c r="CF5" s="31">
        <f t="shared" si="3"/>
        <v>0</v>
      </c>
      <c r="CG5" s="44">
        <f t="shared" si="3"/>
        <v>0</v>
      </c>
      <c r="CH5" s="31">
        <f t="shared" si="3"/>
        <v>0</v>
      </c>
      <c r="CI5" s="32">
        <f t="shared" si="3"/>
        <v>0</v>
      </c>
      <c r="CJ5" s="32">
        <f t="shared" si="3"/>
        <v>0</v>
      </c>
      <c r="CK5" s="31">
        <f t="shared" si="3"/>
        <v>0</v>
      </c>
      <c r="CL5" s="31">
        <f t="shared" si="3"/>
        <v>0</v>
      </c>
      <c r="CM5" s="31">
        <f t="shared" si="3"/>
        <v>0</v>
      </c>
      <c r="CN5" s="31">
        <f t="shared" si="3"/>
        <v>0</v>
      </c>
      <c r="CO5" s="31">
        <f t="shared" si="3"/>
        <v>0</v>
      </c>
      <c r="CP5" s="31">
        <f t="shared" si="3"/>
        <v>0</v>
      </c>
      <c r="CQ5" s="31">
        <f t="shared" si="3"/>
        <v>0</v>
      </c>
      <c r="CR5" s="31">
        <f t="shared" si="3"/>
        <v>0</v>
      </c>
      <c r="CS5" s="31">
        <f t="shared" si="3"/>
        <v>0</v>
      </c>
      <c r="CT5" s="31">
        <f t="shared" si="3"/>
        <v>0</v>
      </c>
      <c r="CW5" s="25" t="s">
        <v>48</v>
      </c>
      <c r="CX5" s="26">
        <f t="shared" ref="CX5:DU5" si="4">W21</f>
        <v>186</v>
      </c>
      <c r="CY5" s="26">
        <f t="shared" si="4"/>
        <v>186</v>
      </c>
      <c r="CZ5" s="26">
        <f t="shared" si="4"/>
        <v>186</v>
      </c>
      <c r="DA5" s="26">
        <f t="shared" si="4"/>
        <v>186</v>
      </c>
      <c r="DB5" s="26">
        <f t="shared" si="4"/>
        <v>186</v>
      </c>
      <c r="DC5" s="26">
        <f t="shared" si="4"/>
        <v>186</v>
      </c>
      <c r="DD5" s="26">
        <f t="shared" si="4"/>
        <v>186</v>
      </c>
      <c r="DE5" s="27">
        <f t="shared" si="4"/>
        <v>186</v>
      </c>
      <c r="DF5" s="27">
        <f t="shared" si="4"/>
        <v>186</v>
      </c>
      <c r="DG5" s="27">
        <f t="shared" si="4"/>
        <v>186</v>
      </c>
      <c r="DH5" s="27">
        <f t="shared" si="4"/>
        <v>186</v>
      </c>
      <c r="DI5" s="27">
        <f t="shared" si="4"/>
        <v>186</v>
      </c>
      <c r="DJ5" s="27">
        <f t="shared" si="4"/>
        <v>186</v>
      </c>
      <c r="DK5" s="27">
        <f t="shared" si="4"/>
        <v>186</v>
      </c>
      <c r="DL5" s="27">
        <f t="shared" si="4"/>
        <v>186</v>
      </c>
      <c r="DM5" s="27">
        <f t="shared" si="4"/>
        <v>186</v>
      </c>
      <c r="DN5" s="27">
        <f t="shared" si="4"/>
        <v>186</v>
      </c>
      <c r="DO5" s="27">
        <f t="shared" si="4"/>
        <v>186</v>
      </c>
      <c r="DP5" s="27">
        <f t="shared" si="4"/>
        <v>186</v>
      </c>
      <c r="DQ5" s="27">
        <f t="shared" si="4"/>
        <v>186</v>
      </c>
      <c r="DR5" s="27">
        <f t="shared" si="4"/>
        <v>186</v>
      </c>
      <c r="DS5" s="27">
        <f t="shared" si="4"/>
        <v>186</v>
      </c>
      <c r="DT5" s="27">
        <f t="shared" si="4"/>
        <v>186</v>
      </c>
      <c r="DU5" s="27">
        <f t="shared" si="4"/>
        <v>186</v>
      </c>
      <c r="DV5" s="10"/>
    </row>
    <row r="6" spans="1:126" ht="18.75" x14ac:dyDescent="0.25">
      <c r="B6" s="41" t="s">
        <v>32</v>
      </c>
      <c r="C6" s="2">
        <v>0</v>
      </c>
      <c r="D6" s="2">
        <v>0</v>
      </c>
      <c r="E6" s="2">
        <v>18</v>
      </c>
      <c r="F6" s="2">
        <v>0</v>
      </c>
      <c r="G6" s="2">
        <v>86</v>
      </c>
      <c r="H6" s="2">
        <v>72</v>
      </c>
      <c r="I6" s="2">
        <v>4</v>
      </c>
      <c r="J6" s="2">
        <v>0</v>
      </c>
      <c r="K6" s="3">
        <v>0</v>
      </c>
      <c r="L6" s="3">
        <v>0</v>
      </c>
      <c r="M6" s="3">
        <v>6</v>
      </c>
      <c r="N6" s="3">
        <v>0</v>
      </c>
      <c r="O6" s="3">
        <v>0</v>
      </c>
      <c r="P6" s="3">
        <v>0</v>
      </c>
      <c r="Q6" s="3">
        <v>0</v>
      </c>
      <c r="R6" s="3">
        <v>0</v>
      </c>
      <c r="S6" s="41">
        <v>186</v>
      </c>
      <c r="V6" s="41">
        <v>3.125E-2</v>
      </c>
      <c r="W6" s="2">
        <f>D5</f>
        <v>55</v>
      </c>
      <c r="X6" s="2">
        <f>D6</f>
        <v>0</v>
      </c>
      <c r="Y6" s="41">
        <f>D7</f>
        <v>0</v>
      </c>
      <c r="Z6" s="41">
        <f>D8</f>
        <v>0</v>
      </c>
      <c r="AA6" s="41">
        <f>D9</f>
        <v>0</v>
      </c>
      <c r="AB6" s="41">
        <f>D10</f>
        <v>0</v>
      </c>
      <c r="AC6" s="41">
        <f>D11</f>
        <v>0</v>
      </c>
      <c r="AD6" s="41">
        <f>D12</f>
        <v>0</v>
      </c>
      <c r="AE6" s="2">
        <f>D13</f>
        <v>0</v>
      </c>
      <c r="AF6" s="2">
        <f>D14</f>
        <v>0</v>
      </c>
      <c r="AG6" s="42">
        <f>D15</f>
        <v>0</v>
      </c>
      <c r="AH6" s="2">
        <f>D16</f>
        <v>0</v>
      </c>
      <c r="AI6" s="4">
        <f>D17</f>
        <v>0</v>
      </c>
      <c r="AJ6" s="4">
        <f>D18</f>
        <v>0</v>
      </c>
      <c r="AK6" s="2">
        <f>D19</f>
        <v>0</v>
      </c>
      <c r="AL6" s="2">
        <f>D20</f>
        <v>0</v>
      </c>
      <c r="AM6" s="2">
        <f>D21</f>
        <v>160</v>
      </c>
      <c r="AN6" s="2">
        <f>D22</f>
        <v>0</v>
      </c>
      <c r="AO6" s="2">
        <f>D23</f>
        <v>0</v>
      </c>
      <c r="AP6" s="2">
        <f>D24</f>
        <v>1</v>
      </c>
      <c r="AQ6" s="2">
        <f>D25</f>
        <v>0</v>
      </c>
      <c r="AR6" s="2">
        <f>D26</f>
        <v>0</v>
      </c>
      <c r="AS6" s="2">
        <f>D27</f>
        <v>0</v>
      </c>
      <c r="AT6" s="2">
        <f>D28</f>
        <v>157</v>
      </c>
      <c r="AV6" s="41">
        <v>3.125E-2</v>
      </c>
      <c r="AW6" s="31">
        <f t="shared" ref="AW6:BT6" si="5">PRODUCT(W6*100*1/W21)</f>
        <v>29.56989247311828</v>
      </c>
      <c r="AX6" s="31">
        <f t="shared" si="5"/>
        <v>0</v>
      </c>
      <c r="AY6" s="30">
        <f t="shared" si="5"/>
        <v>0</v>
      </c>
      <c r="AZ6" s="30">
        <f t="shared" si="5"/>
        <v>0</v>
      </c>
      <c r="BA6" s="30">
        <f t="shared" si="5"/>
        <v>0</v>
      </c>
      <c r="BB6" s="30">
        <f t="shared" si="5"/>
        <v>0</v>
      </c>
      <c r="BC6" s="30">
        <f t="shared" si="5"/>
        <v>0</v>
      </c>
      <c r="BD6" s="30">
        <f t="shared" si="5"/>
        <v>0</v>
      </c>
      <c r="BE6" s="31">
        <f t="shared" si="5"/>
        <v>0</v>
      </c>
      <c r="BF6" s="31">
        <f t="shared" si="5"/>
        <v>0</v>
      </c>
      <c r="BG6" s="44">
        <f t="shared" si="5"/>
        <v>0</v>
      </c>
      <c r="BH6" s="31">
        <f t="shared" si="5"/>
        <v>0</v>
      </c>
      <c r="BI6" s="32">
        <f t="shared" si="5"/>
        <v>0</v>
      </c>
      <c r="BJ6" s="32">
        <f t="shared" si="5"/>
        <v>0</v>
      </c>
      <c r="BK6" s="31">
        <f t="shared" si="5"/>
        <v>0</v>
      </c>
      <c r="BL6" s="31">
        <f t="shared" si="5"/>
        <v>0</v>
      </c>
      <c r="BM6" s="31">
        <f t="shared" si="5"/>
        <v>86.021505376344081</v>
      </c>
      <c r="BN6" s="31">
        <f t="shared" si="5"/>
        <v>0</v>
      </c>
      <c r="BO6" s="31">
        <f t="shared" si="5"/>
        <v>0</v>
      </c>
      <c r="BP6" s="31">
        <f t="shared" si="5"/>
        <v>0.5376344086021505</v>
      </c>
      <c r="BQ6" s="31">
        <f t="shared" si="5"/>
        <v>0</v>
      </c>
      <c r="BR6" s="31">
        <f t="shared" si="5"/>
        <v>0</v>
      </c>
      <c r="BS6" s="31">
        <f t="shared" si="5"/>
        <v>0</v>
      </c>
      <c r="BT6" s="31">
        <f t="shared" si="5"/>
        <v>84.408602150537632</v>
      </c>
      <c r="BU6" s="41"/>
      <c r="BV6" s="41">
        <v>3.125E-2</v>
      </c>
      <c r="BW6" s="31">
        <f t="shared" ref="BW6:CT6" si="6">AW5+AW6</f>
        <v>29.56989247311828</v>
      </c>
      <c r="BX6" s="31">
        <f t="shared" si="6"/>
        <v>0</v>
      </c>
      <c r="BY6" s="30">
        <f t="shared" si="6"/>
        <v>0</v>
      </c>
      <c r="BZ6" s="30">
        <f t="shared" si="6"/>
        <v>0</v>
      </c>
      <c r="CA6" s="30">
        <f t="shared" si="6"/>
        <v>0</v>
      </c>
      <c r="CB6" s="30">
        <f t="shared" si="6"/>
        <v>0</v>
      </c>
      <c r="CC6" s="30">
        <f t="shared" si="6"/>
        <v>0</v>
      </c>
      <c r="CD6" s="30">
        <f t="shared" si="6"/>
        <v>0</v>
      </c>
      <c r="CE6" s="31">
        <f t="shared" si="6"/>
        <v>0</v>
      </c>
      <c r="CF6" s="31">
        <f t="shared" si="6"/>
        <v>0</v>
      </c>
      <c r="CG6" s="44">
        <f t="shared" si="6"/>
        <v>0</v>
      </c>
      <c r="CH6" s="31">
        <f t="shared" si="6"/>
        <v>0</v>
      </c>
      <c r="CI6" s="32">
        <f t="shared" si="6"/>
        <v>0</v>
      </c>
      <c r="CJ6" s="32">
        <f t="shared" si="6"/>
        <v>0</v>
      </c>
      <c r="CK6" s="31">
        <f t="shared" si="6"/>
        <v>0</v>
      </c>
      <c r="CL6" s="31">
        <f t="shared" si="6"/>
        <v>0</v>
      </c>
      <c r="CM6" s="31">
        <f t="shared" si="6"/>
        <v>86.021505376344081</v>
      </c>
      <c r="CN6" s="31">
        <f t="shared" si="6"/>
        <v>0</v>
      </c>
      <c r="CO6" s="31">
        <f t="shared" si="6"/>
        <v>0</v>
      </c>
      <c r="CP6" s="31">
        <f t="shared" si="6"/>
        <v>0.5376344086021505</v>
      </c>
      <c r="CQ6" s="31">
        <f t="shared" si="6"/>
        <v>0</v>
      </c>
      <c r="CR6" s="31">
        <f t="shared" si="6"/>
        <v>0</v>
      </c>
      <c r="CS6" s="31">
        <f t="shared" si="6"/>
        <v>0</v>
      </c>
      <c r="CT6" s="31">
        <f t="shared" si="6"/>
        <v>84.408602150537632</v>
      </c>
      <c r="CW6" s="25" t="s">
        <v>49</v>
      </c>
      <c r="CX6" s="18">
        <f>BW8</f>
        <v>43.548387096774192</v>
      </c>
      <c r="CY6" s="18">
        <f>BX12</f>
        <v>96.774193548387103</v>
      </c>
      <c r="CZ6" s="18"/>
      <c r="DA6" s="18"/>
      <c r="DB6" s="18"/>
      <c r="DC6" s="18"/>
      <c r="DD6" s="18"/>
      <c r="DE6" s="17"/>
      <c r="DF6" s="17">
        <f>CE15</f>
        <v>100</v>
      </c>
      <c r="DG6" s="17">
        <f>CF12</f>
        <v>98.387096774193552</v>
      </c>
      <c r="DH6" s="17"/>
      <c r="DI6" s="17">
        <f>CH12</f>
        <v>97.849462365591393</v>
      </c>
      <c r="DJ6" s="13"/>
      <c r="DK6" s="17"/>
      <c r="DL6" s="17">
        <f>CK9</f>
        <v>89.784946236559136</v>
      </c>
      <c r="DM6" s="17">
        <f>CL11</f>
        <v>98.924731182795696</v>
      </c>
      <c r="DN6" s="17">
        <f>CM7</f>
        <v>98.924731182795696</v>
      </c>
      <c r="DO6" s="17">
        <f>CN11</f>
        <v>100</v>
      </c>
      <c r="DP6" s="17">
        <f>CO11</f>
        <v>81.72043010752688</v>
      </c>
      <c r="DQ6" s="17">
        <f>CP9</f>
        <v>94.623655913978496</v>
      </c>
      <c r="DR6" s="17">
        <f>CQ13</f>
        <v>100</v>
      </c>
      <c r="DS6" s="17">
        <f>CR12</f>
        <v>100</v>
      </c>
      <c r="DT6" s="17">
        <f>CS12</f>
        <v>100</v>
      </c>
      <c r="DU6" s="17">
        <f>CT10</f>
        <v>100</v>
      </c>
      <c r="DV6" s="10"/>
    </row>
    <row r="7" spans="1:126" ht="18.75" x14ac:dyDescent="0.25">
      <c r="B7" s="41" t="s">
        <v>3</v>
      </c>
      <c r="C7" s="41">
        <v>0</v>
      </c>
      <c r="D7" s="41">
        <v>0</v>
      </c>
      <c r="E7" s="41">
        <v>0</v>
      </c>
      <c r="F7" s="41">
        <v>131</v>
      </c>
      <c r="G7" s="41">
        <v>0</v>
      </c>
      <c r="H7" s="41">
        <v>25</v>
      </c>
      <c r="I7" s="41">
        <v>18</v>
      </c>
      <c r="J7" s="41">
        <v>4</v>
      </c>
      <c r="K7" s="41">
        <v>3</v>
      </c>
      <c r="L7" s="41">
        <v>3</v>
      </c>
      <c r="M7" s="41">
        <v>2</v>
      </c>
      <c r="N7" s="41">
        <v>0</v>
      </c>
      <c r="O7" s="41">
        <v>0</v>
      </c>
      <c r="P7" s="41">
        <v>0</v>
      </c>
      <c r="Q7" s="41">
        <v>0</v>
      </c>
      <c r="R7" s="41">
        <v>0</v>
      </c>
      <c r="S7" s="41">
        <v>186</v>
      </c>
      <c r="V7" s="41">
        <v>6.25E-2</v>
      </c>
      <c r="W7" s="2">
        <f>E5</f>
        <v>26</v>
      </c>
      <c r="X7" s="2">
        <f>E6</f>
        <v>18</v>
      </c>
      <c r="Y7" s="41">
        <f>E7</f>
        <v>0</v>
      </c>
      <c r="Z7" s="41">
        <f>E8</f>
        <v>0</v>
      </c>
      <c r="AA7" s="41">
        <f>E9</f>
        <v>0</v>
      </c>
      <c r="AB7" s="41">
        <f>E10</f>
        <v>0</v>
      </c>
      <c r="AC7" s="41">
        <f>E11</f>
        <v>179</v>
      </c>
      <c r="AD7" s="41">
        <f>E12</f>
        <v>179</v>
      </c>
      <c r="AE7" s="2">
        <f>E13</f>
        <v>0</v>
      </c>
      <c r="AF7" s="2">
        <f>E14</f>
        <v>17</v>
      </c>
      <c r="AG7" s="42">
        <f>E15</f>
        <v>0</v>
      </c>
      <c r="AH7" s="2">
        <f>E16</f>
        <v>176</v>
      </c>
      <c r="AI7" s="4">
        <f>E17</f>
        <v>0</v>
      </c>
      <c r="AJ7" s="4">
        <f>E18</f>
        <v>0</v>
      </c>
      <c r="AK7" s="2">
        <f>E19</f>
        <v>56</v>
      </c>
      <c r="AL7" s="2">
        <f>E20</f>
        <v>136</v>
      </c>
      <c r="AM7" s="2">
        <f>E21</f>
        <v>24</v>
      </c>
      <c r="AN7" s="2">
        <f>E22</f>
        <v>0</v>
      </c>
      <c r="AO7" s="2">
        <f>E23</f>
        <v>1</v>
      </c>
      <c r="AP7" s="2">
        <f>E24</f>
        <v>27</v>
      </c>
      <c r="AQ7" s="2">
        <f>E25</f>
        <v>1</v>
      </c>
      <c r="AR7" s="2">
        <f>E26</f>
        <v>0</v>
      </c>
      <c r="AS7" s="2">
        <f>E27</f>
        <v>0</v>
      </c>
      <c r="AT7" s="2">
        <f>E28</f>
        <v>0</v>
      </c>
      <c r="AV7" s="41">
        <v>6.25E-2</v>
      </c>
      <c r="AW7" s="31">
        <f t="shared" ref="AW7:BT7" si="7">PRODUCT(W7*100*1/W21)</f>
        <v>13.978494623655914</v>
      </c>
      <c r="AX7" s="31">
        <f t="shared" si="7"/>
        <v>9.67741935483871</v>
      </c>
      <c r="AY7" s="30">
        <f t="shared" si="7"/>
        <v>0</v>
      </c>
      <c r="AZ7" s="30">
        <f t="shared" si="7"/>
        <v>0</v>
      </c>
      <c r="BA7" s="30">
        <f t="shared" si="7"/>
        <v>0</v>
      </c>
      <c r="BB7" s="30">
        <f t="shared" si="7"/>
        <v>0</v>
      </c>
      <c r="BC7" s="30">
        <f t="shared" si="7"/>
        <v>96.236559139784944</v>
      </c>
      <c r="BD7" s="30">
        <f t="shared" si="7"/>
        <v>96.236559139784944</v>
      </c>
      <c r="BE7" s="31">
        <f t="shared" si="7"/>
        <v>0</v>
      </c>
      <c r="BF7" s="31">
        <f t="shared" si="7"/>
        <v>9.1397849462365599</v>
      </c>
      <c r="BG7" s="44">
        <f t="shared" si="7"/>
        <v>0</v>
      </c>
      <c r="BH7" s="31">
        <f t="shared" si="7"/>
        <v>94.623655913978496</v>
      </c>
      <c r="BI7" s="32">
        <f t="shared" si="7"/>
        <v>0</v>
      </c>
      <c r="BJ7" s="32">
        <f t="shared" si="7"/>
        <v>0</v>
      </c>
      <c r="BK7" s="31">
        <f t="shared" si="7"/>
        <v>30.107526881720432</v>
      </c>
      <c r="BL7" s="31">
        <f t="shared" si="7"/>
        <v>73.118279569892479</v>
      </c>
      <c r="BM7" s="31">
        <f t="shared" si="7"/>
        <v>12.903225806451612</v>
      </c>
      <c r="BN7" s="31">
        <f t="shared" si="7"/>
        <v>0</v>
      </c>
      <c r="BO7" s="31">
        <f t="shared" si="7"/>
        <v>0.5376344086021505</v>
      </c>
      <c r="BP7" s="31">
        <f t="shared" si="7"/>
        <v>14.516129032258064</v>
      </c>
      <c r="BQ7" s="31">
        <f t="shared" si="7"/>
        <v>0.5376344086021505</v>
      </c>
      <c r="BR7" s="31">
        <f t="shared" si="7"/>
        <v>0</v>
      </c>
      <c r="BS7" s="31">
        <f t="shared" si="7"/>
        <v>0</v>
      </c>
      <c r="BT7" s="31">
        <f t="shared" si="7"/>
        <v>0</v>
      </c>
      <c r="BU7" s="41"/>
      <c r="BV7" s="41">
        <v>6.25E-2</v>
      </c>
      <c r="BW7" s="31">
        <f t="shared" ref="BW7:CT8" si="8">AW5+AW6+AW7</f>
        <v>43.548387096774192</v>
      </c>
      <c r="BX7" s="31">
        <f t="shared" si="8"/>
        <v>9.67741935483871</v>
      </c>
      <c r="BY7" s="30">
        <f t="shared" si="8"/>
        <v>0</v>
      </c>
      <c r="BZ7" s="30">
        <f t="shared" si="8"/>
        <v>0</v>
      </c>
      <c r="CA7" s="30">
        <f t="shared" si="8"/>
        <v>0</v>
      </c>
      <c r="CB7" s="30">
        <f t="shared" si="8"/>
        <v>0</v>
      </c>
      <c r="CC7" s="30">
        <f t="shared" si="8"/>
        <v>96.236559139784944</v>
      </c>
      <c r="CD7" s="30">
        <f t="shared" si="8"/>
        <v>96.236559139784944</v>
      </c>
      <c r="CE7" s="31">
        <f t="shared" si="8"/>
        <v>0</v>
      </c>
      <c r="CF7" s="31">
        <f t="shared" si="8"/>
        <v>9.1397849462365599</v>
      </c>
      <c r="CG7" s="44">
        <f t="shared" si="8"/>
        <v>0</v>
      </c>
      <c r="CH7" s="31">
        <f t="shared" si="8"/>
        <v>94.623655913978496</v>
      </c>
      <c r="CI7" s="32">
        <f t="shared" si="8"/>
        <v>0</v>
      </c>
      <c r="CJ7" s="32">
        <f t="shared" si="8"/>
        <v>0</v>
      </c>
      <c r="CK7" s="31">
        <f t="shared" si="8"/>
        <v>30.107526881720432</v>
      </c>
      <c r="CL7" s="31">
        <f t="shared" si="8"/>
        <v>73.118279569892479</v>
      </c>
      <c r="CM7" s="31">
        <f t="shared" si="8"/>
        <v>98.924731182795696</v>
      </c>
      <c r="CN7" s="31">
        <f t="shared" si="8"/>
        <v>0</v>
      </c>
      <c r="CO7" s="31">
        <f t="shared" si="8"/>
        <v>0.5376344086021505</v>
      </c>
      <c r="CP7" s="31">
        <f t="shared" si="8"/>
        <v>15.053763440860214</v>
      </c>
      <c r="CQ7" s="31">
        <f t="shared" si="8"/>
        <v>0.5376344086021505</v>
      </c>
      <c r="CR7" s="31">
        <f t="shared" si="8"/>
        <v>0</v>
      </c>
      <c r="CS7" s="31">
        <f t="shared" si="8"/>
        <v>0</v>
      </c>
      <c r="CT7" s="31">
        <f t="shared" si="8"/>
        <v>84.408602150537632</v>
      </c>
      <c r="CW7" s="25" t="s">
        <v>50</v>
      </c>
      <c r="CX7" s="18"/>
      <c r="CY7" s="18"/>
      <c r="CZ7" s="18"/>
      <c r="DA7" s="18"/>
      <c r="DB7" s="18"/>
      <c r="DC7" s="18"/>
      <c r="DD7" s="18"/>
      <c r="DE7" s="17"/>
      <c r="DF7" s="17"/>
      <c r="DG7" s="17"/>
      <c r="DH7" s="17"/>
      <c r="DI7" s="17">
        <f>CH13-CH12</f>
        <v>1.0752688172043037</v>
      </c>
      <c r="DJ7" s="17">
        <f>CI12</f>
        <v>89.247311827956992</v>
      </c>
      <c r="DK7" s="17">
        <f>CJ11</f>
        <v>90.322580645161281</v>
      </c>
      <c r="DL7" s="17"/>
      <c r="DM7" s="17"/>
      <c r="DN7" s="17"/>
      <c r="DO7" s="17"/>
      <c r="DP7" s="17"/>
      <c r="DQ7" s="17"/>
      <c r="DR7" s="17"/>
      <c r="DS7" s="17"/>
      <c r="DT7" s="17"/>
      <c r="DU7" s="17"/>
      <c r="DV7" s="10"/>
    </row>
    <row r="8" spans="1:126" ht="18.75" x14ac:dyDescent="0.25">
      <c r="B8" s="41" t="s">
        <v>5</v>
      </c>
      <c r="C8" s="41">
        <v>0</v>
      </c>
      <c r="D8" s="41">
        <v>0</v>
      </c>
      <c r="E8" s="41">
        <v>0</v>
      </c>
      <c r="F8" s="41">
        <v>0</v>
      </c>
      <c r="G8" s="41">
        <v>119</v>
      </c>
      <c r="H8" s="41">
        <v>0</v>
      </c>
      <c r="I8" s="41">
        <v>41</v>
      </c>
      <c r="J8" s="41">
        <v>19</v>
      </c>
      <c r="K8" s="41">
        <v>1</v>
      </c>
      <c r="L8" s="41">
        <v>1</v>
      </c>
      <c r="M8" s="41">
        <v>1</v>
      </c>
      <c r="N8" s="41">
        <v>2</v>
      </c>
      <c r="O8" s="41">
        <v>2</v>
      </c>
      <c r="P8" s="41">
        <v>0</v>
      </c>
      <c r="Q8" s="41">
        <v>0</v>
      </c>
      <c r="R8" s="41">
        <v>0</v>
      </c>
      <c r="S8" s="41">
        <v>186</v>
      </c>
      <c r="V8" s="41">
        <v>0.125</v>
      </c>
      <c r="W8" s="2">
        <f>F5</f>
        <v>0</v>
      </c>
      <c r="X8" s="2">
        <f>F6</f>
        <v>0</v>
      </c>
      <c r="Y8" s="41">
        <f>F7</f>
        <v>131</v>
      </c>
      <c r="Z8" s="41">
        <f>F8</f>
        <v>0</v>
      </c>
      <c r="AA8" s="41">
        <f>F9</f>
        <v>0</v>
      </c>
      <c r="AB8" s="41">
        <f>F10</f>
        <v>1</v>
      </c>
      <c r="AC8" s="41">
        <f>F11</f>
        <v>0</v>
      </c>
      <c r="AD8" s="41">
        <f>F12</f>
        <v>0</v>
      </c>
      <c r="AE8" s="2">
        <f>F13</f>
        <v>0</v>
      </c>
      <c r="AF8" s="2">
        <f>F14</f>
        <v>0</v>
      </c>
      <c r="AG8" s="42">
        <f>F15</f>
        <v>0</v>
      </c>
      <c r="AH8" s="2">
        <f>F16</f>
        <v>0</v>
      </c>
      <c r="AI8" s="4">
        <f>F17</f>
        <v>3</v>
      </c>
      <c r="AJ8" s="4">
        <f>F18</f>
        <v>58</v>
      </c>
      <c r="AK8" s="2">
        <f>F19</f>
        <v>107</v>
      </c>
      <c r="AL8" s="2">
        <f>F20</f>
        <v>0</v>
      </c>
      <c r="AM8" s="3">
        <f>F21</f>
        <v>1</v>
      </c>
      <c r="AN8" s="2">
        <f>F22</f>
        <v>0</v>
      </c>
      <c r="AO8" s="2">
        <f>F23</f>
        <v>0</v>
      </c>
      <c r="AP8" s="2">
        <f>F24</f>
        <v>136</v>
      </c>
      <c r="AQ8" s="2">
        <f>F25</f>
        <v>0</v>
      </c>
      <c r="AR8" s="2">
        <f>F25</f>
        <v>0</v>
      </c>
      <c r="AS8" s="2">
        <f>F27</f>
        <v>121</v>
      </c>
      <c r="AT8" s="2">
        <f>F28</f>
        <v>29</v>
      </c>
      <c r="AV8" s="41">
        <v>0.125</v>
      </c>
      <c r="AW8" s="31">
        <f t="shared" ref="AW8:BT8" si="9">PRODUCT(W8*100*1/W21)</f>
        <v>0</v>
      </c>
      <c r="AX8" s="31">
        <f t="shared" si="9"/>
        <v>0</v>
      </c>
      <c r="AY8" s="30">
        <f t="shared" si="9"/>
        <v>70.430107526881727</v>
      </c>
      <c r="AZ8" s="30">
        <f t="shared" si="9"/>
        <v>0</v>
      </c>
      <c r="BA8" s="30">
        <f t="shared" si="9"/>
        <v>0</v>
      </c>
      <c r="BB8" s="30">
        <f t="shared" si="9"/>
        <v>0.5376344086021505</v>
      </c>
      <c r="BC8" s="30">
        <f t="shared" si="9"/>
        <v>0</v>
      </c>
      <c r="BD8" s="30">
        <f t="shared" si="9"/>
        <v>0</v>
      </c>
      <c r="BE8" s="31">
        <f t="shared" si="9"/>
        <v>0</v>
      </c>
      <c r="BF8" s="31">
        <f t="shared" si="9"/>
        <v>0</v>
      </c>
      <c r="BG8" s="44">
        <f t="shared" si="9"/>
        <v>0</v>
      </c>
      <c r="BH8" s="31">
        <f t="shared" si="9"/>
        <v>0</v>
      </c>
      <c r="BI8" s="32">
        <f t="shared" si="9"/>
        <v>1.6129032258064515</v>
      </c>
      <c r="BJ8" s="32">
        <f t="shared" si="9"/>
        <v>31.182795698924732</v>
      </c>
      <c r="BK8" s="31">
        <f t="shared" si="9"/>
        <v>57.526881720430104</v>
      </c>
      <c r="BL8" s="31">
        <f t="shared" si="9"/>
        <v>0</v>
      </c>
      <c r="BM8" s="33">
        <f t="shared" si="9"/>
        <v>0.5376344086021505</v>
      </c>
      <c r="BN8" s="31">
        <f t="shared" si="9"/>
        <v>0</v>
      </c>
      <c r="BO8" s="31">
        <f t="shared" si="9"/>
        <v>0</v>
      </c>
      <c r="BP8" s="31">
        <f t="shared" si="9"/>
        <v>73.118279569892479</v>
      </c>
      <c r="BQ8" s="31">
        <f t="shared" si="9"/>
        <v>0</v>
      </c>
      <c r="BR8" s="31">
        <f t="shared" si="9"/>
        <v>0</v>
      </c>
      <c r="BS8" s="31">
        <f t="shared" si="9"/>
        <v>65.053763440860209</v>
      </c>
      <c r="BT8" s="31">
        <f t="shared" si="9"/>
        <v>15.591397849462366</v>
      </c>
      <c r="BU8" s="41"/>
      <c r="BV8" s="41">
        <v>0.125</v>
      </c>
      <c r="BW8" s="31">
        <f t="shared" ref="BW8:CM8" si="10">AW5+AW6+AW7+AW8</f>
        <v>43.548387096774192</v>
      </c>
      <c r="BX8" s="31">
        <f t="shared" si="10"/>
        <v>9.67741935483871</v>
      </c>
      <c r="BY8" s="30">
        <f t="shared" si="10"/>
        <v>70.430107526881727</v>
      </c>
      <c r="BZ8" s="30">
        <f t="shared" si="10"/>
        <v>0</v>
      </c>
      <c r="CA8" s="30">
        <f t="shared" si="10"/>
        <v>0</v>
      </c>
      <c r="CB8" s="30">
        <f t="shared" si="10"/>
        <v>0.5376344086021505</v>
      </c>
      <c r="CC8" s="30">
        <f t="shared" si="10"/>
        <v>96.236559139784944</v>
      </c>
      <c r="CD8" s="30">
        <f t="shared" si="10"/>
        <v>96.236559139784944</v>
      </c>
      <c r="CE8" s="31">
        <f t="shared" si="10"/>
        <v>0</v>
      </c>
      <c r="CF8" s="31">
        <f t="shared" si="10"/>
        <v>9.1397849462365599</v>
      </c>
      <c r="CG8" s="44">
        <f t="shared" si="10"/>
        <v>0</v>
      </c>
      <c r="CH8" s="31">
        <f t="shared" si="10"/>
        <v>94.623655913978496</v>
      </c>
      <c r="CI8" s="32">
        <f t="shared" si="10"/>
        <v>1.6129032258064515</v>
      </c>
      <c r="CJ8" s="32">
        <f t="shared" si="10"/>
        <v>31.182795698924732</v>
      </c>
      <c r="CK8" s="31">
        <f t="shared" si="10"/>
        <v>87.634408602150529</v>
      </c>
      <c r="CL8" s="31">
        <f t="shared" si="10"/>
        <v>73.118279569892479</v>
      </c>
      <c r="CM8" s="33">
        <f t="shared" si="10"/>
        <v>99.462365591397841</v>
      </c>
      <c r="CN8" s="31">
        <f t="shared" si="8"/>
        <v>0</v>
      </c>
      <c r="CO8" s="31">
        <f t="shared" ref="CO8:CT8" si="11">BO5+BO6+BO7+BO8</f>
        <v>0.5376344086021505</v>
      </c>
      <c r="CP8" s="31">
        <f t="shared" si="11"/>
        <v>88.172043010752688</v>
      </c>
      <c r="CQ8" s="31">
        <f t="shared" si="11"/>
        <v>0.5376344086021505</v>
      </c>
      <c r="CR8" s="31">
        <f t="shared" si="11"/>
        <v>0</v>
      </c>
      <c r="CS8" s="31">
        <f t="shared" si="11"/>
        <v>65.053763440860209</v>
      </c>
      <c r="CT8" s="31">
        <f t="shared" si="11"/>
        <v>100</v>
      </c>
      <c r="CW8" s="25" t="s">
        <v>51</v>
      </c>
      <c r="CX8" s="18">
        <f>BW20-CX6</f>
        <v>56.451612903225808</v>
      </c>
      <c r="CY8" s="18">
        <f>BX20-BX12</f>
        <v>3.2258064516128968</v>
      </c>
      <c r="CZ8" s="18"/>
      <c r="DA8" s="18"/>
      <c r="DB8" s="18"/>
      <c r="DC8" s="18"/>
      <c r="DD8" s="18"/>
      <c r="DE8" s="17"/>
      <c r="DF8" s="17">
        <f>CE20-CE15</f>
        <v>0</v>
      </c>
      <c r="DG8" s="17">
        <f>CF20-CF12</f>
        <v>1.6129032258064484</v>
      </c>
      <c r="DH8" s="17"/>
      <c r="DI8" s="17">
        <f>CH20-CH13</f>
        <v>1.0752688172043037</v>
      </c>
      <c r="DJ8" s="17">
        <f>CI20-CI12</f>
        <v>10.752688172043008</v>
      </c>
      <c r="DK8" s="17">
        <f>CJ20-CJ11</f>
        <v>9.6774193548386904</v>
      </c>
      <c r="DL8" s="17">
        <f>CK20-CK9</f>
        <v>10.215053763440849</v>
      </c>
      <c r="DM8" s="17">
        <f>CL20-CL11</f>
        <v>1.0752688172042895</v>
      </c>
      <c r="DN8" s="17">
        <f>CM20-CM7</f>
        <v>1.0752688172042895</v>
      </c>
      <c r="DO8" s="17">
        <f>CN20-CN11</f>
        <v>0</v>
      </c>
      <c r="DP8" s="17">
        <f>CO20-CO11</f>
        <v>18.27956989247312</v>
      </c>
      <c r="DQ8" s="17">
        <f>CP20-CP9</f>
        <v>5.3763440860214899</v>
      </c>
      <c r="DR8" s="17">
        <f>CQ20-CQ13</f>
        <v>0</v>
      </c>
      <c r="DS8" s="17">
        <f>CR20-CR12</f>
        <v>0</v>
      </c>
      <c r="DT8" s="17">
        <f>CS20-CS12</f>
        <v>0</v>
      </c>
      <c r="DU8" s="17">
        <f>CT20-CT10</f>
        <v>0</v>
      </c>
      <c r="DV8" s="10"/>
    </row>
    <row r="9" spans="1:126" x14ac:dyDescent="0.25">
      <c r="B9" s="41" t="s">
        <v>7</v>
      </c>
      <c r="C9" s="41">
        <v>0</v>
      </c>
      <c r="D9" s="41">
        <v>0</v>
      </c>
      <c r="E9" s="41">
        <v>0</v>
      </c>
      <c r="F9" s="41">
        <v>0</v>
      </c>
      <c r="G9" s="41">
        <v>1</v>
      </c>
      <c r="H9" s="41">
        <v>1</v>
      </c>
      <c r="I9" s="41">
        <v>28</v>
      </c>
      <c r="J9" s="41">
        <v>126</v>
      </c>
      <c r="K9" s="41">
        <v>22</v>
      </c>
      <c r="L9" s="41">
        <v>2</v>
      </c>
      <c r="M9" s="41">
        <v>6</v>
      </c>
      <c r="N9" s="41">
        <v>0</v>
      </c>
      <c r="O9" s="41">
        <v>0</v>
      </c>
      <c r="P9" s="41">
        <v>0</v>
      </c>
      <c r="Q9" s="41">
        <v>0</v>
      </c>
      <c r="R9" s="41">
        <v>0</v>
      </c>
      <c r="S9" s="41">
        <v>186</v>
      </c>
      <c r="V9" s="41">
        <v>0.25</v>
      </c>
      <c r="W9" s="3">
        <f>G5</f>
        <v>10</v>
      </c>
      <c r="X9" s="2">
        <f>G6</f>
        <v>86</v>
      </c>
      <c r="Y9" s="41">
        <f>G7</f>
        <v>0</v>
      </c>
      <c r="Z9" s="41">
        <f>G8</f>
        <v>119</v>
      </c>
      <c r="AA9" s="41">
        <f>G9</f>
        <v>1</v>
      </c>
      <c r="AB9" s="41">
        <f>G10</f>
        <v>0</v>
      </c>
      <c r="AC9" s="41">
        <f>G11</f>
        <v>1</v>
      </c>
      <c r="AD9" s="41">
        <f>G12</f>
        <v>1</v>
      </c>
      <c r="AE9" s="2">
        <f>G13</f>
        <v>3</v>
      </c>
      <c r="AF9" s="2">
        <f>G14</f>
        <v>135</v>
      </c>
      <c r="AG9" s="42">
        <f>G15</f>
        <v>0</v>
      </c>
      <c r="AH9" s="2">
        <f>G16</f>
        <v>3</v>
      </c>
      <c r="AI9" s="4">
        <f>G17</f>
        <v>78</v>
      </c>
      <c r="AJ9" s="4">
        <f>G18</f>
        <v>104</v>
      </c>
      <c r="AK9" s="2">
        <f>G19</f>
        <v>4</v>
      </c>
      <c r="AL9" s="2">
        <f>G20</f>
        <v>40</v>
      </c>
      <c r="AM9" s="3">
        <f>G21</f>
        <v>0</v>
      </c>
      <c r="AN9" s="2">
        <f>G22</f>
        <v>5</v>
      </c>
      <c r="AO9" s="2">
        <f>G23</f>
        <v>21</v>
      </c>
      <c r="AP9" s="2">
        <f>G24</f>
        <v>12</v>
      </c>
      <c r="AQ9" s="2">
        <f>G25</f>
        <v>1</v>
      </c>
      <c r="AR9" s="2">
        <f>G26</f>
        <v>0</v>
      </c>
      <c r="AS9" s="2">
        <f>G27</f>
        <v>0</v>
      </c>
      <c r="AT9" s="2">
        <f>G28</f>
        <v>0</v>
      </c>
      <c r="AV9" s="41">
        <v>0.25</v>
      </c>
      <c r="AW9" s="33">
        <f t="shared" ref="AW9:BT9" si="12">PRODUCT(W9*100*1/W21)</f>
        <v>5.376344086021505</v>
      </c>
      <c r="AX9" s="31">
        <f t="shared" si="12"/>
        <v>46.236559139784944</v>
      </c>
      <c r="AY9" s="30">
        <f t="shared" si="12"/>
        <v>0</v>
      </c>
      <c r="AZ9" s="30">
        <f t="shared" si="12"/>
        <v>63.978494623655912</v>
      </c>
      <c r="BA9" s="30">
        <f t="shared" si="12"/>
        <v>0.5376344086021505</v>
      </c>
      <c r="BB9" s="30">
        <f t="shared" si="12"/>
        <v>0</v>
      </c>
      <c r="BC9" s="30">
        <f t="shared" si="12"/>
        <v>0.5376344086021505</v>
      </c>
      <c r="BD9" s="30">
        <f t="shared" si="12"/>
        <v>0.5376344086021505</v>
      </c>
      <c r="BE9" s="31">
        <f t="shared" si="12"/>
        <v>1.6129032258064515</v>
      </c>
      <c r="BF9" s="31">
        <f t="shared" si="12"/>
        <v>72.58064516129032</v>
      </c>
      <c r="BG9" s="44">
        <f t="shared" si="12"/>
        <v>0</v>
      </c>
      <c r="BH9" s="31">
        <f t="shared" si="12"/>
        <v>1.6129032258064515</v>
      </c>
      <c r="BI9" s="32">
        <f t="shared" si="12"/>
        <v>41.935483870967744</v>
      </c>
      <c r="BJ9" s="32">
        <f t="shared" si="12"/>
        <v>55.913978494623656</v>
      </c>
      <c r="BK9" s="31">
        <f t="shared" si="12"/>
        <v>2.150537634408602</v>
      </c>
      <c r="BL9" s="31">
        <f t="shared" si="12"/>
        <v>21.50537634408602</v>
      </c>
      <c r="BM9" s="33">
        <f t="shared" si="12"/>
        <v>0</v>
      </c>
      <c r="BN9" s="31">
        <f t="shared" si="12"/>
        <v>2.6881720430107525</v>
      </c>
      <c r="BO9" s="31">
        <f t="shared" si="12"/>
        <v>11.290322580645162</v>
      </c>
      <c r="BP9" s="31">
        <f t="shared" si="12"/>
        <v>6.4516129032258061</v>
      </c>
      <c r="BQ9" s="31">
        <f t="shared" si="12"/>
        <v>0.5376344086021505</v>
      </c>
      <c r="BR9" s="31">
        <f t="shared" si="12"/>
        <v>0</v>
      </c>
      <c r="BS9" s="31">
        <f t="shared" si="12"/>
        <v>0</v>
      </c>
      <c r="BT9" s="31">
        <f t="shared" si="12"/>
        <v>0</v>
      </c>
      <c r="BU9" s="41"/>
      <c r="BV9" s="41">
        <v>0.25</v>
      </c>
      <c r="BW9" s="33">
        <f t="shared" ref="BW9:CT9" si="13">AW5+AW6+AW7+AW8+AW9</f>
        <v>48.924731182795696</v>
      </c>
      <c r="BX9" s="31">
        <f t="shared" si="13"/>
        <v>55.913978494623656</v>
      </c>
      <c r="BY9" s="30">
        <f t="shared" si="13"/>
        <v>70.430107526881727</v>
      </c>
      <c r="BZ9" s="30">
        <f t="shared" si="13"/>
        <v>63.978494623655912</v>
      </c>
      <c r="CA9" s="30">
        <f t="shared" si="13"/>
        <v>0.5376344086021505</v>
      </c>
      <c r="CB9" s="30">
        <f t="shared" si="13"/>
        <v>0.5376344086021505</v>
      </c>
      <c r="CC9" s="30">
        <f t="shared" si="13"/>
        <v>96.774193548387089</v>
      </c>
      <c r="CD9" s="30">
        <f t="shared" si="13"/>
        <v>96.774193548387089</v>
      </c>
      <c r="CE9" s="31">
        <f t="shared" si="13"/>
        <v>1.6129032258064515</v>
      </c>
      <c r="CF9" s="31">
        <f t="shared" si="13"/>
        <v>81.72043010752688</v>
      </c>
      <c r="CG9" s="44">
        <f t="shared" si="13"/>
        <v>0</v>
      </c>
      <c r="CH9" s="31">
        <f t="shared" si="13"/>
        <v>96.236559139784944</v>
      </c>
      <c r="CI9" s="32">
        <f t="shared" si="13"/>
        <v>43.548387096774192</v>
      </c>
      <c r="CJ9" s="32">
        <f t="shared" si="13"/>
        <v>87.096774193548384</v>
      </c>
      <c r="CK9" s="31">
        <f t="shared" si="13"/>
        <v>89.784946236559136</v>
      </c>
      <c r="CL9" s="31">
        <f t="shared" si="13"/>
        <v>94.623655913978496</v>
      </c>
      <c r="CM9" s="33">
        <f t="shared" si="13"/>
        <v>99.462365591397841</v>
      </c>
      <c r="CN9" s="31">
        <f t="shared" si="13"/>
        <v>2.6881720430107525</v>
      </c>
      <c r="CO9" s="31">
        <f t="shared" si="13"/>
        <v>11.827956989247312</v>
      </c>
      <c r="CP9" s="31">
        <f t="shared" si="13"/>
        <v>94.623655913978496</v>
      </c>
      <c r="CQ9" s="31">
        <f t="shared" si="13"/>
        <v>1.075268817204301</v>
      </c>
      <c r="CR9" s="31">
        <f t="shared" si="13"/>
        <v>0</v>
      </c>
      <c r="CS9" s="31">
        <f t="shared" si="13"/>
        <v>65.053763440860209</v>
      </c>
      <c r="CT9" s="31">
        <f t="shared" si="13"/>
        <v>100</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6" x14ac:dyDescent="0.25">
      <c r="B10" s="41" t="s">
        <v>9</v>
      </c>
      <c r="C10" s="41">
        <v>0</v>
      </c>
      <c r="D10" s="41">
        <v>0</v>
      </c>
      <c r="E10" s="41">
        <v>0</v>
      </c>
      <c r="F10" s="41">
        <v>1</v>
      </c>
      <c r="G10" s="41">
        <v>0</v>
      </c>
      <c r="H10" s="41">
        <v>12</v>
      </c>
      <c r="I10" s="41">
        <v>124</v>
      </c>
      <c r="J10" s="41">
        <v>41</v>
      </c>
      <c r="K10" s="41">
        <v>2</v>
      </c>
      <c r="L10" s="41">
        <v>0</v>
      </c>
      <c r="M10" s="41">
        <v>0</v>
      </c>
      <c r="N10" s="41">
        <v>0</v>
      </c>
      <c r="O10" s="41">
        <v>6</v>
      </c>
      <c r="P10" s="41">
        <v>0</v>
      </c>
      <c r="Q10" s="41">
        <v>0</v>
      </c>
      <c r="R10" s="41">
        <v>0</v>
      </c>
      <c r="S10" s="41">
        <v>186</v>
      </c>
      <c r="V10" s="41">
        <v>0.5</v>
      </c>
      <c r="W10" s="3">
        <f>H5</f>
        <v>9</v>
      </c>
      <c r="X10" s="2">
        <f>H6</f>
        <v>72</v>
      </c>
      <c r="Y10" s="41">
        <f>H7</f>
        <v>25</v>
      </c>
      <c r="Z10" s="41">
        <f>H8</f>
        <v>0</v>
      </c>
      <c r="AA10" s="41">
        <f>H9</f>
        <v>1</v>
      </c>
      <c r="AB10" s="41">
        <f>H10</f>
        <v>12</v>
      </c>
      <c r="AC10" s="41">
        <f>H11</f>
        <v>2</v>
      </c>
      <c r="AD10" s="41">
        <f>H12</f>
        <v>0</v>
      </c>
      <c r="AE10" s="2">
        <f>H13</f>
        <v>0</v>
      </c>
      <c r="AF10" s="2">
        <f>H14</f>
        <v>22</v>
      </c>
      <c r="AG10" s="42">
        <f>H15</f>
        <v>111</v>
      </c>
      <c r="AH10" s="2">
        <f>H16</f>
        <v>2</v>
      </c>
      <c r="AI10" s="4">
        <f>H17</f>
        <v>80</v>
      </c>
      <c r="AJ10" s="4">
        <f>H18</f>
        <v>3</v>
      </c>
      <c r="AK10" s="3">
        <f>H19</f>
        <v>1</v>
      </c>
      <c r="AL10" s="2">
        <f>H20</f>
        <v>8</v>
      </c>
      <c r="AM10" s="3">
        <f>H21</f>
        <v>0</v>
      </c>
      <c r="AN10" s="2">
        <f>H22</f>
        <v>152</v>
      </c>
      <c r="AO10" s="2">
        <f>H23</f>
        <v>116</v>
      </c>
      <c r="AP10" s="3">
        <f>H24</f>
        <v>1</v>
      </c>
      <c r="AQ10" s="2">
        <f>H25</f>
        <v>25</v>
      </c>
      <c r="AR10" s="2">
        <f>H26</f>
        <v>66</v>
      </c>
      <c r="AS10" s="2">
        <f>H27</f>
        <v>58</v>
      </c>
      <c r="AT10" s="2">
        <f>H28</f>
        <v>0</v>
      </c>
      <c r="AV10" s="41">
        <v>0.5</v>
      </c>
      <c r="AW10" s="33">
        <f t="shared" ref="AW10:BT10" si="14">PRODUCT(W10*100*1/W21)</f>
        <v>4.838709677419355</v>
      </c>
      <c r="AX10" s="31">
        <f t="shared" si="14"/>
        <v>38.70967741935484</v>
      </c>
      <c r="AY10" s="30">
        <f t="shared" si="14"/>
        <v>13.440860215053764</v>
      </c>
      <c r="AZ10" s="30">
        <f t="shared" si="14"/>
        <v>0</v>
      </c>
      <c r="BA10" s="30">
        <f t="shared" si="14"/>
        <v>0.5376344086021505</v>
      </c>
      <c r="BB10" s="30">
        <f t="shared" si="14"/>
        <v>6.4516129032258061</v>
      </c>
      <c r="BC10" s="30">
        <f t="shared" si="14"/>
        <v>1.075268817204301</v>
      </c>
      <c r="BD10" s="30">
        <f t="shared" si="14"/>
        <v>0</v>
      </c>
      <c r="BE10" s="31">
        <f t="shared" si="14"/>
        <v>0</v>
      </c>
      <c r="BF10" s="31">
        <f t="shared" si="14"/>
        <v>11.827956989247312</v>
      </c>
      <c r="BG10" s="44">
        <f t="shared" si="14"/>
        <v>59.677419354838712</v>
      </c>
      <c r="BH10" s="31">
        <f t="shared" si="14"/>
        <v>1.075268817204301</v>
      </c>
      <c r="BI10" s="32">
        <f t="shared" si="14"/>
        <v>43.01075268817204</v>
      </c>
      <c r="BJ10" s="32">
        <f t="shared" si="14"/>
        <v>1.6129032258064515</v>
      </c>
      <c r="BK10" s="33">
        <f t="shared" si="14"/>
        <v>0.5376344086021505</v>
      </c>
      <c r="BL10" s="31">
        <f t="shared" si="14"/>
        <v>4.301075268817204</v>
      </c>
      <c r="BM10" s="33">
        <f t="shared" si="14"/>
        <v>0</v>
      </c>
      <c r="BN10" s="31">
        <f t="shared" si="14"/>
        <v>81.72043010752688</v>
      </c>
      <c r="BO10" s="31">
        <f t="shared" si="14"/>
        <v>62.365591397849464</v>
      </c>
      <c r="BP10" s="33">
        <f t="shared" si="14"/>
        <v>0.5376344086021505</v>
      </c>
      <c r="BQ10" s="31">
        <f t="shared" si="14"/>
        <v>13.440860215053764</v>
      </c>
      <c r="BR10" s="31">
        <f t="shared" si="14"/>
        <v>35.483870967741936</v>
      </c>
      <c r="BS10" s="31">
        <f t="shared" si="14"/>
        <v>31.182795698924732</v>
      </c>
      <c r="BT10" s="31">
        <f t="shared" si="14"/>
        <v>0</v>
      </c>
      <c r="BU10" s="41"/>
      <c r="BV10" s="41">
        <v>0.5</v>
      </c>
      <c r="BW10" s="33">
        <f t="shared" ref="BW10:CT10" si="15">AW5+AW6+AW7+AW8+AW9+AW10</f>
        <v>53.763440860215049</v>
      </c>
      <c r="BX10" s="31">
        <f t="shared" si="15"/>
        <v>94.623655913978496</v>
      </c>
      <c r="BY10" s="30">
        <f t="shared" si="15"/>
        <v>83.870967741935488</v>
      </c>
      <c r="BZ10" s="30">
        <f t="shared" si="15"/>
        <v>63.978494623655912</v>
      </c>
      <c r="CA10" s="30">
        <f t="shared" si="15"/>
        <v>1.075268817204301</v>
      </c>
      <c r="CB10" s="30">
        <f t="shared" si="15"/>
        <v>6.9892473118279561</v>
      </c>
      <c r="CC10" s="30">
        <f t="shared" si="15"/>
        <v>97.849462365591393</v>
      </c>
      <c r="CD10" s="30">
        <f t="shared" si="15"/>
        <v>96.774193548387089</v>
      </c>
      <c r="CE10" s="31">
        <f t="shared" si="15"/>
        <v>1.6129032258064515</v>
      </c>
      <c r="CF10" s="31">
        <f t="shared" si="15"/>
        <v>93.548387096774192</v>
      </c>
      <c r="CG10" s="44">
        <f t="shared" si="15"/>
        <v>59.677419354838712</v>
      </c>
      <c r="CH10" s="31">
        <f t="shared" si="15"/>
        <v>97.311827956989248</v>
      </c>
      <c r="CI10" s="32">
        <f t="shared" si="15"/>
        <v>86.55913978494624</v>
      </c>
      <c r="CJ10" s="32">
        <f t="shared" si="15"/>
        <v>88.709677419354833</v>
      </c>
      <c r="CK10" s="33">
        <f t="shared" si="15"/>
        <v>90.322580645161281</v>
      </c>
      <c r="CL10" s="31">
        <f t="shared" si="15"/>
        <v>98.924731182795696</v>
      </c>
      <c r="CM10" s="33">
        <f t="shared" si="15"/>
        <v>99.462365591397841</v>
      </c>
      <c r="CN10" s="31">
        <f t="shared" si="15"/>
        <v>84.408602150537632</v>
      </c>
      <c r="CO10" s="31">
        <f t="shared" si="15"/>
        <v>74.193548387096769</v>
      </c>
      <c r="CP10" s="33">
        <f t="shared" si="15"/>
        <v>95.161290322580641</v>
      </c>
      <c r="CQ10" s="31">
        <f t="shared" si="15"/>
        <v>14.516129032258064</v>
      </c>
      <c r="CR10" s="31">
        <f t="shared" si="15"/>
        <v>35.483870967741936</v>
      </c>
      <c r="CS10" s="31">
        <f t="shared" si="15"/>
        <v>96.236559139784944</v>
      </c>
      <c r="CT10" s="31">
        <f t="shared" si="15"/>
        <v>100</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1" t="s">
        <v>10</v>
      </c>
      <c r="C11" s="41">
        <v>0</v>
      </c>
      <c r="D11" s="41">
        <v>0</v>
      </c>
      <c r="E11" s="41">
        <v>179</v>
      </c>
      <c r="F11" s="41">
        <v>0</v>
      </c>
      <c r="G11" s="41">
        <v>1</v>
      </c>
      <c r="H11" s="41">
        <v>2</v>
      </c>
      <c r="I11" s="41">
        <v>2</v>
      </c>
      <c r="J11" s="41">
        <v>1</v>
      </c>
      <c r="K11" s="41">
        <v>0</v>
      </c>
      <c r="L11" s="41">
        <v>0</v>
      </c>
      <c r="M11" s="41">
        <v>1</v>
      </c>
      <c r="N11" s="41">
        <v>0</v>
      </c>
      <c r="O11" s="41">
        <v>0</v>
      </c>
      <c r="P11" s="41">
        <v>0</v>
      </c>
      <c r="Q11" s="41">
        <v>0</v>
      </c>
      <c r="R11" s="41">
        <v>0</v>
      </c>
      <c r="S11" s="41">
        <v>186</v>
      </c>
      <c r="V11" s="41">
        <v>1</v>
      </c>
      <c r="W11" s="3">
        <f>I5</f>
        <v>4</v>
      </c>
      <c r="X11" s="2">
        <f>I6</f>
        <v>4</v>
      </c>
      <c r="Y11" s="41">
        <f>I7</f>
        <v>18</v>
      </c>
      <c r="Z11" s="41">
        <f>I8</f>
        <v>41</v>
      </c>
      <c r="AA11" s="41">
        <f>I9</f>
        <v>28</v>
      </c>
      <c r="AB11" s="41">
        <f>I10</f>
        <v>124</v>
      </c>
      <c r="AC11" s="41">
        <f>I11</f>
        <v>2</v>
      </c>
      <c r="AD11" s="41">
        <f>I12</f>
        <v>0</v>
      </c>
      <c r="AE11" s="2">
        <f>I13</f>
        <v>48</v>
      </c>
      <c r="AF11" s="2">
        <f>I14</f>
        <v>7</v>
      </c>
      <c r="AG11" s="42">
        <f>I15</f>
        <v>0</v>
      </c>
      <c r="AH11" s="2">
        <f>I16</f>
        <v>0</v>
      </c>
      <c r="AI11" s="4">
        <f>I17</f>
        <v>4</v>
      </c>
      <c r="AJ11" s="4">
        <f>I18</f>
        <v>3</v>
      </c>
      <c r="AK11" s="3">
        <f>I19</f>
        <v>0</v>
      </c>
      <c r="AL11" s="2">
        <f>I20</f>
        <v>0</v>
      </c>
      <c r="AM11" s="3">
        <f>I21</f>
        <v>0</v>
      </c>
      <c r="AN11" s="2">
        <f>I22</f>
        <v>29</v>
      </c>
      <c r="AO11" s="2">
        <f>I23</f>
        <v>14</v>
      </c>
      <c r="AP11" s="3">
        <f>I24</f>
        <v>0</v>
      </c>
      <c r="AQ11" s="2">
        <f>I25</f>
        <v>119</v>
      </c>
      <c r="AR11" s="2">
        <f>I26</f>
        <v>112</v>
      </c>
      <c r="AS11" s="2">
        <f>I27</f>
        <v>7</v>
      </c>
      <c r="AT11" s="3">
        <f>I28</f>
        <v>0</v>
      </c>
      <c r="AV11" s="41">
        <v>1</v>
      </c>
      <c r="AW11" s="33">
        <f t="shared" ref="AW11:BT11" si="16">PRODUCT(W11*100*1/W21)</f>
        <v>2.150537634408602</v>
      </c>
      <c r="AX11" s="31">
        <f t="shared" si="16"/>
        <v>2.150537634408602</v>
      </c>
      <c r="AY11" s="30">
        <f t="shared" si="16"/>
        <v>9.67741935483871</v>
      </c>
      <c r="AZ11" s="30">
        <f t="shared" si="16"/>
        <v>22.043010752688172</v>
      </c>
      <c r="BA11" s="30">
        <f t="shared" si="16"/>
        <v>15.053763440860216</v>
      </c>
      <c r="BB11" s="30">
        <f t="shared" si="16"/>
        <v>66.666666666666671</v>
      </c>
      <c r="BC11" s="30">
        <f t="shared" si="16"/>
        <v>1.075268817204301</v>
      </c>
      <c r="BD11" s="30">
        <f t="shared" si="16"/>
        <v>0</v>
      </c>
      <c r="BE11" s="31">
        <f t="shared" si="16"/>
        <v>25.806451612903224</v>
      </c>
      <c r="BF11" s="31">
        <f t="shared" si="16"/>
        <v>3.763440860215054</v>
      </c>
      <c r="BG11" s="44">
        <f t="shared" si="16"/>
        <v>0</v>
      </c>
      <c r="BH11" s="31">
        <f t="shared" si="16"/>
        <v>0</v>
      </c>
      <c r="BI11" s="32">
        <f t="shared" si="16"/>
        <v>2.150537634408602</v>
      </c>
      <c r="BJ11" s="32">
        <f t="shared" si="16"/>
        <v>1.6129032258064515</v>
      </c>
      <c r="BK11" s="33">
        <f t="shared" si="16"/>
        <v>0</v>
      </c>
      <c r="BL11" s="31">
        <f t="shared" si="16"/>
        <v>0</v>
      </c>
      <c r="BM11" s="33">
        <f t="shared" si="16"/>
        <v>0</v>
      </c>
      <c r="BN11" s="31">
        <f t="shared" si="16"/>
        <v>15.591397849462366</v>
      </c>
      <c r="BO11" s="31">
        <f t="shared" si="16"/>
        <v>7.5268817204301079</v>
      </c>
      <c r="BP11" s="33">
        <f t="shared" si="16"/>
        <v>0</v>
      </c>
      <c r="BQ11" s="31">
        <f t="shared" si="16"/>
        <v>63.978494623655912</v>
      </c>
      <c r="BR11" s="31">
        <f t="shared" si="16"/>
        <v>60.215053763440864</v>
      </c>
      <c r="BS11" s="31">
        <f t="shared" si="16"/>
        <v>3.763440860215054</v>
      </c>
      <c r="BT11" s="33">
        <f t="shared" si="16"/>
        <v>0</v>
      </c>
      <c r="BU11" s="41"/>
      <c r="BV11" s="41">
        <v>1</v>
      </c>
      <c r="BW11" s="33">
        <f t="shared" ref="BW11:CT11" si="17">AW5+AW6+AW7+AW8+AW9+AW10+AW11</f>
        <v>55.913978494623649</v>
      </c>
      <c r="BX11" s="31">
        <f t="shared" si="17"/>
        <v>96.774193548387103</v>
      </c>
      <c r="BY11" s="30">
        <f t="shared" si="17"/>
        <v>93.548387096774192</v>
      </c>
      <c r="BZ11" s="30">
        <f t="shared" si="17"/>
        <v>86.021505376344081</v>
      </c>
      <c r="CA11" s="30">
        <f t="shared" si="17"/>
        <v>16.129032258064516</v>
      </c>
      <c r="CB11" s="30">
        <f t="shared" si="17"/>
        <v>73.655913978494624</v>
      </c>
      <c r="CC11" s="30">
        <f t="shared" si="17"/>
        <v>98.924731182795696</v>
      </c>
      <c r="CD11" s="30">
        <f t="shared" si="17"/>
        <v>96.774193548387089</v>
      </c>
      <c r="CE11" s="31">
        <f t="shared" si="17"/>
        <v>27.419354838709676</v>
      </c>
      <c r="CF11" s="31">
        <f t="shared" si="17"/>
        <v>97.311827956989248</v>
      </c>
      <c r="CG11" s="44">
        <f t="shared" si="17"/>
        <v>59.677419354838712</v>
      </c>
      <c r="CH11" s="31">
        <f t="shared" si="17"/>
        <v>97.311827956989248</v>
      </c>
      <c r="CI11" s="32">
        <f t="shared" si="17"/>
        <v>88.709677419354847</v>
      </c>
      <c r="CJ11" s="32">
        <f t="shared" si="17"/>
        <v>90.322580645161281</v>
      </c>
      <c r="CK11" s="33">
        <f t="shared" si="17"/>
        <v>90.322580645161281</v>
      </c>
      <c r="CL11" s="31">
        <f t="shared" si="17"/>
        <v>98.924731182795696</v>
      </c>
      <c r="CM11" s="33">
        <f t="shared" si="17"/>
        <v>99.462365591397841</v>
      </c>
      <c r="CN11" s="31">
        <f t="shared" si="17"/>
        <v>100</v>
      </c>
      <c r="CO11" s="31">
        <f t="shared" si="17"/>
        <v>81.72043010752688</v>
      </c>
      <c r="CP11" s="33">
        <f t="shared" si="17"/>
        <v>95.161290322580641</v>
      </c>
      <c r="CQ11" s="31">
        <f t="shared" si="17"/>
        <v>78.494623655913983</v>
      </c>
      <c r="CR11" s="31">
        <f t="shared" si="17"/>
        <v>95.6989247311828</v>
      </c>
      <c r="CS11" s="31">
        <f t="shared" si="17"/>
        <v>100</v>
      </c>
      <c r="CT11" s="33">
        <f t="shared" si="17"/>
        <v>100</v>
      </c>
      <c r="CW11" s="10"/>
      <c r="CX11" s="10"/>
      <c r="CY11" s="10" t="str">
        <f>A3</f>
        <v>Staphylococcus aureus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1" t="s">
        <v>11</v>
      </c>
      <c r="C12" s="41">
        <v>0</v>
      </c>
      <c r="D12" s="41">
        <v>0</v>
      </c>
      <c r="E12" s="41">
        <v>179</v>
      </c>
      <c r="F12" s="41">
        <v>0</v>
      </c>
      <c r="G12" s="41">
        <v>1</v>
      </c>
      <c r="H12" s="41">
        <v>0</v>
      </c>
      <c r="I12" s="41">
        <v>0</v>
      </c>
      <c r="J12" s="41">
        <v>2</v>
      </c>
      <c r="K12" s="41">
        <v>3</v>
      </c>
      <c r="L12" s="41">
        <v>0</v>
      </c>
      <c r="M12" s="41">
        <v>1</v>
      </c>
      <c r="N12" s="41">
        <v>0</v>
      </c>
      <c r="O12" s="41">
        <v>0</v>
      </c>
      <c r="P12" s="41">
        <v>0</v>
      </c>
      <c r="Q12" s="41">
        <v>0</v>
      </c>
      <c r="R12" s="41">
        <v>0</v>
      </c>
      <c r="S12" s="41">
        <v>186</v>
      </c>
      <c r="V12" s="41">
        <v>2</v>
      </c>
      <c r="W12" s="3">
        <f>J5</f>
        <v>7</v>
      </c>
      <c r="X12" s="2">
        <f>J6</f>
        <v>0</v>
      </c>
      <c r="Y12" s="41">
        <f>J7</f>
        <v>4</v>
      </c>
      <c r="Z12" s="41">
        <f>J8</f>
        <v>19</v>
      </c>
      <c r="AA12" s="41">
        <f>J9</f>
        <v>126</v>
      </c>
      <c r="AB12" s="41">
        <f>J10</f>
        <v>41</v>
      </c>
      <c r="AC12" s="41">
        <f>J11</f>
        <v>1</v>
      </c>
      <c r="AD12" s="41">
        <f>J12</f>
        <v>2</v>
      </c>
      <c r="AE12" s="2">
        <f>J13</f>
        <v>107</v>
      </c>
      <c r="AF12" s="2">
        <f>J14</f>
        <v>2</v>
      </c>
      <c r="AG12" s="42">
        <f>J15</f>
        <v>39</v>
      </c>
      <c r="AH12" s="2">
        <f>J16</f>
        <v>1</v>
      </c>
      <c r="AI12" s="4">
        <f>J17</f>
        <v>1</v>
      </c>
      <c r="AJ12" s="3">
        <f>J18</f>
        <v>1</v>
      </c>
      <c r="AK12" s="3">
        <f>J19</f>
        <v>5</v>
      </c>
      <c r="AL12" s="3">
        <f>J20</f>
        <v>1</v>
      </c>
      <c r="AM12" s="3">
        <f>J21</f>
        <v>0</v>
      </c>
      <c r="AN12" s="3">
        <f>J22</f>
        <v>0</v>
      </c>
      <c r="AO12" s="3">
        <f>J23</f>
        <v>0</v>
      </c>
      <c r="AP12" s="3">
        <f>J24</f>
        <v>0</v>
      </c>
      <c r="AQ12" s="2">
        <f>J25</f>
        <v>40</v>
      </c>
      <c r="AR12" s="2">
        <f>J26</f>
        <v>8</v>
      </c>
      <c r="AS12" s="2">
        <f>J27</f>
        <v>0</v>
      </c>
      <c r="AT12" s="3">
        <f>J28</f>
        <v>0</v>
      </c>
      <c r="AV12" s="41">
        <v>2</v>
      </c>
      <c r="AW12" s="33">
        <f t="shared" ref="AW12:BT12" si="18">PRODUCT(W12*100*1/W21)</f>
        <v>3.763440860215054</v>
      </c>
      <c r="AX12" s="31">
        <f t="shared" si="18"/>
        <v>0</v>
      </c>
      <c r="AY12" s="30">
        <f t="shared" si="18"/>
        <v>2.150537634408602</v>
      </c>
      <c r="AZ12" s="30">
        <f t="shared" si="18"/>
        <v>10.21505376344086</v>
      </c>
      <c r="BA12" s="30">
        <f t="shared" si="18"/>
        <v>67.741935483870961</v>
      </c>
      <c r="BB12" s="30">
        <f t="shared" si="18"/>
        <v>22.043010752688172</v>
      </c>
      <c r="BC12" s="30">
        <f t="shared" si="18"/>
        <v>0.5376344086021505</v>
      </c>
      <c r="BD12" s="30">
        <f t="shared" si="18"/>
        <v>1.075268817204301</v>
      </c>
      <c r="BE12" s="31">
        <f t="shared" si="18"/>
        <v>57.526881720430104</v>
      </c>
      <c r="BF12" s="31">
        <f t="shared" si="18"/>
        <v>1.075268817204301</v>
      </c>
      <c r="BG12" s="44">
        <f t="shared" si="18"/>
        <v>20.967741935483872</v>
      </c>
      <c r="BH12" s="31">
        <f t="shared" si="18"/>
        <v>0.5376344086021505</v>
      </c>
      <c r="BI12" s="32">
        <f t="shared" si="18"/>
        <v>0.5376344086021505</v>
      </c>
      <c r="BJ12" s="33">
        <f t="shared" si="18"/>
        <v>0.5376344086021505</v>
      </c>
      <c r="BK12" s="33">
        <f t="shared" si="18"/>
        <v>2.6881720430107525</v>
      </c>
      <c r="BL12" s="33">
        <f t="shared" si="18"/>
        <v>0.5376344086021505</v>
      </c>
      <c r="BM12" s="33">
        <f t="shared" si="18"/>
        <v>0</v>
      </c>
      <c r="BN12" s="33">
        <f t="shared" si="18"/>
        <v>0</v>
      </c>
      <c r="BO12" s="33">
        <f t="shared" si="18"/>
        <v>0</v>
      </c>
      <c r="BP12" s="33">
        <f t="shared" si="18"/>
        <v>0</v>
      </c>
      <c r="BQ12" s="31">
        <f t="shared" si="18"/>
        <v>21.50537634408602</v>
      </c>
      <c r="BR12" s="31">
        <f t="shared" si="18"/>
        <v>4.301075268817204</v>
      </c>
      <c r="BS12" s="31">
        <f t="shared" si="18"/>
        <v>0</v>
      </c>
      <c r="BT12" s="33">
        <f t="shared" si="18"/>
        <v>0</v>
      </c>
      <c r="BU12" s="41"/>
      <c r="BV12" s="41">
        <v>2</v>
      </c>
      <c r="BW12" s="33">
        <f t="shared" ref="BW12:CT12" si="19">AW5+AW6+AW7+AW8+AW9+AW10+AW11+AW12</f>
        <v>59.677419354838705</v>
      </c>
      <c r="BX12" s="31">
        <f t="shared" si="19"/>
        <v>96.774193548387103</v>
      </c>
      <c r="BY12" s="30">
        <f t="shared" si="19"/>
        <v>95.6989247311828</v>
      </c>
      <c r="BZ12" s="30">
        <f t="shared" si="19"/>
        <v>96.236559139784944</v>
      </c>
      <c r="CA12" s="30">
        <f t="shared" si="19"/>
        <v>83.870967741935473</v>
      </c>
      <c r="CB12" s="30">
        <f t="shared" si="19"/>
        <v>95.6989247311828</v>
      </c>
      <c r="CC12" s="30">
        <f t="shared" si="19"/>
        <v>99.462365591397841</v>
      </c>
      <c r="CD12" s="30">
        <f t="shared" si="19"/>
        <v>97.849462365591393</v>
      </c>
      <c r="CE12" s="31">
        <f t="shared" si="19"/>
        <v>84.946236559139777</v>
      </c>
      <c r="CF12" s="31">
        <f t="shared" si="19"/>
        <v>98.387096774193552</v>
      </c>
      <c r="CG12" s="44">
        <f t="shared" si="19"/>
        <v>80.645161290322591</v>
      </c>
      <c r="CH12" s="31">
        <f t="shared" si="19"/>
        <v>97.849462365591393</v>
      </c>
      <c r="CI12" s="32">
        <f t="shared" si="19"/>
        <v>89.247311827956992</v>
      </c>
      <c r="CJ12" s="33">
        <f t="shared" si="19"/>
        <v>90.860215053763426</v>
      </c>
      <c r="CK12" s="33">
        <f t="shared" si="19"/>
        <v>93.010752688172033</v>
      </c>
      <c r="CL12" s="33">
        <f t="shared" si="19"/>
        <v>99.462365591397841</v>
      </c>
      <c r="CM12" s="33">
        <f t="shared" si="19"/>
        <v>99.462365591397841</v>
      </c>
      <c r="CN12" s="33">
        <f t="shared" si="19"/>
        <v>100</v>
      </c>
      <c r="CO12" s="33">
        <f t="shared" si="19"/>
        <v>81.72043010752688</v>
      </c>
      <c r="CP12" s="33">
        <f t="shared" si="19"/>
        <v>95.161290322580641</v>
      </c>
      <c r="CQ12" s="31">
        <f t="shared" si="19"/>
        <v>100</v>
      </c>
      <c r="CR12" s="31">
        <f t="shared" si="19"/>
        <v>100</v>
      </c>
      <c r="CS12" s="31">
        <f t="shared" si="19"/>
        <v>100</v>
      </c>
      <c r="CT12" s="33">
        <f t="shared" si="19"/>
        <v>100</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1" t="s">
        <v>13</v>
      </c>
      <c r="C13" s="2">
        <v>0</v>
      </c>
      <c r="D13" s="2">
        <v>0</v>
      </c>
      <c r="E13" s="2">
        <v>0</v>
      </c>
      <c r="F13" s="2">
        <v>0</v>
      </c>
      <c r="G13" s="2">
        <v>3</v>
      </c>
      <c r="H13" s="2">
        <v>0</v>
      </c>
      <c r="I13" s="2">
        <v>48</v>
      </c>
      <c r="J13" s="2">
        <v>107</v>
      </c>
      <c r="K13" s="2">
        <v>21</v>
      </c>
      <c r="L13" s="2">
        <v>5</v>
      </c>
      <c r="M13" s="2">
        <v>2</v>
      </c>
      <c r="N13" s="3">
        <v>0</v>
      </c>
      <c r="O13" s="3">
        <v>0</v>
      </c>
      <c r="P13" s="3">
        <v>0</v>
      </c>
      <c r="Q13" s="3">
        <v>0</v>
      </c>
      <c r="R13" s="3">
        <v>0</v>
      </c>
      <c r="S13" s="41">
        <v>186</v>
      </c>
      <c r="V13" s="41">
        <v>4</v>
      </c>
      <c r="W13" s="3">
        <f>K5</f>
        <v>8</v>
      </c>
      <c r="X13" s="3">
        <f>K6</f>
        <v>0</v>
      </c>
      <c r="Y13" s="41">
        <f>K7</f>
        <v>3</v>
      </c>
      <c r="Z13" s="41">
        <f>K8</f>
        <v>1</v>
      </c>
      <c r="AA13" s="41">
        <f>K9</f>
        <v>22</v>
      </c>
      <c r="AB13" s="41">
        <f>K10</f>
        <v>2</v>
      </c>
      <c r="AC13" s="41">
        <f>K11</f>
        <v>0</v>
      </c>
      <c r="AD13" s="41">
        <f>K12</f>
        <v>3</v>
      </c>
      <c r="AE13" s="2">
        <f>K13</f>
        <v>21</v>
      </c>
      <c r="AF13" s="3">
        <f>K14</f>
        <v>0</v>
      </c>
      <c r="AG13" s="42">
        <f>K15</f>
        <v>22</v>
      </c>
      <c r="AH13" s="4">
        <f>K16</f>
        <v>2</v>
      </c>
      <c r="AI13" s="3">
        <f>K17</f>
        <v>1</v>
      </c>
      <c r="AJ13" s="3">
        <f>K18</f>
        <v>1</v>
      </c>
      <c r="AK13" s="3">
        <f>K19</f>
        <v>13</v>
      </c>
      <c r="AL13" s="3">
        <f>K20</f>
        <v>0</v>
      </c>
      <c r="AM13" s="3">
        <f>K21</f>
        <v>0</v>
      </c>
      <c r="AN13" s="3">
        <f>K22</f>
        <v>0</v>
      </c>
      <c r="AO13" s="3">
        <f>K23</f>
        <v>0</v>
      </c>
      <c r="AP13" s="3">
        <f>K24</f>
        <v>1</v>
      </c>
      <c r="AQ13" s="2">
        <f>K25</f>
        <v>0</v>
      </c>
      <c r="AR13" s="3">
        <f>K26</f>
        <v>0</v>
      </c>
      <c r="AS13" s="3">
        <f>K27</f>
        <v>0</v>
      </c>
      <c r="AT13" s="3">
        <f>K28</f>
        <v>0</v>
      </c>
      <c r="AV13" s="41">
        <v>4</v>
      </c>
      <c r="AW13" s="33">
        <f t="shared" ref="AW13:BT13" si="20">PRODUCT(W13*100*1/W21)</f>
        <v>4.301075268817204</v>
      </c>
      <c r="AX13" s="33">
        <f t="shared" si="20"/>
        <v>0</v>
      </c>
      <c r="AY13" s="30">
        <f t="shared" si="20"/>
        <v>1.6129032258064515</v>
      </c>
      <c r="AZ13" s="30">
        <f t="shared" si="20"/>
        <v>0.5376344086021505</v>
      </c>
      <c r="BA13" s="30">
        <f t="shared" si="20"/>
        <v>11.827956989247312</v>
      </c>
      <c r="BB13" s="30">
        <f t="shared" si="20"/>
        <v>1.075268817204301</v>
      </c>
      <c r="BC13" s="30">
        <f t="shared" si="20"/>
        <v>0</v>
      </c>
      <c r="BD13" s="30">
        <f t="shared" si="20"/>
        <v>1.6129032258064515</v>
      </c>
      <c r="BE13" s="31">
        <f t="shared" si="20"/>
        <v>11.290322580645162</v>
      </c>
      <c r="BF13" s="33">
        <f t="shared" si="20"/>
        <v>0</v>
      </c>
      <c r="BG13" s="44">
        <f t="shared" si="20"/>
        <v>11.827956989247312</v>
      </c>
      <c r="BH13" s="32">
        <f t="shared" si="20"/>
        <v>1.075268817204301</v>
      </c>
      <c r="BI13" s="33">
        <f t="shared" si="20"/>
        <v>0.5376344086021505</v>
      </c>
      <c r="BJ13" s="33">
        <f t="shared" si="20"/>
        <v>0.5376344086021505</v>
      </c>
      <c r="BK13" s="33">
        <f t="shared" si="20"/>
        <v>6.989247311827957</v>
      </c>
      <c r="BL13" s="33">
        <f t="shared" si="20"/>
        <v>0</v>
      </c>
      <c r="BM13" s="33">
        <f t="shared" si="20"/>
        <v>0</v>
      </c>
      <c r="BN13" s="33">
        <f t="shared" si="20"/>
        <v>0</v>
      </c>
      <c r="BO13" s="33">
        <f t="shared" si="20"/>
        <v>0</v>
      </c>
      <c r="BP13" s="33">
        <f t="shared" si="20"/>
        <v>0.5376344086021505</v>
      </c>
      <c r="BQ13" s="31">
        <f t="shared" si="20"/>
        <v>0</v>
      </c>
      <c r="BR13" s="33">
        <f t="shared" si="20"/>
        <v>0</v>
      </c>
      <c r="BS13" s="33">
        <f t="shared" si="20"/>
        <v>0</v>
      </c>
      <c r="BT13" s="33">
        <f t="shared" si="20"/>
        <v>0</v>
      </c>
      <c r="BU13" s="41"/>
      <c r="BV13" s="41">
        <v>4</v>
      </c>
      <c r="BW13" s="33">
        <f t="shared" ref="BW13:CT13" si="21">AW5+AW6+AW7+AW8+AW9+AW10+AW11+AW12+AW13</f>
        <v>63.978494623655905</v>
      </c>
      <c r="BX13" s="33">
        <f t="shared" si="21"/>
        <v>96.774193548387103</v>
      </c>
      <c r="BY13" s="30">
        <f t="shared" si="21"/>
        <v>97.311827956989248</v>
      </c>
      <c r="BZ13" s="30">
        <f t="shared" si="21"/>
        <v>96.774193548387089</v>
      </c>
      <c r="CA13" s="30">
        <f t="shared" si="21"/>
        <v>95.698924731182785</v>
      </c>
      <c r="CB13" s="30">
        <f t="shared" si="21"/>
        <v>96.774193548387103</v>
      </c>
      <c r="CC13" s="30">
        <f t="shared" si="21"/>
        <v>99.462365591397841</v>
      </c>
      <c r="CD13" s="30">
        <f t="shared" si="21"/>
        <v>99.462365591397841</v>
      </c>
      <c r="CE13" s="31">
        <f t="shared" si="21"/>
        <v>96.236559139784944</v>
      </c>
      <c r="CF13" s="33">
        <f t="shared" si="21"/>
        <v>98.387096774193552</v>
      </c>
      <c r="CG13" s="44">
        <f t="shared" si="21"/>
        <v>92.473118279569903</v>
      </c>
      <c r="CH13" s="32">
        <f t="shared" si="21"/>
        <v>98.924731182795696</v>
      </c>
      <c r="CI13" s="33">
        <f t="shared" si="21"/>
        <v>89.784946236559136</v>
      </c>
      <c r="CJ13" s="33">
        <f t="shared" si="21"/>
        <v>91.397849462365571</v>
      </c>
      <c r="CK13" s="33">
        <f t="shared" si="21"/>
        <v>99.999999999999986</v>
      </c>
      <c r="CL13" s="33">
        <f t="shared" si="21"/>
        <v>99.462365591397841</v>
      </c>
      <c r="CM13" s="33">
        <f t="shared" si="21"/>
        <v>99.462365591397841</v>
      </c>
      <c r="CN13" s="33">
        <f t="shared" si="21"/>
        <v>100</v>
      </c>
      <c r="CO13" s="33">
        <f t="shared" si="21"/>
        <v>81.72043010752688</v>
      </c>
      <c r="CP13" s="33">
        <f t="shared" si="21"/>
        <v>95.698924731182785</v>
      </c>
      <c r="CQ13" s="31">
        <f t="shared" si="21"/>
        <v>100</v>
      </c>
      <c r="CR13" s="33">
        <f t="shared" si="21"/>
        <v>100</v>
      </c>
      <c r="CS13" s="33">
        <f t="shared" si="21"/>
        <v>100</v>
      </c>
      <c r="CT13" s="33">
        <f t="shared" si="21"/>
        <v>100</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1" t="s">
        <v>14</v>
      </c>
      <c r="C14" s="2">
        <v>0</v>
      </c>
      <c r="D14" s="2">
        <v>0</v>
      </c>
      <c r="E14" s="2">
        <v>17</v>
      </c>
      <c r="F14" s="2">
        <v>0</v>
      </c>
      <c r="G14" s="2">
        <v>135</v>
      </c>
      <c r="H14" s="2">
        <v>22</v>
      </c>
      <c r="I14" s="2">
        <v>7</v>
      </c>
      <c r="J14" s="2">
        <v>2</v>
      </c>
      <c r="K14" s="3">
        <v>0</v>
      </c>
      <c r="L14" s="3">
        <v>1</v>
      </c>
      <c r="M14" s="3">
        <v>2</v>
      </c>
      <c r="N14" s="3">
        <v>0</v>
      </c>
      <c r="O14" s="3">
        <v>0</v>
      </c>
      <c r="P14" s="3">
        <v>0</v>
      </c>
      <c r="Q14" s="3">
        <v>0</v>
      </c>
      <c r="R14" s="3">
        <v>0</v>
      </c>
      <c r="S14" s="41">
        <v>186</v>
      </c>
      <c r="V14" s="41">
        <v>8</v>
      </c>
      <c r="W14" s="3">
        <f>L5</f>
        <v>67</v>
      </c>
      <c r="X14" s="3">
        <f>L6</f>
        <v>0</v>
      </c>
      <c r="Y14" s="41">
        <f>L7</f>
        <v>3</v>
      </c>
      <c r="Z14" s="41">
        <f>L8</f>
        <v>1</v>
      </c>
      <c r="AA14" s="41">
        <f>L9</f>
        <v>2</v>
      </c>
      <c r="AB14" s="41">
        <f>L10</f>
        <v>0</v>
      </c>
      <c r="AC14" s="41">
        <f>L11</f>
        <v>0</v>
      </c>
      <c r="AD14" s="41">
        <f>L12</f>
        <v>0</v>
      </c>
      <c r="AE14" s="2">
        <f>L13</f>
        <v>5</v>
      </c>
      <c r="AF14" s="3">
        <f>L14</f>
        <v>1</v>
      </c>
      <c r="AG14" s="42">
        <f>L15</f>
        <v>5</v>
      </c>
      <c r="AH14" s="3">
        <f>L16</f>
        <v>0</v>
      </c>
      <c r="AI14" s="3">
        <f>L17</f>
        <v>19</v>
      </c>
      <c r="AJ14" s="3">
        <f>L18</f>
        <v>3</v>
      </c>
      <c r="AK14" s="3">
        <f>L19</f>
        <v>0</v>
      </c>
      <c r="AL14" s="3">
        <f>L20</f>
        <v>1</v>
      </c>
      <c r="AM14" s="3">
        <f>L21</f>
        <v>1</v>
      </c>
      <c r="AN14" s="3">
        <f>L22</f>
        <v>0</v>
      </c>
      <c r="AO14" s="3">
        <f>L23</f>
        <v>0</v>
      </c>
      <c r="AP14" s="3">
        <f>L24</f>
        <v>8</v>
      </c>
      <c r="AQ14" s="3">
        <f>L25</f>
        <v>0</v>
      </c>
      <c r="AR14" s="3">
        <f>L26</f>
        <v>0</v>
      </c>
      <c r="AS14" s="3">
        <f>L27</f>
        <v>0</v>
      </c>
      <c r="AT14" s="3">
        <f>L28</f>
        <v>0</v>
      </c>
      <c r="AV14" s="41">
        <v>8</v>
      </c>
      <c r="AW14" s="33">
        <f t="shared" ref="AW14:BT14" si="22">PRODUCT(W14*100*1/W21)</f>
        <v>36.021505376344088</v>
      </c>
      <c r="AX14" s="33">
        <f t="shared" si="22"/>
        <v>0</v>
      </c>
      <c r="AY14" s="30">
        <f t="shared" si="22"/>
        <v>1.6129032258064515</v>
      </c>
      <c r="AZ14" s="30">
        <f t="shared" si="22"/>
        <v>0.5376344086021505</v>
      </c>
      <c r="BA14" s="30">
        <f t="shared" si="22"/>
        <v>1.075268817204301</v>
      </c>
      <c r="BB14" s="30">
        <f t="shared" si="22"/>
        <v>0</v>
      </c>
      <c r="BC14" s="30">
        <f t="shared" si="22"/>
        <v>0</v>
      </c>
      <c r="BD14" s="30">
        <f t="shared" si="22"/>
        <v>0</v>
      </c>
      <c r="BE14" s="31">
        <f t="shared" si="22"/>
        <v>2.6881720430107525</v>
      </c>
      <c r="BF14" s="33">
        <f t="shared" si="22"/>
        <v>0.5376344086021505</v>
      </c>
      <c r="BG14" s="44">
        <f t="shared" si="22"/>
        <v>2.6881720430107525</v>
      </c>
      <c r="BH14" s="33">
        <f t="shared" si="22"/>
        <v>0</v>
      </c>
      <c r="BI14" s="33">
        <f t="shared" si="22"/>
        <v>10.21505376344086</v>
      </c>
      <c r="BJ14" s="33">
        <f t="shared" si="22"/>
        <v>1.6129032258064515</v>
      </c>
      <c r="BK14" s="33">
        <f t="shared" si="22"/>
        <v>0</v>
      </c>
      <c r="BL14" s="33">
        <f t="shared" si="22"/>
        <v>0.5376344086021505</v>
      </c>
      <c r="BM14" s="33">
        <f t="shared" si="22"/>
        <v>0.5376344086021505</v>
      </c>
      <c r="BN14" s="33">
        <f t="shared" si="22"/>
        <v>0</v>
      </c>
      <c r="BO14" s="33">
        <f t="shared" si="22"/>
        <v>0</v>
      </c>
      <c r="BP14" s="33">
        <f t="shared" si="22"/>
        <v>4.301075268817204</v>
      </c>
      <c r="BQ14" s="33">
        <f t="shared" si="22"/>
        <v>0</v>
      </c>
      <c r="BR14" s="33">
        <f t="shared" si="22"/>
        <v>0</v>
      </c>
      <c r="BS14" s="33">
        <f t="shared" si="22"/>
        <v>0</v>
      </c>
      <c r="BT14" s="33">
        <f t="shared" si="22"/>
        <v>0</v>
      </c>
      <c r="BU14" s="41"/>
      <c r="BV14" s="41">
        <v>8</v>
      </c>
      <c r="BW14" s="33">
        <f t="shared" ref="BW14:CT14" si="23">AW5+AW6+AW7+AW8+AW9+AW10+AW11+AW12+AW13+AW14</f>
        <v>100</v>
      </c>
      <c r="BX14" s="33">
        <f t="shared" si="23"/>
        <v>96.774193548387103</v>
      </c>
      <c r="BY14" s="30">
        <f t="shared" si="23"/>
        <v>98.924731182795696</v>
      </c>
      <c r="BZ14" s="30">
        <f t="shared" si="23"/>
        <v>97.311827956989234</v>
      </c>
      <c r="CA14" s="30">
        <f t="shared" si="23"/>
        <v>96.774193548387089</v>
      </c>
      <c r="CB14" s="30">
        <f t="shared" si="23"/>
        <v>96.774193548387103</v>
      </c>
      <c r="CC14" s="30">
        <f t="shared" si="23"/>
        <v>99.462365591397841</v>
      </c>
      <c r="CD14" s="30">
        <f t="shared" si="23"/>
        <v>99.462365591397841</v>
      </c>
      <c r="CE14" s="31">
        <f t="shared" si="23"/>
        <v>98.924731182795696</v>
      </c>
      <c r="CF14" s="33">
        <f t="shared" si="23"/>
        <v>98.924731182795696</v>
      </c>
      <c r="CG14" s="44">
        <f t="shared" si="23"/>
        <v>95.161290322580655</v>
      </c>
      <c r="CH14" s="33">
        <f t="shared" si="23"/>
        <v>98.924731182795696</v>
      </c>
      <c r="CI14" s="33">
        <f t="shared" si="23"/>
        <v>100</v>
      </c>
      <c r="CJ14" s="33">
        <f t="shared" si="23"/>
        <v>93.010752688172019</v>
      </c>
      <c r="CK14" s="33">
        <f t="shared" si="23"/>
        <v>99.999999999999986</v>
      </c>
      <c r="CL14" s="33">
        <f t="shared" si="23"/>
        <v>99.999999999999986</v>
      </c>
      <c r="CM14" s="33">
        <f t="shared" si="23"/>
        <v>99.999999999999986</v>
      </c>
      <c r="CN14" s="33">
        <f t="shared" si="23"/>
        <v>100</v>
      </c>
      <c r="CO14" s="33">
        <f t="shared" si="23"/>
        <v>81.72043010752688</v>
      </c>
      <c r="CP14" s="33">
        <f t="shared" si="23"/>
        <v>99.999999999999986</v>
      </c>
      <c r="CQ14" s="33">
        <f t="shared" si="23"/>
        <v>100</v>
      </c>
      <c r="CR14" s="33">
        <f t="shared" si="23"/>
        <v>100</v>
      </c>
      <c r="CS14" s="33">
        <f t="shared" si="23"/>
        <v>100</v>
      </c>
      <c r="CT14" s="33">
        <f t="shared" si="23"/>
        <v>100</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1" t="s">
        <v>16</v>
      </c>
      <c r="C15" s="42">
        <v>0</v>
      </c>
      <c r="D15" s="42">
        <v>0</v>
      </c>
      <c r="E15" s="42">
        <v>0</v>
      </c>
      <c r="F15" s="42">
        <v>0</v>
      </c>
      <c r="G15" s="42">
        <v>0</v>
      </c>
      <c r="H15" s="42">
        <v>111</v>
      </c>
      <c r="I15" s="42">
        <v>0</v>
      </c>
      <c r="J15" s="42">
        <v>39</v>
      </c>
      <c r="K15" s="42">
        <v>22</v>
      </c>
      <c r="L15" s="42">
        <v>5</v>
      </c>
      <c r="M15" s="42">
        <v>4</v>
      </c>
      <c r="N15" s="42">
        <v>2</v>
      </c>
      <c r="O15" s="45">
        <v>0</v>
      </c>
      <c r="P15" s="45">
        <v>2</v>
      </c>
      <c r="Q15" s="45">
        <v>1</v>
      </c>
      <c r="R15" s="45">
        <v>0</v>
      </c>
      <c r="S15" s="41">
        <v>186</v>
      </c>
      <c r="V15" s="41">
        <v>16</v>
      </c>
      <c r="W15" s="3">
        <f>M5</f>
        <v>0</v>
      </c>
      <c r="X15" s="3">
        <f>M6</f>
        <v>6</v>
      </c>
      <c r="Y15" s="41">
        <f>M7</f>
        <v>2</v>
      </c>
      <c r="Z15" s="41">
        <f>M8</f>
        <v>1</v>
      </c>
      <c r="AA15" s="41">
        <f>M9</f>
        <v>6</v>
      </c>
      <c r="AB15" s="41">
        <f>M10</f>
        <v>0</v>
      </c>
      <c r="AC15" s="41">
        <f>M11</f>
        <v>1</v>
      </c>
      <c r="AD15" s="41">
        <f>M12</f>
        <v>1</v>
      </c>
      <c r="AE15" s="2">
        <f>M13</f>
        <v>2</v>
      </c>
      <c r="AF15" s="3">
        <f>M14</f>
        <v>2</v>
      </c>
      <c r="AG15" s="42">
        <f>M15</f>
        <v>4</v>
      </c>
      <c r="AH15" s="3">
        <f>M16</f>
        <v>0</v>
      </c>
      <c r="AI15" s="3">
        <f>M17</f>
        <v>0</v>
      </c>
      <c r="AJ15" s="3">
        <f>M18</f>
        <v>13</v>
      </c>
      <c r="AK15" s="3">
        <f>M19</f>
        <v>0</v>
      </c>
      <c r="AL15" s="3">
        <f>M20</f>
        <v>0</v>
      </c>
      <c r="AM15" s="3">
        <f>M21</f>
        <v>0</v>
      </c>
      <c r="AN15" s="3">
        <f>M22</f>
        <v>0</v>
      </c>
      <c r="AO15" s="3">
        <f>M23</f>
        <v>0</v>
      </c>
      <c r="AP15" s="3">
        <f>M24</f>
        <v>0</v>
      </c>
      <c r="AQ15" s="3">
        <f>M25</f>
        <v>0</v>
      </c>
      <c r="AR15" s="3">
        <f>M26</f>
        <v>0</v>
      </c>
      <c r="AS15" s="3">
        <f>M27</f>
        <v>0</v>
      </c>
      <c r="AT15" s="3">
        <f>M28</f>
        <v>0</v>
      </c>
      <c r="AV15" s="41">
        <v>16</v>
      </c>
      <c r="AW15" s="33">
        <f t="shared" ref="AW15:BT15" si="24">PRODUCT(W15*100*1/W21)</f>
        <v>0</v>
      </c>
      <c r="AX15" s="33">
        <f t="shared" si="24"/>
        <v>3.225806451612903</v>
      </c>
      <c r="AY15" s="30">
        <f t="shared" si="24"/>
        <v>1.075268817204301</v>
      </c>
      <c r="AZ15" s="30">
        <f t="shared" si="24"/>
        <v>0.5376344086021505</v>
      </c>
      <c r="BA15" s="30">
        <f t="shared" si="24"/>
        <v>3.225806451612903</v>
      </c>
      <c r="BB15" s="30">
        <f t="shared" si="24"/>
        <v>0</v>
      </c>
      <c r="BC15" s="30">
        <f t="shared" si="24"/>
        <v>0.5376344086021505</v>
      </c>
      <c r="BD15" s="30">
        <f t="shared" si="24"/>
        <v>0.5376344086021505</v>
      </c>
      <c r="BE15" s="31">
        <f t="shared" si="24"/>
        <v>1.075268817204301</v>
      </c>
      <c r="BF15" s="33">
        <f t="shared" si="24"/>
        <v>1.075268817204301</v>
      </c>
      <c r="BG15" s="44">
        <f t="shared" si="24"/>
        <v>2.150537634408602</v>
      </c>
      <c r="BH15" s="33">
        <f t="shared" si="24"/>
        <v>0</v>
      </c>
      <c r="BI15" s="33">
        <f t="shared" si="24"/>
        <v>0</v>
      </c>
      <c r="BJ15" s="33">
        <f t="shared" si="24"/>
        <v>6.989247311827957</v>
      </c>
      <c r="BK15" s="33">
        <f t="shared" si="24"/>
        <v>0</v>
      </c>
      <c r="BL15" s="33">
        <f t="shared" si="24"/>
        <v>0</v>
      </c>
      <c r="BM15" s="33">
        <f t="shared" si="24"/>
        <v>0</v>
      </c>
      <c r="BN15" s="33">
        <f t="shared" si="24"/>
        <v>0</v>
      </c>
      <c r="BO15" s="33">
        <f t="shared" si="24"/>
        <v>0</v>
      </c>
      <c r="BP15" s="33">
        <f t="shared" si="24"/>
        <v>0</v>
      </c>
      <c r="BQ15" s="33">
        <f t="shared" si="24"/>
        <v>0</v>
      </c>
      <c r="BR15" s="33">
        <f t="shared" si="24"/>
        <v>0</v>
      </c>
      <c r="BS15" s="33">
        <f t="shared" si="24"/>
        <v>0</v>
      </c>
      <c r="BT15" s="33">
        <f t="shared" si="24"/>
        <v>0</v>
      </c>
      <c r="BU15" s="41"/>
      <c r="BV15" s="41">
        <v>16</v>
      </c>
      <c r="BW15" s="33">
        <f t="shared" ref="BW15:CT15" si="25">AW5+AW6+AW7+AW8+AW9+AW10+AW11+AW12+AW13+AW14+AW15</f>
        <v>100</v>
      </c>
      <c r="BX15" s="33">
        <f t="shared" si="25"/>
        <v>100</v>
      </c>
      <c r="BY15" s="30">
        <f t="shared" si="25"/>
        <v>100</v>
      </c>
      <c r="BZ15" s="30">
        <f t="shared" si="25"/>
        <v>97.849462365591378</v>
      </c>
      <c r="CA15" s="30">
        <f t="shared" si="25"/>
        <v>99.999999999999986</v>
      </c>
      <c r="CB15" s="30">
        <f t="shared" si="25"/>
        <v>96.774193548387103</v>
      </c>
      <c r="CC15" s="30">
        <f t="shared" si="25"/>
        <v>99.999999999999986</v>
      </c>
      <c r="CD15" s="30">
        <f t="shared" si="25"/>
        <v>99.999999999999986</v>
      </c>
      <c r="CE15" s="31">
        <f t="shared" si="25"/>
        <v>100</v>
      </c>
      <c r="CF15" s="33">
        <f t="shared" si="25"/>
        <v>100</v>
      </c>
      <c r="CG15" s="44">
        <f t="shared" si="25"/>
        <v>97.311827956989262</v>
      </c>
      <c r="CH15" s="33">
        <f t="shared" si="25"/>
        <v>98.924731182795696</v>
      </c>
      <c r="CI15" s="33">
        <f t="shared" si="25"/>
        <v>100</v>
      </c>
      <c r="CJ15" s="33">
        <f t="shared" si="25"/>
        <v>99.999999999999972</v>
      </c>
      <c r="CK15" s="33">
        <f t="shared" si="25"/>
        <v>99.999999999999986</v>
      </c>
      <c r="CL15" s="33">
        <f t="shared" si="25"/>
        <v>99.999999999999986</v>
      </c>
      <c r="CM15" s="33">
        <f t="shared" si="25"/>
        <v>99.999999999999986</v>
      </c>
      <c r="CN15" s="33">
        <f t="shared" si="25"/>
        <v>100</v>
      </c>
      <c r="CO15" s="33">
        <f t="shared" si="25"/>
        <v>81.72043010752688</v>
      </c>
      <c r="CP15" s="33">
        <f t="shared" si="25"/>
        <v>99.999999999999986</v>
      </c>
      <c r="CQ15" s="33">
        <f t="shared" si="25"/>
        <v>100</v>
      </c>
      <c r="CR15" s="33">
        <f t="shared" si="25"/>
        <v>100</v>
      </c>
      <c r="CS15" s="33">
        <f t="shared" si="25"/>
        <v>100</v>
      </c>
      <c r="CT15" s="33">
        <f t="shared" si="25"/>
        <v>100</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1" t="s">
        <v>17</v>
      </c>
      <c r="C16" s="2">
        <v>0</v>
      </c>
      <c r="D16" s="2">
        <v>0</v>
      </c>
      <c r="E16" s="2">
        <v>176</v>
      </c>
      <c r="F16" s="2">
        <v>0</v>
      </c>
      <c r="G16" s="2">
        <v>3</v>
      </c>
      <c r="H16" s="2">
        <v>2</v>
      </c>
      <c r="I16" s="2">
        <v>0</v>
      </c>
      <c r="J16" s="2">
        <v>1</v>
      </c>
      <c r="K16" s="4">
        <v>2</v>
      </c>
      <c r="L16" s="3">
        <v>0</v>
      </c>
      <c r="M16" s="3">
        <v>0</v>
      </c>
      <c r="N16" s="3">
        <v>2</v>
      </c>
      <c r="O16" s="3">
        <v>0</v>
      </c>
      <c r="P16" s="3">
        <v>0</v>
      </c>
      <c r="Q16" s="3">
        <v>0</v>
      </c>
      <c r="R16" s="3">
        <v>0</v>
      </c>
      <c r="S16" s="41">
        <v>186</v>
      </c>
      <c r="V16" s="41">
        <v>32</v>
      </c>
      <c r="W16" s="3">
        <f>N5</f>
        <v>0</v>
      </c>
      <c r="X16" s="3">
        <f>N6</f>
        <v>0</v>
      </c>
      <c r="Y16" s="41">
        <f>N7</f>
        <v>0</v>
      </c>
      <c r="Z16" s="41">
        <f>N8</f>
        <v>2</v>
      </c>
      <c r="AA16" s="41">
        <f>N9</f>
        <v>0</v>
      </c>
      <c r="AB16" s="41">
        <f>N10</f>
        <v>0</v>
      </c>
      <c r="AC16" s="41">
        <f>N11</f>
        <v>0</v>
      </c>
      <c r="AD16" s="41">
        <f>N12</f>
        <v>0</v>
      </c>
      <c r="AE16" s="3">
        <f>N13</f>
        <v>0</v>
      </c>
      <c r="AF16" s="3">
        <f>N14</f>
        <v>0</v>
      </c>
      <c r="AG16" s="42">
        <f>N15</f>
        <v>2</v>
      </c>
      <c r="AH16" s="3">
        <f>N16</f>
        <v>2</v>
      </c>
      <c r="AI16" s="3">
        <f>N17</f>
        <v>0</v>
      </c>
      <c r="AJ16" s="3">
        <f>N18</f>
        <v>0</v>
      </c>
      <c r="AK16" s="3">
        <f>N19</f>
        <v>0</v>
      </c>
      <c r="AL16" s="3">
        <f>N20</f>
        <v>0</v>
      </c>
      <c r="AM16" s="3">
        <f>N21</f>
        <v>0</v>
      </c>
      <c r="AN16" s="3">
        <f>N22</f>
        <v>0</v>
      </c>
      <c r="AO16" s="3">
        <f>N23</f>
        <v>34</v>
      </c>
      <c r="AP16" s="3">
        <f>N24</f>
        <v>0</v>
      </c>
      <c r="AQ16" s="3">
        <f>N25</f>
        <v>0</v>
      </c>
      <c r="AR16" s="3">
        <f>N26</f>
        <v>0</v>
      </c>
      <c r="AS16" s="3">
        <f>N27</f>
        <v>0</v>
      </c>
      <c r="AT16" s="3">
        <f>N28</f>
        <v>0</v>
      </c>
      <c r="AV16" s="41">
        <v>32</v>
      </c>
      <c r="AW16" s="33">
        <f t="shared" ref="AW16:BT16" si="26">PRODUCT(W16*100*1/W21)</f>
        <v>0</v>
      </c>
      <c r="AX16" s="33">
        <f t="shared" si="26"/>
        <v>0</v>
      </c>
      <c r="AY16" s="30">
        <f t="shared" si="26"/>
        <v>0</v>
      </c>
      <c r="AZ16" s="30">
        <f t="shared" si="26"/>
        <v>1.075268817204301</v>
      </c>
      <c r="BA16" s="30">
        <f t="shared" si="26"/>
        <v>0</v>
      </c>
      <c r="BB16" s="30">
        <f t="shared" si="26"/>
        <v>0</v>
      </c>
      <c r="BC16" s="30">
        <f t="shared" si="26"/>
        <v>0</v>
      </c>
      <c r="BD16" s="30">
        <f t="shared" si="26"/>
        <v>0</v>
      </c>
      <c r="BE16" s="33">
        <f t="shared" si="26"/>
        <v>0</v>
      </c>
      <c r="BF16" s="33">
        <f t="shared" si="26"/>
        <v>0</v>
      </c>
      <c r="BG16" s="44">
        <f t="shared" si="26"/>
        <v>1.075268817204301</v>
      </c>
      <c r="BH16" s="33">
        <f t="shared" si="26"/>
        <v>1.075268817204301</v>
      </c>
      <c r="BI16" s="33">
        <f t="shared" si="26"/>
        <v>0</v>
      </c>
      <c r="BJ16" s="33">
        <f t="shared" si="26"/>
        <v>0</v>
      </c>
      <c r="BK16" s="33">
        <f t="shared" si="26"/>
        <v>0</v>
      </c>
      <c r="BL16" s="33">
        <f t="shared" si="26"/>
        <v>0</v>
      </c>
      <c r="BM16" s="33">
        <f t="shared" si="26"/>
        <v>0</v>
      </c>
      <c r="BN16" s="33">
        <f t="shared" si="26"/>
        <v>0</v>
      </c>
      <c r="BO16" s="33">
        <f t="shared" si="26"/>
        <v>18.27956989247312</v>
      </c>
      <c r="BP16" s="33">
        <f t="shared" si="26"/>
        <v>0</v>
      </c>
      <c r="BQ16" s="33">
        <f t="shared" si="26"/>
        <v>0</v>
      </c>
      <c r="BR16" s="33">
        <f t="shared" si="26"/>
        <v>0</v>
      </c>
      <c r="BS16" s="33">
        <f t="shared" si="26"/>
        <v>0</v>
      </c>
      <c r="BT16" s="33">
        <f t="shared" si="26"/>
        <v>0</v>
      </c>
      <c r="BU16" s="41"/>
      <c r="BV16" s="41">
        <v>32</v>
      </c>
      <c r="BW16" s="33">
        <f t="shared" ref="BW16:CT16" si="27">AW5+AW6+AW7+AW8+AW9+AW10+AW11+AW12+AW13+AW14+AW15+AW16</f>
        <v>100</v>
      </c>
      <c r="BX16" s="33">
        <f t="shared" si="27"/>
        <v>100</v>
      </c>
      <c r="BY16" s="30">
        <f t="shared" si="27"/>
        <v>100</v>
      </c>
      <c r="BZ16" s="30">
        <f t="shared" si="27"/>
        <v>98.924731182795682</v>
      </c>
      <c r="CA16" s="30">
        <f t="shared" si="27"/>
        <v>99.999999999999986</v>
      </c>
      <c r="CB16" s="30">
        <f t="shared" si="27"/>
        <v>96.774193548387103</v>
      </c>
      <c r="CC16" s="30">
        <f t="shared" si="27"/>
        <v>99.999999999999986</v>
      </c>
      <c r="CD16" s="30">
        <f t="shared" si="27"/>
        <v>99.999999999999986</v>
      </c>
      <c r="CE16" s="33">
        <f t="shared" si="27"/>
        <v>100</v>
      </c>
      <c r="CF16" s="33">
        <f t="shared" si="27"/>
        <v>100</v>
      </c>
      <c r="CG16" s="44">
        <f t="shared" si="27"/>
        <v>98.387096774193566</v>
      </c>
      <c r="CH16" s="33">
        <f t="shared" si="27"/>
        <v>100</v>
      </c>
      <c r="CI16" s="33">
        <f t="shared" si="27"/>
        <v>100</v>
      </c>
      <c r="CJ16" s="33">
        <f t="shared" si="27"/>
        <v>99.999999999999972</v>
      </c>
      <c r="CK16" s="33">
        <f t="shared" si="27"/>
        <v>99.999999999999986</v>
      </c>
      <c r="CL16" s="33">
        <f t="shared" si="27"/>
        <v>99.999999999999986</v>
      </c>
      <c r="CM16" s="33">
        <f t="shared" si="27"/>
        <v>99.999999999999986</v>
      </c>
      <c r="CN16" s="33">
        <f t="shared" si="27"/>
        <v>100</v>
      </c>
      <c r="CO16" s="33">
        <f t="shared" si="27"/>
        <v>100</v>
      </c>
      <c r="CP16" s="33">
        <f t="shared" si="27"/>
        <v>99.999999999999986</v>
      </c>
      <c r="CQ16" s="33">
        <f t="shared" si="27"/>
        <v>100</v>
      </c>
      <c r="CR16" s="33">
        <f t="shared" si="27"/>
        <v>100</v>
      </c>
      <c r="CS16" s="33">
        <f t="shared" si="27"/>
        <v>100</v>
      </c>
      <c r="CT16" s="33">
        <f t="shared" si="27"/>
        <v>100</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5" x14ac:dyDescent="0.25">
      <c r="B17" s="41" t="s">
        <v>18</v>
      </c>
      <c r="C17" s="4">
        <v>0</v>
      </c>
      <c r="D17" s="4">
        <v>0</v>
      </c>
      <c r="E17" s="4">
        <v>0</v>
      </c>
      <c r="F17" s="4">
        <v>3</v>
      </c>
      <c r="G17" s="4">
        <v>78</v>
      </c>
      <c r="H17" s="4">
        <v>80</v>
      </c>
      <c r="I17" s="4">
        <v>4</v>
      </c>
      <c r="J17" s="4">
        <v>1</v>
      </c>
      <c r="K17" s="3">
        <v>1</v>
      </c>
      <c r="L17" s="3">
        <v>19</v>
      </c>
      <c r="M17" s="3">
        <v>0</v>
      </c>
      <c r="N17" s="3">
        <v>0</v>
      </c>
      <c r="O17" s="3">
        <v>0</v>
      </c>
      <c r="P17" s="3">
        <v>0</v>
      </c>
      <c r="Q17" s="3">
        <v>0</v>
      </c>
      <c r="R17" s="3">
        <v>0</v>
      </c>
      <c r="S17" s="41">
        <v>186</v>
      </c>
      <c r="V17" s="41">
        <v>64</v>
      </c>
      <c r="W17" s="3">
        <f>O5</f>
        <v>0</v>
      </c>
      <c r="X17" s="3">
        <f>O6</f>
        <v>0</v>
      </c>
      <c r="Y17" s="41">
        <f>O7</f>
        <v>0</v>
      </c>
      <c r="Z17" s="41">
        <f>O8</f>
        <v>2</v>
      </c>
      <c r="AA17" s="41">
        <f>O9</f>
        <v>0</v>
      </c>
      <c r="AB17" s="41">
        <f>O10</f>
        <v>6</v>
      </c>
      <c r="AC17" s="41">
        <f>O11</f>
        <v>0</v>
      </c>
      <c r="AD17" s="41">
        <f>O12</f>
        <v>0</v>
      </c>
      <c r="AE17" s="3">
        <f>O13</f>
        <v>0</v>
      </c>
      <c r="AF17" s="3">
        <f>O14</f>
        <v>0</v>
      </c>
      <c r="AG17" s="45">
        <f>O15</f>
        <v>0</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41">
        <v>64</v>
      </c>
      <c r="AW17" s="33">
        <f t="shared" ref="AW17:BT17" si="28">PRODUCT(W17*100*1/W21)</f>
        <v>0</v>
      </c>
      <c r="AX17" s="33">
        <f t="shared" si="28"/>
        <v>0</v>
      </c>
      <c r="AY17" s="30">
        <f t="shared" si="28"/>
        <v>0</v>
      </c>
      <c r="AZ17" s="30">
        <f t="shared" si="28"/>
        <v>1.075268817204301</v>
      </c>
      <c r="BA17" s="30">
        <f t="shared" si="28"/>
        <v>0</v>
      </c>
      <c r="BB17" s="30">
        <f t="shared" si="28"/>
        <v>3.225806451612903</v>
      </c>
      <c r="BC17" s="30">
        <f t="shared" si="28"/>
        <v>0</v>
      </c>
      <c r="BD17" s="30">
        <f t="shared" si="28"/>
        <v>0</v>
      </c>
      <c r="BE17" s="33">
        <f t="shared" si="28"/>
        <v>0</v>
      </c>
      <c r="BF17" s="33">
        <f t="shared" si="28"/>
        <v>0</v>
      </c>
      <c r="BG17" s="46">
        <f t="shared" si="28"/>
        <v>0</v>
      </c>
      <c r="BH17" s="33">
        <f t="shared" si="28"/>
        <v>0</v>
      </c>
      <c r="BI17" s="33">
        <f t="shared" si="28"/>
        <v>0</v>
      </c>
      <c r="BJ17" s="33">
        <f t="shared" si="28"/>
        <v>0</v>
      </c>
      <c r="BK17" s="33">
        <f t="shared" si="28"/>
        <v>0</v>
      </c>
      <c r="BL17" s="33">
        <f t="shared" si="28"/>
        <v>0</v>
      </c>
      <c r="BM17" s="33">
        <f t="shared" si="28"/>
        <v>0</v>
      </c>
      <c r="BN17" s="33">
        <f t="shared" si="28"/>
        <v>0</v>
      </c>
      <c r="BO17" s="33">
        <f t="shared" si="28"/>
        <v>0</v>
      </c>
      <c r="BP17" s="33">
        <f t="shared" si="28"/>
        <v>0</v>
      </c>
      <c r="BQ17" s="33">
        <f t="shared" si="28"/>
        <v>0</v>
      </c>
      <c r="BR17" s="33">
        <f t="shared" si="28"/>
        <v>0</v>
      </c>
      <c r="BS17" s="33">
        <f t="shared" si="28"/>
        <v>0</v>
      </c>
      <c r="BT17" s="33">
        <f t="shared" si="28"/>
        <v>0</v>
      </c>
      <c r="BU17" s="41"/>
      <c r="BV17" s="41">
        <v>64</v>
      </c>
      <c r="BW17" s="33">
        <f t="shared" ref="BW17:CT17" si="29">AW5+AW6+AW7+AW8+AW9+AW10+AW11+AW12+AW13+AW14+AW15+AW16+AW17</f>
        <v>100</v>
      </c>
      <c r="BX17" s="33">
        <f t="shared" si="29"/>
        <v>100</v>
      </c>
      <c r="BY17" s="30">
        <f t="shared" si="29"/>
        <v>100</v>
      </c>
      <c r="BZ17" s="30">
        <f t="shared" si="29"/>
        <v>99.999999999999986</v>
      </c>
      <c r="CA17" s="30">
        <f t="shared" si="29"/>
        <v>99.999999999999986</v>
      </c>
      <c r="CB17" s="30">
        <f t="shared" si="29"/>
        <v>100</v>
      </c>
      <c r="CC17" s="30">
        <f t="shared" si="29"/>
        <v>99.999999999999986</v>
      </c>
      <c r="CD17" s="30">
        <f t="shared" si="29"/>
        <v>99.999999999999986</v>
      </c>
      <c r="CE17" s="33">
        <f t="shared" si="29"/>
        <v>100</v>
      </c>
      <c r="CF17" s="33">
        <f t="shared" si="29"/>
        <v>100</v>
      </c>
      <c r="CG17" s="46">
        <f t="shared" si="29"/>
        <v>98.387096774193566</v>
      </c>
      <c r="CH17" s="33">
        <f t="shared" si="29"/>
        <v>100</v>
      </c>
      <c r="CI17" s="33">
        <f t="shared" si="29"/>
        <v>100</v>
      </c>
      <c r="CJ17" s="33">
        <f t="shared" si="29"/>
        <v>99.999999999999972</v>
      </c>
      <c r="CK17" s="33">
        <f t="shared" si="29"/>
        <v>99.999999999999986</v>
      </c>
      <c r="CL17" s="33">
        <f t="shared" si="29"/>
        <v>99.999999999999986</v>
      </c>
      <c r="CM17" s="33">
        <f t="shared" si="29"/>
        <v>99.999999999999986</v>
      </c>
      <c r="CN17" s="33">
        <f t="shared" si="29"/>
        <v>100</v>
      </c>
      <c r="CO17" s="33">
        <f t="shared" si="29"/>
        <v>100</v>
      </c>
      <c r="CP17" s="33">
        <f t="shared" si="29"/>
        <v>99.999999999999986</v>
      </c>
      <c r="CQ17" s="33">
        <f t="shared" si="29"/>
        <v>100</v>
      </c>
      <c r="CR17" s="33">
        <f t="shared" si="29"/>
        <v>100</v>
      </c>
      <c r="CS17" s="33">
        <f t="shared" si="29"/>
        <v>100</v>
      </c>
      <c r="CT17" s="33">
        <f t="shared" si="29"/>
        <v>100</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5" x14ac:dyDescent="0.25">
      <c r="B18" s="41" t="s">
        <v>19</v>
      </c>
      <c r="C18" s="4">
        <v>0</v>
      </c>
      <c r="D18" s="4">
        <v>0</v>
      </c>
      <c r="E18" s="4">
        <v>0</v>
      </c>
      <c r="F18" s="4">
        <v>58</v>
      </c>
      <c r="G18" s="4">
        <v>104</v>
      </c>
      <c r="H18" s="4">
        <v>3</v>
      </c>
      <c r="I18" s="4">
        <v>3</v>
      </c>
      <c r="J18" s="3">
        <v>1</v>
      </c>
      <c r="K18" s="3">
        <v>1</v>
      </c>
      <c r="L18" s="3">
        <v>3</v>
      </c>
      <c r="M18" s="3">
        <v>13</v>
      </c>
      <c r="N18" s="3">
        <v>0</v>
      </c>
      <c r="O18" s="3">
        <v>0</v>
      </c>
      <c r="P18" s="3">
        <v>0</v>
      </c>
      <c r="Q18" s="3">
        <v>0</v>
      </c>
      <c r="R18" s="3">
        <v>0</v>
      </c>
      <c r="S18" s="41">
        <v>186</v>
      </c>
      <c r="V18" s="41">
        <v>128</v>
      </c>
      <c r="W18" s="3">
        <f>P5</f>
        <v>0</v>
      </c>
      <c r="X18" s="3">
        <f>P6</f>
        <v>0</v>
      </c>
      <c r="Y18" s="41">
        <f>P7</f>
        <v>0</v>
      </c>
      <c r="Z18" s="41">
        <f>P8</f>
        <v>0</v>
      </c>
      <c r="AA18" s="41">
        <f>P9</f>
        <v>0</v>
      </c>
      <c r="AB18" s="41">
        <f>P10</f>
        <v>0</v>
      </c>
      <c r="AC18" s="41">
        <f>P11</f>
        <v>0</v>
      </c>
      <c r="AD18" s="41">
        <f>P12</f>
        <v>0</v>
      </c>
      <c r="AE18" s="3">
        <f>P13</f>
        <v>0</v>
      </c>
      <c r="AF18" s="3">
        <f>P14</f>
        <v>0</v>
      </c>
      <c r="AG18" s="45">
        <f>P15</f>
        <v>2</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41">
        <v>128</v>
      </c>
      <c r="AW18" s="33">
        <f t="shared" ref="AW18:BT18" si="30">PRODUCT(W18*100*1/W21)</f>
        <v>0</v>
      </c>
      <c r="AX18" s="33">
        <f t="shared" si="30"/>
        <v>0</v>
      </c>
      <c r="AY18" s="30">
        <f t="shared" si="30"/>
        <v>0</v>
      </c>
      <c r="AZ18" s="30">
        <f t="shared" si="30"/>
        <v>0</v>
      </c>
      <c r="BA18" s="30">
        <f t="shared" si="30"/>
        <v>0</v>
      </c>
      <c r="BB18" s="30">
        <f t="shared" si="30"/>
        <v>0</v>
      </c>
      <c r="BC18" s="30">
        <f t="shared" si="30"/>
        <v>0</v>
      </c>
      <c r="BD18" s="30">
        <f t="shared" si="30"/>
        <v>0</v>
      </c>
      <c r="BE18" s="33">
        <f t="shared" si="30"/>
        <v>0</v>
      </c>
      <c r="BF18" s="33">
        <f t="shared" si="30"/>
        <v>0</v>
      </c>
      <c r="BG18" s="46">
        <f t="shared" si="30"/>
        <v>1.075268817204301</v>
      </c>
      <c r="BH18" s="33">
        <f t="shared" si="30"/>
        <v>0</v>
      </c>
      <c r="BI18" s="33">
        <f t="shared" si="30"/>
        <v>0</v>
      </c>
      <c r="BJ18" s="33">
        <f t="shared" si="30"/>
        <v>0</v>
      </c>
      <c r="BK18" s="33">
        <f t="shared" si="30"/>
        <v>0</v>
      </c>
      <c r="BL18" s="33">
        <f t="shared" si="30"/>
        <v>0</v>
      </c>
      <c r="BM18" s="33">
        <f t="shared" si="30"/>
        <v>0</v>
      </c>
      <c r="BN18" s="33">
        <f t="shared" si="30"/>
        <v>0</v>
      </c>
      <c r="BO18" s="33">
        <f t="shared" si="30"/>
        <v>0</v>
      </c>
      <c r="BP18" s="33">
        <f t="shared" si="30"/>
        <v>0</v>
      </c>
      <c r="BQ18" s="33">
        <f t="shared" si="30"/>
        <v>0</v>
      </c>
      <c r="BR18" s="33">
        <f t="shared" si="30"/>
        <v>0</v>
      </c>
      <c r="BS18" s="33">
        <f t="shared" si="30"/>
        <v>0</v>
      </c>
      <c r="BT18" s="33">
        <f t="shared" si="30"/>
        <v>0</v>
      </c>
      <c r="BU18" s="41"/>
      <c r="BV18" s="41">
        <v>128</v>
      </c>
      <c r="BW18" s="33">
        <f t="shared" ref="BW18:CT18" si="31">AW5+AW6+AW7+AW8+AW9+AW10+AW11+AW12+AW13+AW14+AW15+AW16+AW17+AW18</f>
        <v>100</v>
      </c>
      <c r="BX18" s="33">
        <f t="shared" si="31"/>
        <v>100</v>
      </c>
      <c r="BY18" s="30">
        <f t="shared" si="31"/>
        <v>100</v>
      </c>
      <c r="BZ18" s="30">
        <f t="shared" si="31"/>
        <v>99.999999999999986</v>
      </c>
      <c r="CA18" s="30">
        <f t="shared" si="31"/>
        <v>99.999999999999986</v>
      </c>
      <c r="CB18" s="30">
        <f t="shared" si="31"/>
        <v>100</v>
      </c>
      <c r="CC18" s="30">
        <f t="shared" si="31"/>
        <v>99.999999999999986</v>
      </c>
      <c r="CD18" s="30">
        <f t="shared" si="31"/>
        <v>99.999999999999986</v>
      </c>
      <c r="CE18" s="33">
        <f t="shared" si="31"/>
        <v>100</v>
      </c>
      <c r="CF18" s="33">
        <f t="shared" si="31"/>
        <v>100</v>
      </c>
      <c r="CG18" s="46">
        <f t="shared" si="31"/>
        <v>99.462365591397869</v>
      </c>
      <c r="CH18" s="33">
        <f t="shared" si="31"/>
        <v>100</v>
      </c>
      <c r="CI18" s="33">
        <f t="shared" si="31"/>
        <v>100</v>
      </c>
      <c r="CJ18" s="33">
        <f t="shared" si="31"/>
        <v>99.999999999999972</v>
      </c>
      <c r="CK18" s="33">
        <f t="shared" si="31"/>
        <v>99.999999999999986</v>
      </c>
      <c r="CL18" s="33">
        <f t="shared" si="31"/>
        <v>99.999999999999986</v>
      </c>
      <c r="CM18" s="33">
        <f t="shared" si="31"/>
        <v>99.999999999999986</v>
      </c>
      <c r="CN18" s="33">
        <f t="shared" si="31"/>
        <v>100</v>
      </c>
      <c r="CO18" s="33">
        <f t="shared" si="31"/>
        <v>100</v>
      </c>
      <c r="CP18" s="33">
        <f t="shared" si="31"/>
        <v>99.999999999999986</v>
      </c>
      <c r="CQ18" s="33">
        <f t="shared" si="31"/>
        <v>100</v>
      </c>
      <c r="CR18" s="33">
        <f t="shared" si="31"/>
        <v>100</v>
      </c>
      <c r="CS18" s="33">
        <f t="shared" si="31"/>
        <v>100</v>
      </c>
      <c r="CT18" s="33">
        <f t="shared" si="31"/>
        <v>100</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5" x14ac:dyDescent="0.25">
      <c r="B19" s="41" t="s">
        <v>20</v>
      </c>
      <c r="C19" s="2">
        <v>0</v>
      </c>
      <c r="D19" s="2">
        <v>0</v>
      </c>
      <c r="E19" s="2">
        <v>56</v>
      </c>
      <c r="F19" s="2">
        <v>107</v>
      </c>
      <c r="G19" s="2">
        <v>4</v>
      </c>
      <c r="H19" s="3">
        <v>1</v>
      </c>
      <c r="I19" s="3">
        <v>0</v>
      </c>
      <c r="J19" s="3">
        <v>5</v>
      </c>
      <c r="K19" s="3">
        <v>13</v>
      </c>
      <c r="L19" s="3">
        <v>0</v>
      </c>
      <c r="M19" s="3">
        <v>0</v>
      </c>
      <c r="N19" s="3">
        <v>0</v>
      </c>
      <c r="O19" s="3">
        <v>0</v>
      </c>
      <c r="P19" s="3">
        <v>0</v>
      </c>
      <c r="Q19" s="3">
        <v>0</v>
      </c>
      <c r="R19" s="3">
        <v>0</v>
      </c>
      <c r="S19" s="41">
        <v>186</v>
      </c>
      <c r="V19" s="41">
        <v>256</v>
      </c>
      <c r="W19" s="3">
        <f>Q5</f>
        <v>0</v>
      </c>
      <c r="X19" s="3">
        <f>Q6</f>
        <v>0</v>
      </c>
      <c r="Y19" s="41">
        <f>Q7</f>
        <v>0</v>
      </c>
      <c r="Z19" s="41">
        <f>Q8</f>
        <v>0</v>
      </c>
      <c r="AA19" s="41">
        <f>Q9</f>
        <v>0</v>
      </c>
      <c r="AB19" s="41">
        <f>Q10</f>
        <v>0</v>
      </c>
      <c r="AC19" s="41">
        <f>Q11</f>
        <v>0</v>
      </c>
      <c r="AD19" s="41">
        <f>Q12</f>
        <v>0</v>
      </c>
      <c r="AE19" s="3">
        <f>Q13</f>
        <v>0</v>
      </c>
      <c r="AF19" s="3">
        <f>Q14</f>
        <v>0</v>
      </c>
      <c r="AG19" s="45">
        <f>Q15</f>
        <v>1</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41">
        <v>256</v>
      </c>
      <c r="AW19" s="33">
        <f t="shared" ref="AW19:BT19" si="32">PRODUCT(W19*100*1/W21)</f>
        <v>0</v>
      </c>
      <c r="AX19" s="33">
        <f t="shared" si="32"/>
        <v>0</v>
      </c>
      <c r="AY19" s="30">
        <f t="shared" si="32"/>
        <v>0</v>
      </c>
      <c r="AZ19" s="30">
        <f t="shared" si="32"/>
        <v>0</v>
      </c>
      <c r="BA19" s="30">
        <f t="shared" si="32"/>
        <v>0</v>
      </c>
      <c r="BB19" s="30">
        <f t="shared" si="32"/>
        <v>0</v>
      </c>
      <c r="BC19" s="30">
        <f t="shared" si="32"/>
        <v>0</v>
      </c>
      <c r="BD19" s="30">
        <f t="shared" si="32"/>
        <v>0</v>
      </c>
      <c r="BE19" s="33">
        <f t="shared" si="32"/>
        <v>0</v>
      </c>
      <c r="BF19" s="33">
        <f t="shared" si="32"/>
        <v>0</v>
      </c>
      <c r="BG19" s="46">
        <f t="shared" si="32"/>
        <v>0.5376344086021505</v>
      </c>
      <c r="BH19" s="33">
        <f t="shared" si="32"/>
        <v>0</v>
      </c>
      <c r="BI19" s="33">
        <f t="shared" si="32"/>
        <v>0</v>
      </c>
      <c r="BJ19" s="33">
        <f t="shared" si="32"/>
        <v>0</v>
      </c>
      <c r="BK19" s="33">
        <f t="shared" si="32"/>
        <v>0</v>
      </c>
      <c r="BL19" s="33">
        <f t="shared" si="32"/>
        <v>0</v>
      </c>
      <c r="BM19" s="33">
        <f t="shared" si="32"/>
        <v>0</v>
      </c>
      <c r="BN19" s="33">
        <f t="shared" si="32"/>
        <v>0</v>
      </c>
      <c r="BO19" s="33">
        <f t="shared" si="32"/>
        <v>0</v>
      </c>
      <c r="BP19" s="33">
        <f t="shared" si="32"/>
        <v>0</v>
      </c>
      <c r="BQ19" s="33">
        <f t="shared" si="32"/>
        <v>0</v>
      </c>
      <c r="BR19" s="33">
        <f t="shared" si="32"/>
        <v>0</v>
      </c>
      <c r="BS19" s="33">
        <f t="shared" si="32"/>
        <v>0</v>
      </c>
      <c r="BT19" s="33">
        <f t="shared" si="32"/>
        <v>0</v>
      </c>
      <c r="BU19" s="41"/>
      <c r="BV19" s="41">
        <v>256</v>
      </c>
      <c r="BW19" s="33">
        <f t="shared" ref="BW19:CT19" si="33">AW5+AW6+AW7+AW8+AW9+AW10+AW11+AW12+AW13+AW14+AW15+AW16+AW17+AW18+AW19</f>
        <v>100</v>
      </c>
      <c r="BX19" s="33">
        <f t="shared" si="33"/>
        <v>100</v>
      </c>
      <c r="BY19" s="30">
        <f t="shared" si="33"/>
        <v>100</v>
      </c>
      <c r="BZ19" s="30">
        <f t="shared" si="33"/>
        <v>99.999999999999986</v>
      </c>
      <c r="CA19" s="30">
        <f t="shared" si="33"/>
        <v>99.999999999999986</v>
      </c>
      <c r="CB19" s="30">
        <f t="shared" si="33"/>
        <v>100</v>
      </c>
      <c r="CC19" s="30">
        <f t="shared" si="33"/>
        <v>99.999999999999986</v>
      </c>
      <c r="CD19" s="30">
        <f t="shared" si="33"/>
        <v>99.999999999999986</v>
      </c>
      <c r="CE19" s="33">
        <f t="shared" si="33"/>
        <v>100</v>
      </c>
      <c r="CF19" s="33">
        <f t="shared" si="33"/>
        <v>100</v>
      </c>
      <c r="CG19" s="46">
        <f t="shared" si="33"/>
        <v>100.00000000000001</v>
      </c>
      <c r="CH19" s="33">
        <f t="shared" si="33"/>
        <v>100</v>
      </c>
      <c r="CI19" s="33">
        <f t="shared" si="33"/>
        <v>100</v>
      </c>
      <c r="CJ19" s="33">
        <f t="shared" si="33"/>
        <v>99.999999999999972</v>
      </c>
      <c r="CK19" s="33">
        <f t="shared" si="33"/>
        <v>99.999999999999986</v>
      </c>
      <c r="CL19" s="33">
        <f t="shared" si="33"/>
        <v>99.999999999999986</v>
      </c>
      <c r="CM19" s="33">
        <f t="shared" si="33"/>
        <v>99.999999999999986</v>
      </c>
      <c r="CN19" s="33">
        <f t="shared" si="33"/>
        <v>100</v>
      </c>
      <c r="CO19" s="33">
        <f t="shared" si="33"/>
        <v>100</v>
      </c>
      <c r="CP19" s="33">
        <f t="shared" si="33"/>
        <v>99.999999999999986</v>
      </c>
      <c r="CQ19" s="33">
        <f t="shared" si="33"/>
        <v>100</v>
      </c>
      <c r="CR19" s="33">
        <f t="shared" si="33"/>
        <v>100</v>
      </c>
      <c r="CS19" s="33">
        <f t="shared" si="33"/>
        <v>100</v>
      </c>
      <c r="CT19" s="33">
        <f t="shared" si="33"/>
        <v>100</v>
      </c>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5" x14ac:dyDescent="0.25">
      <c r="B20" s="41" t="s">
        <v>21</v>
      </c>
      <c r="C20" s="2">
        <v>0</v>
      </c>
      <c r="D20" s="2">
        <v>0</v>
      </c>
      <c r="E20" s="2">
        <v>136</v>
      </c>
      <c r="F20" s="2">
        <v>0</v>
      </c>
      <c r="G20" s="2">
        <v>40</v>
      </c>
      <c r="H20" s="2">
        <v>8</v>
      </c>
      <c r="I20" s="2">
        <v>0</v>
      </c>
      <c r="J20" s="3">
        <v>1</v>
      </c>
      <c r="K20" s="3">
        <v>0</v>
      </c>
      <c r="L20" s="3">
        <v>1</v>
      </c>
      <c r="M20" s="3">
        <v>0</v>
      </c>
      <c r="N20" s="3">
        <v>0</v>
      </c>
      <c r="O20" s="3">
        <v>0</v>
      </c>
      <c r="P20" s="3">
        <v>0</v>
      </c>
      <c r="Q20" s="3">
        <v>0</v>
      </c>
      <c r="R20" s="3">
        <v>0</v>
      </c>
      <c r="S20" s="41">
        <v>186</v>
      </c>
      <c r="V20" s="41">
        <v>512</v>
      </c>
      <c r="W20" s="3">
        <f>R5</f>
        <v>0</v>
      </c>
      <c r="X20" s="3">
        <f>R6</f>
        <v>0</v>
      </c>
      <c r="Y20" s="41">
        <f>R7</f>
        <v>0</v>
      </c>
      <c r="Z20" s="41">
        <f>R8</f>
        <v>0</v>
      </c>
      <c r="AA20" s="41">
        <f>R9</f>
        <v>0</v>
      </c>
      <c r="AB20" s="41">
        <f>R10</f>
        <v>0</v>
      </c>
      <c r="AC20" s="41">
        <f>R11</f>
        <v>0</v>
      </c>
      <c r="AD20" s="41">
        <f>R12</f>
        <v>0</v>
      </c>
      <c r="AE20" s="3">
        <f>R13</f>
        <v>0</v>
      </c>
      <c r="AF20" s="3">
        <f>R14</f>
        <v>0</v>
      </c>
      <c r="AG20" s="45">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41">
        <v>512</v>
      </c>
      <c r="AW20" s="33">
        <f t="shared" ref="AW20:BT20" si="34">PRODUCT(W20*100*1/W21)</f>
        <v>0</v>
      </c>
      <c r="AX20" s="33">
        <f t="shared" si="34"/>
        <v>0</v>
      </c>
      <c r="AY20" s="30">
        <f t="shared" si="34"/>
        <v>0</v>
      </c>
      <c r="AZ20" s="30">
        <f t="shared" si="34"/>
        <v>0</v>
      </c>
      <c r="BA20" s="30">
        <f t="shared" si="34"/>
        <v>0</v>
      </c>
      <c r="BB20" s="30">
        <f t="shared" si="34"/>
        <v>0</v>
      </c>
      <c r="BC20" s="30">
        <f t="shared" si="34"/>
        <v>0</v>
      </c>
      <c r="BD20" s="30">
        <f t="shared" si="34"/>
        <v>0</v>
      </c>
      <c r="BE20" s="33">
        <f t="shared" si="34"/>
        <v>0</v>
      </c>
      <c r="BF20" s="33">
        <f t="shared" si="34"/>
        <v>0</v>
      </c>
      <c r="BG20" s="46">
        <f t="shared" si="34"/>
        <v>0</v>
      </c>
      <c r="BH20" s="33">
        <f t="shared" si="34"/>
        <v>0</v>
      </c>
      <c r="BI20" s="33">
        <f t="shared" si="34"/>
        <v>0</v>
      </c>
      <c r="BJ20" s="33">
        <f t="shared" si="34"/>
        <v>0</v>
      </c>
      <c r="BK20" s="33">
        <f t="shared" si="34"/>
        <v>0</v>
      </c>
      <c r="BL20" s="33">
        <f t="shared" si="34"/>
        <v>0</v>
      </c>
      <c r="BM20" s="33">
        <f t="shared" si="34"/>
        <v>0</v>
      </c>
      <c r="BN20" s="33">
        <f t="shared" si="34"/>
        <v>0</v>
      </c>
      <c r="BO20" s="33">
        <f t="shared" si="34"/>
        <v>0</v>
      </c>
      <c r="BP20" s="33">
        <f t="shared" si="34"/>
        <v>0</v>
      </c>
      <c r="BQ20" s="33">
        <f t="shared" si="34"/>
        <v>0</v>
      </c>
      <c r="BR20" s="33">
        <f t="shared" si="34"/>
        <v>0</v>
      </c>
      <c r="BS20" s="33">
        <f t="shared" si="34"/>
        <v>0</v>
      </c>
      <c r="BT20" s="33">
        <f t="shared" si="34"/>
        <v>0</v>
      </c>
      <c r="BU20" s="41"/>
      <c r="BV20" s="41">
        <v>512</v>
      </c>
      <c r="BW20" s="33">
        <f t="shared" ref="BW20:CT20" si="35">AW5+AW6+AW7+AW8+AW9+AW10+AW11+AW12+AW13+AW14+AW15+AW16+AW17+AW18+AW19+AW20</f>
        <v>100</v>
      </c>
      <c r="BX20" s="33">
        <f t="shared" si="35"/>
        <v>100</v>
      </c>
      <c r="BY20" s="30">
        <f t="shared" si="35"/>
        <v>100</v>
      </c>
      <c r="BZ20" s="30">
        <f t="shared" si="35"/>
        <v>99.999999999999986</v>
      </c>
      <c r="CA20" s="30">
        <f t="shared" si="35"/>
        <v>99.999999999999986</v>
      </c>
      <c r="CB20" s="30">
        <f t="shared" si="35"/>
        <v>100</v>
      </c>
      <c r="CC20" s="30">
        <f t="shared" si="35"/>
        <v>99.999999999999986</v>
      </c>
      <c r="CD20" s="30">
        <f t="shared" si="35"/>
        <v>99.999999999999986</v>
      </c>
      <c r="CE20" s="33">
        <f t="shared" si="35"/>
        <v>100</v>
      </c>
      <c r="CF20" s="33">
        <f t="shared" si="35"/>
        <v>100</v>
      </c>
      <c r="CG20" s="46">
        <f t="shared" si="35"/>
        <v>100.00000000000001</v>
      </c>
      <c r="CH20" s="33">
        <f t="shared" si="35"/>
        <v>100</v>
      </c>
      <c r="CI20" s="33">
        <f t="shared" si="35"/>
        <v>100</v>
      </c>
      <c r="CJ20" s="33">
        <f t="shared" si="35"/>
        <v>99.999999999999972</v>
      </c>
      <c r="CK20" s="33">
        <f t="shared" si="35"/>
        <v>99.999999999999986</v>
      </c>
      <c r="CL20" s="33">
        <f t="shared" si="35"/>
        <v>99.999999999999986</v>
      </c>
      <c r="CM20" s="33">
        <f t="shared" si="35"/>
        <v>99.999999999999986</v>
      </c>
      <c r="CN20" s="33">
        <f t="shared" si="35"/>
        <v>100</v>
      </c>
      <c r="CO20" s="33">
        <f t="shared" si="35"/>
        <v>100</v>
      </c>
      <c r="CP20" s="33">
        <f t="shared" si="35"/>
        <v>99.999999999999986</v>
      </c>
      <c r="CQ20" s="33">
        <f t="shared" si="35"/>
        <v>100</v>
      </c>
      <c r="CR20" s="33">
        <f t="shared" si="35"/>
        <v>100</v>
      </c>
      <c r="CS20" s="33">
        <f t="shared" si="35"/>
        <v>100</v>
      </c>
      <c r="CT20" s="33">
        <f t="shared" si="35"/>
        <v>100</v>
      </c>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5" x14ac:dyDescent="0.25">
      <c r="B21" s="41" t="s">
        <v>33</v>
      </c>
      <c r="C21" s="2">
        <v>0</v>
      </c>
      <c r="D21" s="2">
        <v>160</v>
      </c>
      <c r="E21" s="2">
        <v>24</v>
      </c>
      <c r="F21" s="3">
        <v>1</v>
      </c>
      <c r="G21" s="3">
        <v>0</v>
      </c>
      <c r="H21" s="3">
        <v>0</v>
      </c>
      <c r="I21" s="3">
        <v>0</v>
      </c>
      <c r="J21" s="3">
        <v>0</v>
      </c>
      <c r="K21" s="3">
        <v>0</v>
      </c>
      <c r="L21" s="3">
        <v>1</v>
      </c>
      <c r="M21" s="3">
        <v>0</v>
      </c>
      <c r="N21" s="3">
        <v>0</v>
      </c>
      <c r="O21" s="3">
        <v>0</v>
      </c>
      <c r="P21" s="3">
        <v>0</v>
      </c>
      <c r="Q21" s="3">
        <v>0</v>
      </c>
      <c r="R21" s="3">
        <v>0</v>
      </c>
      <c r="S21" s="41">
        <v>186</v>
      </c>
      <c r="V21" s="41" t="s">
        <v>1</v>
      </c>
      <c r="W21" s="41">
        <f>S5</f>
        <v>186</v>
      </c>
      <c r="X21" s="41">
        <f>S6</f>
        <v>186</v>
      </c>
      <c r="Y21" s="41">
        <f>S7</f>
        <v>186</v>
      </c>
      <c r="Z21" s="41">
        <f>S8</f>
        <v>186</v>
      </c>
      <c r="AA21" s="41">
        <f>S9</f>
        <v>186</v>
      </c>
      <c r="AB21" s="41">
        <f>S10</f>
        <v>186</v>
      </c>
      <c r="AC21" s="41">
        <f>S11</f>
        <v>186</v>
      </c>
      <c r="AD21" s="41">
        <f>S12</f>
        <v>186</v>
      </c>
      <c r="AE21" s="41">
        <f>S13</f>
        <v>186</v>
      </c>
      <c r="AF21" s="41">
        <f>S14</f>
        <v>186</v>
      </c>
      <c r="AG21" s="41">
        <f>S15</f>
        <v>186</v>
      </c>
      <c r="AH21" s="41">
        <f>S16</f>
        <v>186</v>
      </c>
      <c r="AI21" s="41">
        <f>S17</f>
        <v>186</v>
      </c>
      <c r="AJ21" s="41">
        <f>S18</f>
        <v>186</v>
      </c>
      <c r="AK21" s="41">
        <f>S19</f>
        <v>186</v>
      </c>
      <c r="AL21" s="41">
        <f>S20</f>
        <v>186</v>
      </c>
      <c r="AM21" s="41">
        <f>S21</f>
        <v>186</v>
      </c>
      <c r="AN21" s="41">
        <f>S22</f>
        <v>186</v>
      </c>
      <c r="AO21" s="41">
        <f>S23</f>
        <v>186</v>
      </c>
      <c r="AP21" s="41">
        <f>S24</f>
        <v>186</v>
      </c>
      <c r="AQ21" s="41">
        <f>S25</f>
        <v>186</v>
      </c>
      <c r="AR21" s="41">
        <f>S26</f>
        <v>186</v>
      </c>
      <c r="AS21" s="41">
        <f>S27</f>
        <v>186</v>
      </c>
      <c r="AT21" s="41">
        <f>S28</f>
        <v>186</v>
      </c>
      <c r="AV21" s="41" t="s">
        <v>1</v>
      </c>
      <c r="AW21" s="30">
        <f t="shared" ref="AW21:BT21" si="36">SUM(AW5:AW20)</f>
        <v>100</v>
      </c>
      <c r="AX21" s="30">
        <f t="shared" si="36"/>
        <v>100</v>
      </c>
      <c r="AY21" s="30">
        <f t="shared" si="36"/>
        <v>100</v>
      </c>
      <c r="AZ21" s="30">
        <f t="shared" si="36"/>
        <v>99.999999999999986</v>
      </c>
      <c r="BA21" s="30">
        <f t="shared" si="36"/>
        <v>99.999999999999986</v>
      </c>
      <c r="BB21" s="30">
        <f t="shared" si="36"/>
        <v>100</v>
      </c>
      <c r="BC21" s="30">
        <f t="shared" si="36"/>
        <v>99.999999999999986</v>
      </c>
      <c r="BD21" s="30">
        <f t="shared" si="36"/>
        <v>99.999999999999986</v>
      </c>
      <c r="BE21" s="30">
        <f t="shared" si="36"/>
        <v>100</v>
      </c>
      <c r="BF21" s="30">
        <f t="shared" si="36"/>
        <v>100</v>
      </c>
      <c r="BG21" s="30">
        <f t="shared" si="36"/>
        <v>100.00000000000001</v>
      </c>
      <c r="BH21" s="30">
        <f t="shared" si="36"/>
        <v>100</v>
      </c>
      <c r="BI21" s="30">
        <f t="shared" si="36"/>
        <v>100</v>
      </c>
      <c r="BJ21" s="30">
        <f t="shared" si="36"/>
        <v>99.999999999999972</v>
      </c>
      <c r="BK21" s="30">
        <f t="shared" si="36"/>
        <v>99.999999999999986</v>
      </c>
      <c r="BL21" s="30">
        <f t="shared" si="36"/>
        <v>99.999999999999986</v>
      </c>
      <c r="BM21" s="30">
        <f t="shared" si="36"/>
        <v>99.999999999999986</v>
      </c>
      <c r="BN21" s="30">
        <f t="shared" si="36"/>
        <v>100</v>
      </c>
      <c r="BO21" s="30">
        <f t="shared" si="36"/>
        <v>100</v>
      </c>
      <c r="BP21" s="30">
        <f t="shared" si="36"/>
        <v>99.999999999999986</v>
      </c>
      <c r="BQ21" s="30">
        <f t="shared" si="36"/>
        <v>100</v>
      </c>
      <c r="BR21" s="30">
        <f t="shared" si="36"/>
        <v>100</v>
      </c>
      <c r="BS21" s="30">
        <f t="shared" si="36"/>
        <v>100</v>
      </c>
      <c r="BT21" s="30">
        <f t="shared" si="36"/>
        <v>100</v>
      </c>
      <c r="BU21" s="41"/>
      <c r="BV21" s="41"/>
      <c r="CS21" s="30"/>
      <c r="CT21" s="3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row>
    <row r="22" spans="2:125" x14ac:dyDescent="0.25">
      <c r="B22" s="41" t="s">
        <v>34</v>
      </c>
      <c r="C22" s="2">
        <v>0</v>
      </c>
      <c r="D22" s="2">
        <v>0</v>
      </c>
      <c r="E22" s="2">
        <v>0</v>
      </c>
      <c r="F22" s="2">
        <v>0</v>
      </c>
      <c r="G22" s="2">
        <v>5</v>
      </c>
      <c r="H22" s="2">
        <v>152</v>
      </c>
      <c r="I22" s="2">
        <v>29</v>
      </c>
      <c r="J22" s="3">
        <v>0</v>
      </c>
      <c r="K22" s="3">
        <v>0</v>
      </c>
      <c r="L22" s="3">
        <v>0</v>
      </c>
      <c r="M22" s="3">
        <v>0</v>
      </c>
      <c r="N22" s="3">
        <v>0</v>
      </c>
      <c r="O22" s="3">
        <v>0</v>
      </c>
      <c r="P22" s="3">
        <v>0</v>
      </c>
      <c r="Q22" s="3">
        <v>0</v>
      </c>
      <c r="R22" s="3">
        <v>0</v>
      </c>
      <c r="S22" s="41">
        <v>186</v>
      </c>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row>
    <row r="23" spans="2:125" x14ac:dyDescent="0.25">
      <c r="B23" s="41" t="s">
        <v>35</v>
      </c>
      <c r="C23" s="2">
        <v>0</v>
      </c>
      <c r="D23" s="2">
        <v>0</v>
      </c>
      <c r="E23" s="2">
        <v>1</v>
      </c>
      <c r="F23" s="2">
        <v>0</v>
      </c>
      <c r="G23" s="2">
        <v>21</v>
      </c>
      <c r="H23" s="2">
        <v>116</v>
      </c>
      <c r="I23" s="2">
        <v>14</v>
      </c>
      <c r="J23" s="3">
        <v>0</v>
      </c>
      <c r="K23" s="3">
        <v>0</v>
      </c>
      <c r="L23" s="3">
        <v>0</v>
      </c>
      <c r="M23" s="3">
        <v>0</v>
      </c>
      <c r="N23" s="3">
        <v>34</v>
      </c>
      <c r="O23" s="3">
        <v>0</v>
      </c>
      <c r="P23" s="3">
        <v>0</v>
      </c>
      <c r="Q23" s="3">
        <v>0</v>
      </c>
      <c r="R23" s="3">
        <v>0</v>
      </c>
      <c r="S23" s="41">
        <v>186</v>
      </c>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row>
    <row r="24" spans="2:125" x14ac:dyDescent="0.25">
      <c r="B24" s="41" t="s">
        <v>24</v>
      </c>
      <c r="C24" s="2">
        <v>0</v>
      </c>
      <c r="D24" s="2">
        <v>1</v>
      </c>
      <c r="E24" s="2">
        <v>27</v>
      </c>
      <c r="F24" s="2">
        <v>136</v>
      </c>
      <c r="G24" s="2">
        <v>12</v>
      </c>
      <c r="H24" s="3">
        <v>1</v>
      </c>
      <c r="I24" s="3">
        <v>0</v>
      </c>
      <c r="J24" s="3">
        <v>0</v>
      </c>
      <c r="K24" s="3">
        <v>1</v>
      </c>
      <c r="L24" s="3">
        <v>8</v>
      </c>
      <c r="M24" s="3">
        <v>0</v>
      </c>
      <c r="N24" s="3">
        <v>0</v>
      </c>
      <c r="O24" s="3">
        <v>0</v>
      </c>
      <c r="P24" s="3">
        <v>0</v>
      </c>
      <c r="Q24" s="3">
        <v>0</v>
      </c>
      <c r="R24" s="3">
        <v>0</v>
      </c>
      <c r="S24" s="41">
        <v>186</v>
      </c>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row>
    <row r="25" spans="2:125" x14ac:dyDescent="0.25">
      <c r="B25" s="41" t="s">
        <v>36</v>
      </c>
      <c r="C25" s="2">
        <v>0</v>
      </c>
      <c r="D25" s="2">
        <v>0</v>
      </c>
      <c r="E25" s="2">
        <v>1</v>
      </c>
      <c r="F25" s="2">
        <v>0</v>
      </c>
      <c r="G25" s="2">
        <v>1</v>
      </c>
      <c r="H25" s="2">
        <v>25</v>
      </c>
      <c r="I25" s="2">
        <v>119</v>
      </c>
      <c r="J25" s="2">
        <v>40</v>
      </c>
      <c r="K25" s="2">
        <v>0</v>
      </c>
      <c r="L25" s="3">
        <v>0</v>
      </c>
      <c r="M25" s="3">
        <v>0</v>
      </c>
      <c r="N25" s="3">
        <v>0</v>
      </c>
      <c r="O25" s="3">
        <v>0</v>
      </c>
      <c r="P25" s="3">
        <v>0</v>
      </c>
      <c r="Q25" s="3">
        <v>0</v>
      </c>
      <c r="R25" s="3">
        <v>0</v>
      </c>
      <c r="S25" s="41">
        <v>186</v>
      </c>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row>
    <row r="26" spans="2:125" x14ac:dyDescent="0.25">
      <c r="B26" s="41" t="s">
        <v>37</v>
      </c>
      <c r="C26" s="2">
        <v>0</v>
      </c>
      <c r="D26" s="2">
        <v>0</v>
      </c>
      <c r="E26" s="2">
        <v>0</v>
      </c>
      <c r="F26" s="2">
        <v>0</v>
      </c>
      <c r="G26" s="2">
        <v>0</v>
      </c>
      <c r="H26" s="2">
        <v>66</v>
      </c>
      <c r="I26" s="2">
        <v>112</v>
      </c>
      <c r="J26" s="2">
        <v>8</v>
      </c>
      <c r="K26" s="3">
        <v>0</v>
      </c>
      <c r="L26" s="3">
        <v>0</v>
      </c>
      <c r="M26" s="3">
        <v>0</v>
      </c>
      <c r="N26" s="3">
        <v>0</v>
      </c>
      <c r="O26" s="3">
        <v>0</v>
      </c>
      <c r="P26" s="3">
        <v>0</v>
      </c>
      <c r="Q26" s="3">
        <v>0</v>
      </c>
      <c r="R26" s="3">
        <v>0</v>
      </c>
      <c r="S26" s="41">
        <v>186</v>
      </c>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row>
    <row r="27" spans="2:125" x14ac:dyDescent="0.25">
      <c r="B27" s="41" t="s">
        <v>38</v>
      </c>
      <c r="C27" s="2">
        <v>0</v>
      </c>
      <c r="D27" s="2">
        <v>0</v>
      </c>
      <c r="E27" s="2">
        <v>0</v>
      </c>
      <c r="F27" s="2">
        <v>121</v>
      </c>
      <c r="G27" s="2">
        <v>0</v>
      </c>
      <c r="H27" s="2">
        <v>58</v>
      </c>
      <c r="I27" s="2">
        <v>7</v>
      </c>
      <c r="J27" s="2">
        <v>0</v>
      </c>
      <c r="K27" s="3">
        <v>0</v>
      </c>
      <c r="L27" s="3">
        <v>0</v>
      </c>
      <c r="M27" s="3">
        <v>0</v>
      </c>
      <c r="N27" s="3">
        <v>0</v>
      </c>
      <c r="O27" s="3">
        <v>0</v>
      </c>
      <c r="P27" s="3">
        <v>0</v>
      </c>
      <c r="Q27" s="3">
        <v>0</v>
      </c>
      <c r="R27" s="3">
        <v>0</v>
      </c>
      <c r="S27" s="41">
        <v>186</v>
      </c>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row>
    <row r="28" spans="2:125" x14ac:dyDescent="0.25">
      <c r="B28" s="41" t="s">
        <v>22</v>
      </c>
      <c r="C28" s="2">
        <v>0</v>
      </c>
      <c r="D28" s="2">
        <v>157</v>
      </c>
      <c r="E28" s="2">
        <v>0</v>
      </c>
      <c r="F28" s="2">
        <v>29</v>
      </c>
      <c r="G28" s="2">
        <v>0</v>
      </c>
      <c r="H28" s="2">
        <v>0</v>
      </c>
      <c r="I28" s="3">
        <v>0</v>
      </c>
      <c r="J28" s="3">
        <v>0</v>
      </c>
      <c r="K28" s="3">
        <v>0</v>
      </c>
      <c r="L28" s="3">
        <v>0</v>
      </c>
      <c r="M28" s="3">
        <v>0</v>
      </c>
      <c r="N28" s="3">
        <v>0</v>
      </c>
      <c r="O28" s="3">
        <v>0</v>
      </c>
      <c r="P28" s="3">
        <v>0</v>
      </c>
      <c r="Q28" s="3">
        <v>0</v>
      </c>
      <c r="R28" s="3">
        <v>0</v>
      </c>
      <c r="S28" s="41">
        <v>186</v>
      </c>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row>
    <row r="29" spans="2:125" x14ac:dyDescent="0.25">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row>
    <row r="30" spans="2:125" x14ac:dyDescent="0.25">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row>
    <row r="31" spans="2:125" x14ac:dyDescent="0.25">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row>
    <row r="32" spans="2:125" x14ac:dyDescent="0.25">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row>
    <row r="33" spans="99:123" x14ac:dyDescent="0.25">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row>
    <row r="34" spans="99:123" x14ac:dyDescent="0.25">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row>
    <row r="35" spans="99:123" x14ac:dyDescent="0.25">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52"/>
  <sheetViews>
    <sheetView topLeftCell="A109" zoomScale="75" zoomScaleNormal="75" workbookViewId="0">
      <selection activeCell="DT139" sqref="DT139"/>
    </sheetView>
  </sheetViews>
  <sheetFormatPr baseColWidth="10" defaultRowHeight="15" x14ac:dyDescent="0.25"/>
  <cols>
    <col min="1" max="2" width="11.42578125" style="41"/>
    <col min="3" max="18" width="8.28515625" style="41" customWidth="1"/>
    <col min="19" max="22" width="11.42578125" style="41"/>
    <col min="23" max="45" width="8.28515625" style="41" customWidth="1"/>
    <col min="46" max="46" width="11.42578125" style="41"/>
    <col min="47" max="69" width="8.28515625" style="41" customWidth="1"/>
    <col min="70" max="71" width="11.42578125" style="41"/>
    <col min="72" max="94" width="8.28515625" style="30" customWidth="1"/>
    <col min="95" max="95" width="8.28515625" style="41" customWidth="1"/>
    <col min="96" max="96" width="8.42578125" style="41" customWidth="1"/>
    <col min="97" max="97" width="7.5703125" style="41" customWidth="1"/>
    <col min="98" max="98" width="8" style="41" customWidth="1"/>
    <col min="99" max="112" width="6.7109375" style="41" bestFit="1" customWidth="1"/>
    <col min="113" max="113" width="6.85546875" style="41" bestFit="1" customWidth="1"/>
    <col min="114" max="120" width="6.7109375" style="41" bestFit="1" customWidth="1"/>
    <col min="121" max="121" width="5.28515625" style="41" bestFit="1" customWidth="1"/>
    <col min="122" max="16384" width="11.42578125" style="41"/>
  </cols>
  <sheetData>
    <row r="1" spans="1:127" x14ac:dyDescent="0.25">
      <c r="A1" s="41" t="s">
        <v>98</v>
      </c>
      <c r="V1" s="41" t="str">
        <f>A1</f>
        <v>Micrococcus luteus</v>
      </c>
      <c r="AG1" s="48"/>
      <c r="AV1" s="41" t="str">
        <f>A1</f>
        <v>Micrococcus luteus</v>
      </c>
      <c r="BG1" s="48"/>
      <c r="BV1" s="30" t="str">
        <f>A1</f>
        <v>Micrococcus luteus</v>
      </c>
      <c r="CG1" s="49"/>
      <c r="CT1" s="10"/>
      <c r="CU1" s="10"/>
      <c r="CV1" s="10"/>
      <c r="CW1" s="10"/>
      <c r="CX1" s="10"/>
      <c r="CY1" s="10"/>
      <c r="CZ1" s="10"/>
      <c r="DA1" s="10"/>
      <c r="DB1" s="10"/>
      <c r="DC1" s="10"/>
      <c r="DD1" s="10"/>
      <c r="DE1" s="10"/>
      <c r="DF1" s="10"/>
      <c r="DG1" s="10"/>
      <c r="DH1" s="10"/>
      <c r="DI1" s="10"/>
      <c r="DJ1" s="10"/>
      <c r="DK1" s="10"/>
      <c r="DL1" s="10"/>
      <c r="DM1" s="10"/>
      <c r="DN1" s="10"/>
      <c r="DO1" s="10"/>
      <c r="DP1" s="10"/>
      <c r="DQ1" s="10"/>
      <c r="DR1" s="10"/>
    </row>
    <row r="2" spans="1:127" ht="18.75" x14ac:dyDescent="0.25">
      <c r="B2" s="41" t="s">
        <v>0</v>
      </c>
      <c r="C2" s="41">
        <v>1.5625E-2</v>
      </c>
      <c r="D2" s="41">
        <v>3.125E-2</v>
      </c>
      <c r="E2" s="41">
        <v>6.25E-2</v>
      </c>
      <c r="F2" s="41">
        <v>0.125</v>
      </c>
      <c r="G2" s="41">
        <v>0.25</v>
      </c>
      <c r="H2" s="41">
        <v>0.5</v>
      </c>
      <c r="I2" s="41">
        <v>1</v>
      </c>
      <c r="J2" s="41">
        <v>2</v>
      </c>
      <c r="K2" s="41">
        <v>4</v>
      </c>
      <c r="L2" s="41">
        <v>8</v>
      </c>
      <c r="M2" s="41">
        <v>16</v>
      </c>
      <c r="N2" s="41">
        <v>32</v>
      </c>
      <c r="O2" s="41">
        <v>64</v>
      </c>
      <c r="P2" s="41">
        <v>128</v>
      </c>
      <c r="Q2" s="41">
        <v>256</v>
      </c>
      <c r="R2" s="41">
        <v>512</v>
      </c>
      <c r="S2" s="41" t="s">
        <v>1</v>
      </c>
      <c r="V2" s="41" t="s">
        <v>0</v>
      </c>
      <c r="W2" s="41" t="str">
        <f>B3</f>
        <v>Penicillin G</v>
      </c>
      <c r="X2" s="41" t="str">
        <f>B4</f>
        <v>Oxacillin</v>
      </c>
      <c r="Y2" s="41" t="str">
        <f>B5</f>
        <v>Ampicillin/ Sulbactam</v>
      </c>
      <c r="Z2" s="41" t="str">
        <f>B6</f>
        <v>Piperacillin/ Tazobactam</v>
      </c>
      <c r="AA2" s="41" t="str">
        <f>B7</f>
        <v>Cefotaxim</v>
      </c>
      <c r="AB2" s="41" t="str">
        <f>B8</f>
        <v>Cefuroxim</v>
      </c>
      <c r="AC2" s="41" t="str">
        <f>B9</f>
        <v>Imipenem</v>
      </c>
      <c r="AD2" s="41" t="str">
        <f>B10</f>
        <v>Meropenem</v>
      </c>
      <c r="AE2" s="41" t="str">
        <f>B11</f>
        <v>Amikacin</v>
      </c>
      <c r="AF2" s="41" t="str">
        <f>B12</f>
        <v>Gentamicin</v>
      </c>
      <c r="AG2" s="48" t="str">
        <f>B13</f>
        <v>Fosfomycin</v>
      </c>
      <c r="AH2" s="41" t="str">
        <f>B14</f>
        <v>Cotrimoxazol</v>
      </c>
      <c r="AI2" s="41" t="str">
        <f>B15</f>
        <v>Ciprofloxacin</v>
      </c>
      <c r="AJ2" s="41" t="str">
        <f>B16</f>
        <v>Levofloxacin</v>
      </c>
      <c r="AK2" s="41" t="str">
        <f>B17</f>
        <v>Moxifloxacin</v>
      </c>
      <c r="AL2" s="41" t="str">
        <f>B18</f>
        <v>Doxycyclin</v>
      </c>
      <c r="AM2" s="41" t="str">
        <f>B19</f>
        <v>Rifampicin</v>
      </c>
      <c r="AN2" s="41" t="str">
        <f>B20</f>
        <v>Daptomycin</v>
      </c>
      <c r="AO2" s="41" t="str">
        <f>B21</f>
        <v>Roxythromycin</v>
      </c>
      <c r="AP2" s="41" t="str">
        <f>B22</f>
        <v>Clindamycin</v>
      </c>
      <c r="AQ2" s="41" t="str">
        <f>B23</f>
        <v>Linezolid</v>
      </c>
      <c r="AR2" s="41" t="str">
        <f>B24</f>
        <v>Vancomycin</v>
      </c>
      <c r="AS2" s="41" t="s">
        <v>38</v>
      </c>
      <c r="AT2" s="41" t="s">
        <v>22</v>
      </c>
      <c r="AW2" s="41" t="str">
        <f t="shared" ref="AW2" si="0">W2</f>
        <v>Penicillin G</v>
      </c>
      <c r="AX2" s="41" t="str">
        <f t="shared" ref="AX2" si="1">X2</f>
        <v>Oxacillin</v>
      </c>
      <c r="AY2" s="41" t="str">
        <f t="shared" ref="AY2" si="2">Y2</f>
        <v>Ampicillin/ Sulbactam</v>
      </c>
      <c r="AZ2" s="41" t="str">
        <f t="shared" ref="AZ2" si="3">Z2</f>
        <v>Piperacillin/ Tazobactam</v>
      </c>
      <c r="BA2" s="41" t="str">
        <f t="shared" ref="BA2" si="4">AA2</f>
        <v>Cefotaxim</v>
      </c>
      <c r="BB2" s="41" t="str">
        <f t="shared" ref="BB2" si="5">AB2</f>
        <v>Cefuroxim</v>
      </c>
      <c r="BC2" s="41" t="str">
        <f t="shared" ref="BC2" si="6">AC2</f>
        <v>Imipenem</v>
      </c>
      <c r="BD2" s="41" t="str">
        <f t="shared" ref="BD2" si="7">AD2</f>
        <v>Meropenem</v>
      </c>
      <c r="BE2" s="41" t="str">
        <f t="shared" ref="BE2" si="8">AE2</f>
        <v>Amikacin</v>
      </c>
      <c r="BF2" s="41" t="str">
        <f t="shared" ref="BF2" si="9">AF2</f>
        <v>Gentamicin</v>
      </c>
      <c r="BG2" s="48" t="str">
        <f t="shared" ref="BG2" si="10">AG2</f>
        <v>Fosfomycin</v>
      </c>
      <c r="BH2" s="41" t="str">
        <f t="shared" ref="BH2" si="11">AH2</f>
        <v>Cotrimoxazol</v>
      </c>
      <c r="BI2" s="41" t="str">
        <f t="shared" ref="BI2" si="12">AI2</f>
        <v>Ciprofloxacin</v>
      </c>
      <c r="BJ2" s="41" t="str">
        <f t="shared" ref="BJ2" si="13">AJ2</f>
        <v>Levofloxacin</v>
      </c>
      <c r="BK2" s="41" t="str">
        <f t="shared" ref="BK2" si="14">AK2</f>
        <v>Moxifloxacin</v>
      </c>
      <c r="BL2" s="41" t="str">
        <f t="shared" ref="BL2" si="15">AL2</f>
        <v>Doxycyclin</v>
      </c>
      <c r="BM2" s="41" t="str">
        <f t="shared" ref="BM2" si="16">AM2</f>
        <v>Rifampicin</v>
      </c>
      <c r="BN2" s="41" t="str">
        <f t="shared" ref="BN2" si="17">AN2</f>
        <v>Daptomycin</v>
      </c>
      <c r="BO2" s="41" t="str">
        <f t="shared" ref="BO2" si="18">AO2</f>
        <v>Roxythromycin</v>
      </c>
      <c r="BP2" s="41" t="str">
        <f t="shared" ref="BP2" si="19">AP2</f>
        <v>Clindamycin</v>
      </c>
      <c r="BQ2" s="41" t="str">
        <f t="shared" ref="BQ2" si="20">AQ2</f>
        <v>Linezolid</v>
      </c>
      <c r="BR2" s="41" t="str">
        <f t="shared" ref="BR2" si="21">AR2</f>
        <v>Vancomycin</v>
      </c>
      <c r="BS2" s="41" t="str">
        <f t="shared" ref="BS2" si="22">AS2</f>
        <v>Teicoplanin</v>
      </c>
      <c r="BT2" s="41" t="s">
        <v>22</v>
      </c>
      <c r="BU2" s="41"/>
      <c r="BV2" s="41"/>
      <c r="BW2" s="30" t="str">
        <f t="shared" ref="BW2" si="23">W2</f>
        <v>Penicillin G</v>
      </c>
      <c r="BX2" s="30" t="str">
        <f t="shared" ref="BX2" si="24">X2</f>
        <v>Oxacillin</v>
      </c>
      <c r="BY2" s="30" t="str">
        <f t="shared" ref="BY2" si="25">Y2</f>
        <v>Ampicillin/ Sulbactam</v>
      </c>
      <c r="BZ2" s="30" t="str">
        <f t="shared" ref="BZ2" si="26">Z2</f>
        <v>Piperacillin/ Tazobactam</v>
      </c>
      <c r="CA2" s="30" t="str">
        <f t="shared" ref="CA2" si="27">AA2</f>
        <v>Cefotaxim</v>
      </c>
      <c r="CB2" s="30" t="str">
        <f t="shared" ref="CB2" si="28">AB2</f>
        <v>Cefuroxim</v>
      </c>
      <c r="CC2" s="30" t="str">
        <f t="shared" ref="CC2" si="29">AC2</f>
        <v>Imipenem</v>
      </c>
      <c r="CD2" s="30" t="str">
        <f t="shared" ref="CD2" si="30">AD2</f>
        <v>Meropenem</v>
      </c>
      <c r="CE2" s="30" t="str">
        <f t="shared" ref="CE2" si="31">AE2</f>
        <v>Amikacin</v>
      </c>
      <c r="CF2" s="30" t="str">
        <f t="shared" ref="CF2" si="32">AF2</f>
        <v>Gentamicin</v>
      </c>
      <c r="CG2" s="49" t="str">
        <f t="shared" ref="CG2" si="33">AG2</f>
        <v>Fosfomycin</v>
      </c>
      <c r="CH2" s="30" t="str">
        <f t="shared" ref="CH2" si="34">AH2</f>
        <v>Cotrimoxazol</v>
      </c>
      <c r="CI2" s="30" t="str">
        <f t="shared" ref="CI2" si="35">AI2</f>
        <v>Ciprofloxacin</v>
      </c>
      <c r="CJ2" s="30" t="str">
        <f t="shared" ref="CJ2" si="36">AJ2</f>
        <v>Levofloxacin</v>
      </c>
      <c r="CK2" s="30" t="str">
        <f t="shared" ref="CK2" si="37">AK2</f>
        <v>Moxifloxacin</v>
      </c>
      <c r="CL2" s="30" t="str">
        <f t="shared" ref="CL2" si="38">AL2</f>
        <v>Doxycyclin</v>
      </c>
      <c r="CM2" s="30" t="str">
        <f t="shared" ref="CM2" si="39">AM2</f>
        <v>Rifampicin</v>
      </c>
      <c r="CN2" s="30" t="str">
        <f t="shared" ref="CN2" si="40">AN2</f>
        <v>Daptomycin</v>
      </c>
      <c r="CO2" s="30" t="str">
        <f t="shared" ref="CO2" si="41">AO2</f>
        <v>Roxythromycin</v>
      </c>
      <c r="CP2" s="30" t="str">
        <f t="shared" ref="CP2" si="42">AP2</f>
        <v>Clindamycin</v>
      </c>
      <c r="CQ2" s="30" t="str">
        <f t="shared" ref="CQ2" si="43">AQ2</f>
        <v>Linezolid</v>
      </c>
      <c r="CR2" s="30" t="str">
        <f t="shared" ref="CR2" si="44">AR2</f>
        <v>Vancomycin</v>
      </c>
      <c r="CS2" s="30" t="str">
        <f t="shared" ref="CS2" si="45">AS2</f>
        <v>Teicoplanin</v>
      </c>
      <c r="CT2" s="41" t="s">
        <v>22</v>
      </c>
      <c r="CW2" s="38"/>
      <c r="CX2" s="24" t="s">
        <v>72</v>
      </c>
      <c r="CY2" s="24" t="s">
        <v>73</v>
      </c>
      <c r="CZ2" s="24" t="s">
        <v>52</v>
      </c>
      <c r="DA2" s="24" t="s">
        <v>54</v>
      </c>
      <c r="DB2" s="24" t="s">
        <v>56</v>
      </c>
      <c r="DC2" s="24" t="s">
        <v>74</v>
      </c>
      <c r="DD2" s="24" t="s">
        <v>58</v>
      </c>
      <c r="DE2" s="24" t="s">
        <v>59</v>
      </c>
      <c r="DF2" s="24" t="s">
        <v>61</v>
      </c>
      <c r="DG2" s="24" t="s">
        <v>62</v>
      </c>
      <c r="DH2" s="24" t="s">
        <v>64</v>
      </c>
      <c r="DI2" s="24" t="s">
        <v>65</v>
      </c>
      <c r="DJ2" s="24" t="s">
        <v>66</v>
      </c>
      <c r="DK2" s="24" t="s">
        <v>67</v>
      </c>
      <c r="DL2" s="24" t="s">
        <v>68</v>
      </c>
      <c r="DM2" s="24" t="s">
        <v>69</v>
      </c>
      <c r="DN2" s="24" t="s">
        <v>75</v>
      </c>
      <c r="DO2" s="24" t="s">
        <v>76</v>
      </c>
      <c r="DP2" s="24" t="s">
        <v>77</v>
      </c>
      <c r="DQ2" s="24" t="s">
        <v>78</v>
      </c>
      <c r="DR2" s="24" t="s">
        <v>79</v>
      </c>
      <c r="DS2" s="24" t="s">
        <v>80</v>
      </c>
      <c r="DT2" s="24" t="s">
        <v>81</v>
      </c>
      <c r="DU2" s="24" t="s">
        <v>91</v>
      </c>
      <c r="DW2" s="10"/>
    </row>
    <row r="3" spans="1:127" ht="18.75" x14ac:dyDescent="0.25">
      <c r="B3" s="41" t="s">
        <v>31</v>
      </c>
      <c r="C3" s="2">
        <v>0</v>
      </c>
      <c r="D3" s="2">
        <v>2</v>
      </c>
      <c r="E3" s="2">
        <v>10</v>
      </c>
      <c r="F3" s="2">
        <v>4</v>
      </c>
      <c r="G3" s="3">
        <v>1</v>
      </c>
      <c r="H3" s="3">
        <v>4</v>
      </c>
      <c r="I3" s="3">
        <v>0</v>
      </c>
      <c r="J3" s="3">
        <v>0</v>
      </c>
      <c r="K3" s="3">
        <v>0</v>
      </c>
      <c r="L3" s="3">
        <v>0</v>
      </c>
      <c r="M3" s="3">
        <v>0</v>
      </c>
      <c r="N3" s="3">
        <v>0</v>
      </c>
      <c r="O3" s="3">
        <v>0</v>
      </c>
      <c r="P3" s="3">
        <v>0</v>
      </c>
      <c r="Q3" s="3">
        <v>0</v>
      </c>
      <c r="R3" s="3">
        <v>0</v>
      </c>
      <c r="S3" s="41">
        <v>21</v>
      </c>
      <c r="V3" s="41">
        <v>1.5625E-2</v>
      </c>
      <c r="W3" s="2">
        <f>C3</f>
        <v>0</v>
      </c>
      <c r="X3" s="2">
        <f>C4</f>
        <v>0</v>
      </c>
      <c r="Y3" s="41">
        <f>C5</f>
        <v>0</v>
      </c>
      <c r="Z3" s="41">
        <f>C6</f>
        <v>0</v>
      </c>
      <c r="AA3" s="41">
        <f>C7</f>
        <v>0</v>
      </c>
      <c r="AB3" s="41">
        <f>C8</f>
        <v>0</v>
      </c>
      <c r="AC3" s="41">
        <f>C9</f>
        <v>0</v>
      </c>
      <c r="AD3" s="41">
        <f>C10</f>
        <v>0</v>
      </c>
      <c r="AE3" s="2">
        <f>C11</f>
        <v>0</v>
      </c>
      <c r="AF3" s="2">
        <f>C12</f>
        <v>0</v>
      </c>
      <c r="AG3" s="50">
        <f>C13</f>
        <v>0</v>
      </c>
      <c r="AH3" s="2">
        <f>C14</f>
        <v>0</v>
      </c>
      <c r="AI3" s="4">
        <f>C15</f>
        <v>0</v>
      </c>
      <c r="AJ3" s="4">
        <f>C16</f>
        <v>0</v>
      </c>
      <c r="AK3" s="2">
        <f>C17</f>
        <v>0</v>
      </c>
      <c r="AL3" s="2">
        <f>C18</f>
        <v>0</v>
      </c>
      <c r="AM3" s="2">
        <f>C19</f>
        <v>0</v>
      </c>
      <c r="AN3" s="2">
        <f>C20</f>
        <v>0</v>
      </c>
      <c r="AO3" s="2">
        <f>C21</f>
        <v>0</v>
      </c>
      <c r="AP3" s="2">
        <f>C22</f>
        <v>0</v>
      </c>
      <c r="AQ3" s="2">
        <f>C23</f>
        <v>0</v>
      </c>
      <c r="AR3" s="2">
        <f>C24</f>
        <v>0</v>
      </c>
      <c r="AS3" s="2">
        <f>C25</f>
        <v>0</v>
      </c>
      <c r="AT3" s="2">
        <f>C26</f>
        <v>0</v>
      </c>
      <c r="AU3" s="5"/>
      <c r="AV3" s="41">
        <v>1.5625E-2</v>
      </c>
      <c r="AW3" s="31">
        <f t="shared" ref="AW3" si="46">PRODUCT(W3*100*1/W19)</f>
        <v>0</v>
      </c>
      <c r="AX3" s="31">
        <f t="shared" ref="AX3" si="47">PRODUCT(X3*100*1/X19)</f>
        <v>0</v>
      </c>
      <c r="AY3" s="30">
        <f t="shared" ref="AY3" si="48">PRODUCT(Y3*100*1/Y19)</f>
        <v>0</v>
      </c>
      <c r="AZ3" s="30">
        <f t="shared" ref="AZ3" si="49">PRODUCT(Z3*100*1/Z19)</f>
        <v>0</v>
      </c>
      <c r="BA3" s="30">
        <f t="shared" ref="BA3" si="50">PRODUCT(AA3*100*1/AA19)</f>
        <v>0</v>
      </c>
      <c r="BB3" s="30">
        <f t="shared" ref="BB3" si="51">PRODUCT(AB3*100*1/AB19)</f>
        <v>0</v>
      </c>
      <c r="BC3" s="30">
        <f t="shared" ref="BC3" si="52">PRODUCT(AC3*100*1/AC19)</f>
        <v>0</v>
      </c>
      <c r="BD3" s="30">
        <f t="shared" ref="BD3" si="53">PRODUCT(AD3*100*1/AD19)</f>
        <v>0</v>
      </c>
      <c r="BE3" s="31">
        <f t="shared" ref="BE3" si="54">PRODUCT(AE3*100*1/AE19)</f>
        <v>0</v>
      </c>
      <c r="BF3" s="31">
        <f t="shared" ref="BF3" si="55">PRODUCT(AF3*100*1/AF19)</f>
        <v>0</v>
      </c>
      <c r="BG3" s="51">
        <f t="shared" ref="BG3" si="56">PRODUCT(AG3*100*1/AG19)</f>
        <v>0</v>
      </c>
      <c r="BH3" s="31">
        <f t="shared" ref="BH3" si="57">PRODUCT(AH3*100*1/AH19)</f>
        <v>0</v>
      </c>
      <c r="BI3" s="32">
        <f t="shared" ref="BI3" si="58">PRODUCT(AI3*100*1/AI19)</f>
        <v>0</v>
      </c>
      <c r="BJ3" s="32">
        <f t="shared" ref="BJ3" si="59">PRODUCT(AJ3*100*1/AJ19)</f>
        <v>0</v>
      </c>
      <c r="BK3" s="31">
        <f t="shared" ref="BK3" si="60">PRODUCT(AK3*100*1/AK19)</f>
        <v>0</v>
      </c>
      <c r="BL3" s="31">
        <f t="shared" ref="BL3" si="61">PRODUCT(AL3*100*1/AL19)</f>
        <v>0</v>
      </c>
      <c r="BM3" s="31">
        <f t="shared" ref="BM3" si="62">PRODUCT(AM3*100*1/AM19)</f>
        <v>0</v>
      </c>
      <c r="BN3" s="31">
        <f t="shared" ref="BN3" si="63">PRODUCT(AN3*100*1/AN19)</f>
        <v>0</v>
      </c>
      <c r="BO3" s="31">
        <f t="shared" ref="BO3" si="64">PRODUCT(AO3*100*1/AO19)</f>
        <v>0</v>
      </c>
      <c r="BP3" s="31">
        <f t="shared" ref="BP3" si="65">PRODUCT(AP3*100*1/AP19)</f>
        <v>0</v>
      </c>
      <c r="BQ3" s="31">
        <f t="shared" ref="BQ3" si="66">PRODUCT(AQ3*100*1/AQ19)</f>
        <v>0</v>
      </c>
      <c r="BR3" s="31">
        <f t="shared" ref="BR3" si="67">PRODUCT(AR3*100*1/AR19)</f>
        <v>0</v>
      </c>
      <c r="BS3" s="31">
        <f t="shared" ref="BS3" si="68">PRODUCT(AS3*100*1/AS19)</f>
        <v>0</v>
      </c>
      <c r="BT3" s="31">
        <f t="shared" ref="BT3" si="69">PRODUCT(AT3*100*1/AT19)</f>
        <v>0</v>
      </c>
      <c r="BU3" s="41"/>
      <c r="BV3" s="41">
        <v>1.5625E-2</v>
      </c>
      <c r="BW3" s="31">
        <f t="shared" ref="BW3" si="70">AW3</f>
        <v>0</v>
      </c>
      <c r="BX3" s="31">
        <f t="shared" ref="BX3" si="71">AX3</f>
        <v>0</v>
      </c>
      <c r="BY3" s="30">
        <f t="shared" ref="BY3" si="72">AY3</f>
        <v>0</v>
      </c>
      <c r="BZ3" s="30">
        <f t="shared" ref="BZ3" si="73">AZ3</f>
        <v>0</v>
      </c>
      <c r="CA3" s="30">
        <f t="shared" ref="CA3" si="74">BA3</f>
        <v>0</v>
      </c>
      <c r="CB3" s="30">
        <f t="shared" ref="CB3" si="75">BB3</f>
        <v>0</v>
      </c>
      <c r="CC3" s="30">
        <f t="shared" ref="CC3" si="76">BC3</f>
        <v>0</v>
      </c>
      <c r="CD3" s="30">
        <f t="shared" ref="CD3" si="77">BD3</f>
        <v>0</v>
      </c>
      <c r="CE3" s="31">
        <f t="shared" ref="CE3" si="78">BE3</f>
        <v>0</v>
      </c>
      <c r="CF3" s="31">
        <f t="shared" ref="CF3" si="79">BF3</f>
        <v>0</v>
      </c>
      <c r="CG3" s="51">
        <f t="shared" ref="CG3" si="80">BG3</f>
        <v>0</v>
      </c>
      <c r="CH3" s="31">
        <f t="shared" ref="CH3" si="81">BH3</f>
        <v>0</v>
      </c>
      <c r="CI3" s="32">
        <f t="shared" ref="CI3" si="82">BI3</f>
        <v>0</v>
      </c>
      <c r="CJ3" s="32">
        <f t="shared" ref="CJ3" si="83">BJ3</f>
        <v>0</v>
      </c>
      <c r="CK3" s="31">
        <f t="shared" ref="CK3" si="84">BK3</f>
        <v>0</v>
      </c>
      <c r="CL3" s="31">
        <f t="shared" ref="CL3" si="85">BL3</f>
        <v>0</v>
      </c>
      <c r="CM3" s="31">
        <f t="shared" ref="CM3" si="86">BM3</f>
        <v>0</v>
      </c>
      <c r="CN3" s="31">
        <f t="shared" ref="CN3" si="87">BN3</f>
        <v>0</v>
      </c>
      <c r="CO3" s="31">
        <f t="shared" ref="CO3" si="88">BO3</f>
        <v>0</v>
      </c>
      <c r="CP3" s="31">
        <f t="shared" ref="CP3" si="89">BP3</f>
        <v>0</v>
      </c>
      <c r="CQ3" s="31">
        <f t="shared" ref="CQ3" si="90">BQ3</f>
        <v>0</v>
      </c>
      <c r="CR3" s="31">
        <f t="shared" ref="CR3" si="91">BR3</f>
        <v>0</v>
      </c>
      <c r="CS3" s="31">
        <f t="shared" ref="CS3" si="92">BS3</f>
        <v>0</v>
      </c>
      <c r="CT3" s="31">
        <f t="shared" ref="CT3" si="93">BT3</f>
        <v>0</v>
      </c>
      <c r="CW3" s="25" t="s">
        <v>48</v>
      </c>
      <c r="CX3" s="26">
        <f t="shared" ref="CX3:DU3" si="94">W19</f>
        <v>21</v>
      </c>
      <c r="CY3" s="26">
        <f t="shared" si="94"/>
        <v>21</v>
      </c>
      <c r="CZ3" s="26">
        <f t="shared" si="94"/>
        <v>21</v>
      </c>
      <c r="DA3" s="26">
        <f t="shared" si="94"/>
        <v>21</v>
      </c>
      <c r="DB3" s="26">
        <f t="shared" si="94"/>
        <v>21</v>
      </c>
      <c r="DC3" s="26">
        <f t="shared" si="94"/>
        <v>21</v>
      </c>
      <c r="DD3" s="26">
        <f t="shared" si="94"/>
        <v>21</v>
      </c>
      <c r="DE3" s="27">
        <f t="shared" si="94"/>
        <v>21</v>
      </c>
      <c r="DF3" s="27">
        <f t="shared" si="94"/>
        <v>21</v>
      </c>
      <c r="DG3" s="27">
        <f t="shared" si="94"/>
        <v>21</v>
      </c>
      <c r="DH3" s="27">
        <f t="shared" si="94"/>
        <v>21</v>
      </c>
      <c r="DI3" s="27">
        <f t="shared" si="94"/>
        <v>21</v>
      </c>
      <c r="DJ3" s="27">
        <f t="shared" si="94"/>
        <v>21</v>
      </c>
      <c r="DK3" s="27">
        <f t="shared" si="94"/>
        <v>21</v>
      </c>
      <c r="DL3" s="27">
        <f t="shared" si="94"/>
        <v>21</v>
      </c>
      <c r="DM3" s="27">
        <f t="shared" si="94"/>
        <v>21</v>
      </c>
      <c r="DN3" s="27">
        <f t="shared" si="94"/>
        <v>21</v>
      </c>
      <c r="DO3" s="27">
        <f t="shared" si="94"/>
        <v>21</v>
      </c>
      <c r="DP3" s="27">
        <f t="shared" si="94"/>
        <v>21</v>
      </c>
      <c r="DQ3" s="27">
        <f t="shared" si="94"/>
        <v>21</v>
      </c>
      <c r="DR3" s="27">
        <f t="shared" si="94"/>
        <v>21</v>
      </c>
      <c r="DS3" s="27">
        <f t="shared" si="94"/>
        <v>21</v>
      </c>
      <c r="DT3" s="27">
        <f t="shared" si="94"/>
        <v>21</v>
      </c>
      <c r="DU3" s="27">
        <f t="shared" si="94"/>
        <v>21</v>
      </c>
      <c r="DV3" s="10"/>
    </row>
    <row r="4" spans="1:127" ht="18.75" x14ac:dyDescent="0.25">
      <c r="B4" s="41" t="s">
        <v>32</v>
      </c>
      <c r="C4" s="2">
        <v>0</v>
      </c>
      <c r="D4" s="2">
        <v>0</v>
      </c>
      <c r="E4" s="2">
        <v>0</v>
      </c>
      <c r="F4" s="2">
        <v>0</v>
      </c>
      <c r="G4" s="2">
        <v>0</v>
      </c>
      <c r="H4" s="3">
        <v>3</v>
      </c>
      <c r="I4" s="3">
        <v>7</v>
      </c>
      <c r="J4" s="3">
        <v>10</v>
      </c>
      <c r="K4" s="3">
        <v>0</v>
      </c>
      <c r="L4" s="3">
        <v>0</v>
      </c>
      <c r="M4" s="3">
        <v>1</v>
      </c>
      <c r="N4" s="3">
        <v>0</v>
      </c>
      <c r="O4" s="3">
        <v>0</v>
      </c>
      <c r="P4" s="3">
        <v>0</v>
      </c>
      <c r="Q4" s="3">
        <v>0</v>
      </c>
      <c r="R4" s="3">
        <v>0</v>
      </c>
      <c r="S4" s="41">
        <v>21</v>
      </c>
      <c r="V4" s="41">
        <v>3.125E-2</v>
      </c>
      <c r="W4" s="2">
        <f>D3</f>
        <v>2</v>
      </c>
      <c r="X4" s="2">
        <f>D4</f>
        <v>0</v>
      </c>
      <c r="Y4" s="41">
        <f>D5</f>
        <v>0</v>
      </c>
      <c r="Z4" s="41">
        <f>D6</f>
        <v>0</v>
      </c>
      <c r="AA4" s="41">
        <f>D7</f>
        <v>5</v>
      </c>
      <c r="AB4" s="41">
        <f>D8</f>
        <v>0</v>
      </c>
      <c r="AC4" s="41">
        <f>D9</f>
        <v>0</v>
      </c>
      <c r="AD4" s="41">
        <f>D10</f>
        <v>0</v>
      </c>
      <c r="AE4" s="2">
        <f>D11</f>
        <v>0</v>
      </c>
      <c r="AF4" s="2">
        <f>D12</f>
        <v>0</v>
      </c>
      <c r="AG4" s="50">
        <f>D13</f>
        <v>0</v>
      </c>
      <c r="AH4" s="2">
        <f>D14</f>
        <v>0</v>
      </c>
      <c r="AI4" s="4">
        <f>D15</f>
        <v>0</v>
      </c>
      <c r="AJ4" s="4">
        <f>D16</f>
        <v>0</v>
      </c>
      <c r="AK4" s="2">
        <f>D17</f>
        <v>0</v>
      </c>
      <c r="AL4" s="2">
        <f>D18</f>
        <v>0</v>
      </c>
      <c r="AM4" s="2">
        <f>D19</f>
        <v>20</v>
      </c>
      <c r="AN4" s="2">
        <f>D20</f>
        <v>1</v>
      </c>
      <c r="AO4" s="2">
        <f>D21</f>
        <v>0</v>
      </c>
      <c r="AP4" s="2">
        <f>D22</f>
        <v>0</v>
      </c>
      <c r="AQ4" s="2">
        <f>D23</f>
        <v>0</v>
      </c>
      <c r="AR4" s="2">
        <f>D24</f>
        <v>0</v>
      </c>
      <c r="AS4" s="2">
        <f>D25</f>
        <v>0</v>
      </c>
      <c r="AT4" s="2">
        <f>D26</f>
        <v>20</v>
      </c>
      <c r="AU4" s="5"/>
      <c r="AV4" s="41">
        <v>3.125E-2</v>
      </c>
      <c r="AW4" s="31">
        <f t="shared" ref="AW4" si="95">PRODUCT(W4*100*1/W19)</f>
        <v>9.5238095238095237</v>
      </c>
      <c r="AX4" s="31">
        <f t="shared" ref="AX4" si="96">PRODUCT(X4*100*1/X19)</f>
        <v>0</v>
      </c>
      <c r="AY4" s="30">
        <f t="shared" ref="AY4" si="97">PRODUCT(Y4*100*1/Y19)</f>
        <v>0</v>
      </c>
      <c r="AZ4" s="30">
        <f t="shared" ref="AZ4" si="98">PRODUCT(Z4*100*1/Z19)</f>
        <v>0</v>
      </c>
      <c r="BA4" s="30">
        <f t="shared" ref="BA4" si="99">PRODUCT(AA4*100*1/AA19)</f>
        <v>23.80952380952381</v>
      </c>
      <c r="BB4" s="30">
        <f t="shared" ref="BB4" si="100">PRODUCT(AB4*100*1/AB19)</f>
        <v>0</v>
      </c>
      <c r="BC4" s="30">
        <f t="shared" ref="BC4" si="101">PRODUCT(AC4*100*1/AC19)</f>
        <v>0</v>
      </c>
      <c r="BD4" s="30">
        <f t="shared" ref="BD4" si="102">PRODUCT(AD4*100*1/AD19)</f>
        <v>0</v>
      </c>
      <c r="BE4" s="31">
        <f t="shared" ref="BE4" si="103">PRODUCT(AE4*100*1/AE19)</f>
        <v>0</v>
      </c>
      <c r="BF4" s="31">
        <f t="shared" ref="BF4" si="104">PRODUCT(AF4*100*1/AF19)</f>
        <v>0</v>
      </c>
      <c r="BG4" s="51">
        <f t="shared" ref="BG4" si="105">PRODUCT(AG4*100*1/AG19)</f>
        <v>0</v>
      </c>
      <c r="BH4" s="31">
        <f t="shared" ref="BH4" si="106">PRODUCT(AH4*100*1/AH19)</f>
        <v>0</v>
      </c>
      <c r="BI4" s="32">
        <f t="shared" ref="BI4" si="107">PRODUCT(AI4*100*1/AI19)</f>
        <v>0</v>
      </c>
      <c r="BJ4" s="32">
        <f t="shared" ref="BJ4" si="108">PRODUCT(AJ4*100*1/AJ19)</f>
        <v>0</v>
      </c>
      <c r="BK4" s="31">
        <f t="shared" ref="BK4" si="109">PRODUCT(AK4*100*1/AK19)</f>
        <v>0</v>
      </c>
      <c r="BL4" s="31">
        <f t="shared" ref="BL4" si="110">PRODUCT(AL4*100*1/AL19)</f>
        <v>0</v>
      </c>
      <c r="BM4" s="31">
        <f t="shared" ref="BM4" si="111">PRODUCT(AM4*100*1/AM19)</f>
        <v>95.238095238095241</v>
      </c>
      <c r="BN4" s="31">
        <f t="shared" ref="BN4" si="112">PRODUCT(AN4*100*1/AN19)</f>
        <v>4.7619047619047619</v>
      </c>
      <c r="BO4" s="31">
        <f t="shared" ref="BO4" si="113">PRODUCT(AO4*100*1/AO19)</f>
        <v>0</v>
      </c>
      <c r="BP4" s="31">
        <f t="shared" ref="BP4" si="114">PRODUCT(AP4*100*1/AP19)</f>
        <v>0</v>
      </c>
      <c r="BQ4" s="31">
        <f t="shared" ref="BQ4" si="115">PRODUCT(AQ4*100*1/AQ19)</f>
        <v>0</v>
      </c>
      <c r="BR4" s="31">
        <f t="shared" ref="BR4" si="116">PRODUCT(AR4*100*1/AR19)</f>
        <v>0</v>
      </c>
      <c r="BS4" s="31">
        <f t="shared" ref="BS4" si="117">PRODUCT(AS4*100*1/AS19)</f>
        <v>0</v>
      </c>
      <c r="BT4" s="31">
        <f t="shared" ref="BT4" si="118">PRODUCT(AT4*100*1/AT19)</f>
        <v>95.238095238095241</v>
      </c>
      <c r="BU4" s="41"/>
      <c r="BV4" s="41">
        <v>3.125E-2</v>
      </c>
      <c r="BW4" s="31">
        <f t="shared" ref="BW4" si="119">AW3+AW4</f>
        <v>9.5238095238095237</v>
      </c>
      <c r="BX4" s="31">
        <f t="shared" ref="BX4" si="120">AX3+AX4</f>
        <v>0</v>
      </c>
      <c r="BY4" s="30">
        <f t="shared" ref="BY4" si="121">AY3+AY4</f>
        <v>0</v>
      </c>
      <c r="BZ4" s="30">
        <f t="shared" ref="BZ4" si="122">AZ3+AZ4</f>
        <v>0</v>
      </c>
      <c r="CA4" s="30">
        <f t="shared" ref="CA4" si="123">BA3+BA4</f>
        <v>23.80952380952381</v>
      </c>
      <c r="CB4" s="30">
        <f t="shared" ref="CB4" si="124">BB3+BB4</f>
        <v>0</v>
      </c>
      <c r="CC4" s="30">
        <f t="shared" ref="CC4" si="125">BC3+BC4</f>
        <v>0</v>
      </c>
      <c r="CD4" s="30">
        <f t="shared" ref="CD4" si="126">BD3+BD4</f>
        <v>0</v>
      </c>
      <c r="CE4" s="31">
        <f t="shared" ref="CE4" si="127">BE3+BE4</f>
        <v>0</v>
      </c>
      <c r="CF4" s="31">
        <f t="shared" ref="CF4" si="128">BF3+BF4</f>
        <v>0</v>
      </c>
      <c r="CG4" s="51">
        <f t="shared" ref="CG4" si="129">BG3+BG4</f>
        <v>0</v>
      </c>
      <c r="CH4" s="31">
        <f t="shared" ref="CH4" si="130">BH3+BH4</f>
        <v>0</v>
      </c>
      <c r="CI4" s="32">
        <f t="shared" ref="CI4" si="131">BI3+BI4</f>
        <v>0</v>
      </c>
      <c r="CJ4" s="32">
        <f t="shared" ref="CJ4" si="132">BJ3+BJ4</f>
        <v>0</v>
      </c>
      <c r="CK4" s="31">
        <f t="shared" ref="CK4" si="133">BK3+BK4</f>
        <v>0</v>
      </c>
      <c r="CL4" s="31">
        <f t="shared" ref="CL4" si="134">BL3+BL4</f>
        <v>0</v>
      </c>
      <c r="CM4" s="31">
        <f t="shared" ref="CM4" si="135">BM3+BM4</f>
        <v>95.238095238095241</v>
      </c>
      <c r="CN4" s="31">
        <f t="shared" ref="CN4" si="136">BN3+BN4</f>
        <v>4.7619047619047619</v>
      </c>
      <c r="CO4" s="31">
        <f t="shared" ref="CO4" si="137">BO3+BO4</f>
        <v>0</v>
      </c>
      <c r="CP4" s="31">
        <f t="shared" ref="CP4" si="138">BP3+BP4</f>
        <v>0</v>
      </c>
      <c r="CQ4" s="31">
        <f t="shared" ref="CQ4" si="139">BQ3+BQ4</f>
        <v>0</v>
      </c>
      <c r="CR4" s="31">
        <f t="shared" ref="CR4" si="140">BR3+BR4</f>
        <v>0</v>
      </c>
      <c r="CS4" s="31">
        <f t="shared" ref="CS4" si="141">BS3+BS4</f>
        <v>0</v>
      </c>
      <c r="CT4" s="31">
        <f t="shared" ref="CT4" si="142">BT3+BT4</f>
        <v>95.238095238095241</v>
      </c>
      <c r="CW4" s="25" t="s">
        <v>49</v>
      </c>
      <c r="CX4" s="18"/>
      <c r="CY4" s="18">
        <f>BX7</f>
        <v>0</v>
      </c>
      <c r="CZ4" s="18"/>
      <c r="DA4" s="18"/>
      <c r="DB4" s="18"/>
      <c r="DC4" s="18"/>
      <c r="DD4" s="18"/>
      <c r="DE4" s="17"/>
      <c r="DF4" s="17">
        <f>CE13</f>
        <v>100</v>
      </c>
      <c r="DG4" s="17">
        <f>CF10</f>
        <v>95.238095238095241</v>
      </c>
      <c r="DH4" s="17"/>
      <c r="DI4" s="17">
        <f>CH10</f>
        <v>100</v>
      </c>
      <c r="DJ4" s="13"/>
      <c r="DK4" s="17"/>
      <c r="DL4" s="17">
        <f>CK7</f>
        <v>14.285714285714285</v>
      </c>
      <c r="DM4" s="17">
        <f>CL9</f>
        <v>100</v>
      </c>
      <c r="DN4" s="17">
        <f>CM5</f>
        <v>100</v>
      </c>
      <c r="DO4" s="17">
        <f>CN9</f>
        <v>100</v>
      </c>
      <c r="DP4" s="17">
        <f>CO9</f>
        <v>61.904761904761905</v>
      </c>
      <c r="DQ4" s="17">
        <f>CP7</f>
        <v>47.619047619047613</v>
      </c>
      <c r="DR4" s="17">
        <f>CQ11</f>
        <v>100</v>
      </c>
      <c r="DS4" s="17">
        <f>CR11</f>
        <v>100</v>
      </c>
      <c r="DT4" s="17">
        <f>CS11</f>
        <v>100</v>
      </c>
      <c r="DU4" s="17">
        <f>CT8</f>
        <v>100</v>
      </c>
      <c r="DV4" s="10"/>
    </row>
    <row r="5" spans="1:127" ht="18.75" x14ac:dyDescent="0.25">
      <c r="B5" s="41" t="s">
        <v>3</v>
      </c>
      <c r="C5" s="41">
        <v>0</v>
      </c>
      <c r="D5" s="41">
        <v>0</v>
      </c>
      <c r="E5" s="41">
        <v>0</v>
      </c>
      <c r="F5" s="41">
        <v>20</v>
      </c>
      <c r="G5" s="41">
        <v>0</v>
      </c>
      <c r="H5" s="41">
        <v>1</v>
      </c>
      <c r="I5" s="41">
        <v>0</v>
      </c>
      <c r="J5" s="41">
        <v>0</v>
      </c>
      <c r="K5" s="41">
        <v>0</v>
      </c>
      <c r="L5" s="41">
        <v>0</v>
      </c>
      <c r="M5" s="41">
        <v>0</v>
      </c>
      <c r="N5" s="41">
        <v>0</v>
      </c>
      <c r="O5" s="41">
        <v>0</v>
      </c>
      <c r="P5" s="41">
        <v>0</v>
      </c>
      <c r="Q5" s="41">
        <v>0</v>
      </c>
      <c r="R5" s="41">
        <v>0</v>
      </c>
      <c r="S5" s="41">
        <v>21</v>
      </c>
      <c r="V5" s="41">
        <v>6.25E-2</v>
      </c>
      <c r="W5" s="2">
        <f>E3</f>
        <v>10</v>
      </c>
      <c r="X5" s="2">
        <f>E4</f>
        <v>0</v>
      </c>
      <c r="Y5" s="41">
        <f>E5</f>
        <v>0</v>
      </c>
      <c r="Z5" s="41">
        <f>E6</f>
        <v>0</v>
      </c>
      <c r="AA5" s="41">
        <f>E7</f>
        <v>0</v>
      </c>
      <c r="AB5" s="41">
        <f>E8</f>
        <v>0</v>
      </c>
      <c r="AC5" s="41">
        <f>E9</f>
        <v>21</v>
      </c>
      <c r="AD5" s="41">
        <f>E10</f>
        <v>20</v>
      </c>
      <c r="AE5" s="2">
        <f>E11</f>
        <v>0</v>
      </c>
      <c r="AF5" s="2">
        <f>E12</f>
        <v>8</v>
      </c>
      <c r="AG5" s="50">
        <f>E13</f>
        <v>0</v>
      </c>
      <c r="AH5" s="2">
        <f>E14</f>
        <v>12</v>
      </c>
      <c r="AI5" s="4">
        <f>E15</f>
        <v>0</v>
      </c>
      <c r="AJ5" s="4">
        <f>E16</f>
        <v>0</v>
      </c>
      <c r="AK5" s="2">
        <f>E17</f>
        <v>0</v>
      </c>
      <c r="AL5" s="2">
        <f>E18</f>
        <v>16</v>
      </c>
      <c r="AM5" s="2">
        <f>E19</f>
        <v>1</v>
      </c>
      <c r="AN5" s="2">
        <f>E20</f>
        <v>2</v>
      </c>
      <c r="AO5" s="2">
        <f>E21</f>
        <v>2</v>
      </c>
      <c r="AP5" s="2">
        <f>E22</f>
        <v>0</v>
      </c>
      <c r="AQ5" s="2">
        <f>E23</f>
        <v>0</v>
      </c>
      <c r="AR5" s="2">
        <f>E24</f>
        <v>12</v>
      </c>
      <c r="AS5" s="2">
        <f>E25</f>
        <v>0</v>
      </c>
      <c r="AT5" s="2">
        <f>E26</f>
        <v>0</v>
      </c>
      <c r="AU5" s="5"/>
      <c r="AV5" s="41">
        <v>6.25E-2</v>
      </c>
      <c r="AW5" s="31">
        <f t="shared" ref="AW5" si="143">PRODUCT(W5*100*1/W19)</f>
        <v>47.61904761904762</v>
      </c>
      <c r="AX5" s="31">
        <f t="shared" ref="AX5" si="144">PRODUCT(X5*100*1/X19)</f>
        <v>0</v>
      </c>
      <c r="AY5" s="30">
        <f t="shared" ref="AY5" si="145">PRODUCT(Y5*100*1/Y19)</f>
        <v>0</v>
      </c>
      <c r="AZ5" s="30">
        <f t="shared" ref="AZ5" si="146">PRODUCT(Z5*100*1/Z19)</f>
        <v>0</v>
      </c>
      <c r="BA5" s="30">
        <f t="shared" ref="BA5" si="147">PRODUCT(AA5*100*1/AA19)</f>
        <v>0</v>
      </c>
      <c r="BB5" s="30">
        <f t="shared" ref="BB5" si="148">PRODUCT(AB5*100*1/AB19)</f>
        <v>0</v>
      </c>
      <c r="BC5" s="30">
        <f t="shared" ref="BC5" si="149">PRODUCT(AC5*100*1/AC19)</f>
        <v>100</v>
      </c>
      <c r="BD5" s="30">
        <f t="shared" ref="BD5" si="150">PRODUCT(AD5*100*1/AD19)</f>
        <v>95.238095238095241</v>
      </c>
      <c r="BE5" s="31">
        <f t="shared" ref="BE5" si="151">PRODUCT(AE5*100*1/AE19)</f>
        <v>0</v>
      </c>
      <c r="BF5" s="31">
        <f t="shared" ref="BF5" si="152">PRODUCT(AF5*100*1/AF19)</f>
        <v>38.095238095238095</v>
      </c>
      <c r="BG5" s="51">
        <f t="shared" ref="BG5" si="153">PRODUCT(AG5*100*1/AG19)</f>
        <v>0</v>
      </c>
      <c r="BH5" s="31">
        <f t="shared" ref="BH5" si="154">PRODUCT(AH5*100*1/AH19)</f>
        <v>57.142857142857146</v>
      </c>
      <c r="BI5" s="32">
        <f t="shared" ref="BI5" si="155">PRODUCT(AI5*100*1/AI19)</f>
        <v>0</v>
      </c>
      <c r="BJ5" s="32">
        <f t="shared" ref="BJ5" si="156">PRODUCT(AJ5*100*1/AJ19)</f>
        <v>0</v>
      </c>
      <c r="BK5" s="31">
        <f t="shared" ref="BK5" si="157">PRODUCT(AK5*100*1/AK19)</f>
        <v>0</v>
      </c>
      <c r="BL5" s="31">
        <f t="shared" ref="BL5" si="158">PRODUCT(AL5*100*1/AL19)</f>
        <v>76.19047619047619</v>
      </c>
      <c r="BM5" s="31">
        <f t="shared" ref="BM5" si="159">PRODUCT(AM5*100*1/AM19)</f>
        <v>4.7619047619047619</v>
      </c>
      <c r="BN5" s="31">
        <f t="shared" ref="BN5" si="160">PRODUCT(AN5*100*1/AN19)</f>
        <v>9.5238095238095237</v>
      </c>
      <c r="BO5" s="31">
        <f t="shared" ref="BO5" si="161">PRODUCT(AO5*100*1/AO19)</f>
        <v>9.5238095238095237</v>
      </c>
      <c r="BP5" s="31">
        <f t="shared" ref="BP5" si="162">PRODUCT(AP5*100*1/AP19)</f>
        <v>0</v>
      </c>
      <c r="BQ5" s="31">
        <f t="shared" ref="BQ5" si="163">PRODUCT(AQ5*100*1/AQ19)</f>
        <v>0</v>
      </c>
      <c r="BR5" s="31">
        <f t="shared" ref="BR5" si="164">PRODUCT(AR5*100*1/AR19)</f>
        <v>57.142857142857146</v>
      </c>
      <c r="BS5" s="31">
        <f t="shared" ref="BS5" si="165">PRODUCT(AS5*100*1/AS19)</f>
        <v>0</v>
      </c>
      <c r="BT5" s="31">
        <f t="shared" ref="BT5" si="166">PRODUCT(AT5*100*1/AT19)</f>
        <v>0</v>
      </c>
      <c r="BU5" s="41"/>
      <c r="BV5" s="41">
        <v>6.25E-2</v>
      </c>
      <c r="BW5" s="31">
        <f t="shared" ref="BW5" si="167">AW3+AW4+AW5</f>
        <v>57.142857142857146</v>
      </c>
      <c r="BX5" s="31">
        <f t="shared" ref="BX5" si="168">AX3+AX4+AX5</f>
        <v>0</v>
      </c>
      <c r="BY5" s="30">
        <f t="shared" ref="BY5" si="169">AY3+AY4+AY5</f>
        <v>0</v>
      </c>
      <c r="BZ5" s="30">
        <f t="shared" ref="BZ5" si="170">AZ3+AZ4+AZ5</f>
        <v>0</v>
      </c>
      <c r="CA5" s="30">
        <f t="shared" ref="CA5" si="171">BA3+BA4+BA5</f>
        <v>23.80952380952381</v>
      </c>
      <c r="CB5" s="30">
        <f t="shared" ref="CB5" si="172">BB3+BB4+BB5</f>
        <v>0</v>
      </c>
      <c r="CC5" s="30">
        <f t="shared" ref="CC5" si="173">BC3+BC4+BC5</f>
        <v>100</v>
      </c>
      <c r="CD5" s="30">
        <f t="shared" ref="CD5" si="174">BD3+BD4+BD5</f>
        <v>95.238095238095241</v>
      </c>
      <c r="CE5" s="31">
        <f t="shared" ref="CE5" si="175">BE3+BE4+BE5</f>
        <v>0</v>
      </c>
      <c r="CF5" s="31">
        <f t="shared" ref="CF5" si="176">BF3+BF4+BF5</f>
        <v>38.095238095238095</v>
      </c>
      <c r="CG5" s="51">
        <f t="shared" ref="CG5" si="177">BG3+BG4+BG5</f>
        <v>0</v>
      </c>
      <c r="CH5" s="31">
        <f t="shared" ref="CH5" si="178">BH3+BH4+BH5</f>
        <v>57.142857142857146</v>
      </c>
      <c r="CI5" s="32">
        <f t="shared" ref="CI5" si="179">BI3+BI4+BI5</f>
        <v>0</v>
      </c>
      <c r="CJ5" s="32">
        <f t="shared" ref="CJ5" si="180">BJ3+BJ4+BJ5</f>
        <v>0</v>
      </c>
      <c r="CK5" s="31">
        <f t="shared" ref="CK5" si="181">BK3+BK4+BK5</f>
        <v>0</v>
      </c>
      <c r="CL5" s="31">
        <f t="shared" ref="CL5" si="182">BL3+BL4+BL5</f>
        <v>76.19047619047619</v>
      </c>
      <c r="CM5" s="31">
        <f t="shared" ref="CM5" si="183">BM3+BM4+BM5</f>
        <v>100</v>
      </c>
      <c r="CN5" s="31">
        <f t="shared" ref="CN5" si="184">BN3+BN4+BN5</f>
        <v>14.285714285714285</v>
      </c>
      <c r="CO5" s="31">
        <f t="shared" ref="CO5" si="185">BO3+BO4+BO5</f>
        <v>9.5238095238095237</v>
      </c>
      <c r="CP5" s="31">
        <f t="shared" ref="CP5" si="186">BP3+BP4+BP5</f>
        <v>0</v>
      </c>
      <c r="CQ5" s="31">
        <f t="shared" ref="CQ5" si="187">BQ3+BQ4+BQ5</f>
        <v>0</v>
      </c>
      <c r="CR5" s="31">
        <f t="shared" ref="CR5" si="188">BR3+BR4+BR5</f>
        <v>57.142857142857146</v>
      </c>
      <c r="CS5" s="31">
        <f t="shared" ref="CS5" si="189">BS3+BS4+BS5</f>
        <v>0</v>
      </c>
      <c r="CT5" s="31">
        <f t="shared" ref="CT5" si="190">BT3+BT4+BT5</f>
        <v>95.238095238095241</v>
      </c>
      <c r="CW5" s="25" t="s">
        <v>50</v>
      </c>
      <c r="CX5" s="18"/>
      <c r="CY5" s="18"/>
      <c r="CZ5" s="18"/>
      <c r="DA5" s="18"/>
      <c r="DB5" s="18"/>
      <c r="DC5" s="18"/>
      <c r="DD5" s="18"/>
      <c r="DE5" s="17"/>
      <c r="DF5" s="17"/>
      <c r="DG5" s="17"/>
      <c r="DH5" s="17"/>
      <c r="DI5" s="17">
        <f>CH11-CH10</f>
        <v>0</v>
      </c>
      <c r="DJ5" s="17">
        <f>CI10</f>
        <v>100</v>
      </c>
      <c r="DK5" s="17">
        <f>CJ9</f>
        <v>100</v>
      </c>
      <c r="DL5" s="17"/>
      <c r="DM5" s="17"/>
      <c r="DN5" s="17"/>
      <c r="DO5" s="17"/>
      <c r="DP5" s="17"/>
      <c r="DQ5" s="17"/>
      <c r="DR5" s="17"/>
      <c r="DS5" s="17"/>
      <c r="DT5" s="17"/>
      <c r="DU5" s="17"/>
      <c r="DV5" s="10"/>
    </row>
    <row r="6" spans="1:127" ht="18.75" x14ac:dyDescent="0.25">
      <c r="B6" s="41" t="s">
        <v>5</v>
      </c>
      <c r="C6" s="41">
        <v>0</v>
      </c>
      <c r="D6" s="41">
        <v>0</v>
      </c>
      <c r="E6" s="41">
        <v>0</v>
      </c>
      <c r="F6" s="41">
        <v>0</v>
      </c>
      <c r="G6" s="41">
        <v>14</v>
      </c>
      <c r="H6" s="41">
        <v>0</v>
      </c>
      <c r="I6" s="41">
        <v>5</v>
      </c>
      <c r="J6" s="41">
        <v>1</v>
      </c>
      <c r="K6" s="41">
        <v>1</v>
      </c>
      <c r="L6" s="41">
        <v>0</v>
      </c>
      <c r="M6" s="41">
        <v>0</v>
      </c>
      <c r="N6" s="41">
        <v>0</v>
      </c>
      <c r="O6" s="41">
        <v>0</v>
      </c>
      <c r="P6" s="41">
        <v>0</v>
      </c>
      <c r="Q6" s="41">
        <v>0</v>
      </c>
      <c r="R6" s="41">
        <v>0</v>
      </c>
      <c r="S6" s="41">
        <v>21</v>
      </c>
      <c r="V6" s="41">
        <v>0.125</v>
      </c>
      <c r="W6" s="2">
        <f>F3</f>
        <v>4</v>
      </c>
      <c r="X6" s="2">
        <f>F4</f>
        <v>0</v>
      </c>
      <c r="Y6" s="41">
        <f>F5</f>
        <v>20</v>
      </c>
      <c r="Z6" s="41">
        <f>F6</f>
        <v>0</v>
      </c>
      <c r="AA6" s="41">
        <f>F7</f>
        <v>0</v>
      </c>
      <c r="AB6" s="41">
        <f>F8</f>
        <v>3</v>
      </c>
      <c r="AC6" s="41">
        <f>F9</f>
        <v>0</v>
      </c>
      <c r="AD6" s="41">
        <f>F10</f>
        <v>0</v>
      </c>
      <c r="AE6" s="2">
        <f>F11</f>
        <v>0</v>
      </c>
      <c r="AF6" s="2">
        <f>F12</f>
        <v>0</v>
      </c>
      <c r="AG6" s="50">
        <f>F13</f>
        <v>0</v>
      </c>
      <c r="AH6" s="2">
        <f>F14</f>
        <v>0</v>
      </c>
      <c r="AI6" s="4">
        <f>F15</f>
        <v>0</v>
      </c>
      <c r="AJ6" s="4">
        <f>F16</f>
        <v>0</v>
      </c>
      <c r="AK6" s="2">
        <f>F17</f>
        <v>1</v>
      </c>
      <c r="AL6" s="2">
        <f>F18</f>
        <v>0</v>
      </c>
      <c r="AM6" s="3">
        <f>F19</f>
        <v>0</v>
      </c>
      <c r="AN6" s="2">
        <f>F20</f>
        <v>11</v>
      </c>
      <c r="AO6" s="2">
        <f>F21</f>
        <v>0</v>
      </c>
      <c r="AP6" s="2">
        <f>F22</f>
        <v>1</v>
      </c>
      <c r="AQ6" s="2">
        <f>F23</f>
        <v>0</v>
      </c>
      <c r="AR6" s="2">
        <f>F24</f>
        <v>0</v>
      </c>
      <c r="AS6" s="2">
        <f>F25</f>
        <v>20</v>
      </c>
      <c r="AT6" s="2">
        <f>F26</f>
        <v>0</v>
      </c>
      <c r="AU6" s="5"/>
      <c r="AV6" s="41">
        <v>0.125</v>
      </c>
      <c r="AW6" s="31">
        <f t="shared" ref="AW6" si="191">PRODUCT(W6*100*1/W19)</f>
        <v>19.047619047619047</v>
      </c>
      <c r="AX6" s="31">
        <f t="shared" ref="AX6" si="192">PRODUCT(X6*100*1/X19)</f>
        <v>0</v>
      </c>
      <c r="AY6" s="30">
        <f t="shared" ref="AY6" si="193">PRODUCT(Y6*100*1/Y19)</f>
        <v>95.238095238095241</v>
      </c>
      <c r="AZ6" s="30">
        <f t="shared" ref="AZ6" si="194">PRODUCT(Z6*100*1/Z19)</f>
        <v>0</v>
      </c>
      <c r="BA6" s="30">
        <f t="shared" ref="BA6" si="195">PRODUCT(AA6*100*1/AA19)</f>
        <v>0</v>
      </c>
      <c r="BB6" s="30">
        <f t="shared" ref="BB6" si="196">PRODUCT(AB6*100*1/AB19)</f>
        <v>14.285714285714286</v>
      </c>
      <c r="BC6" s="30">
        <f t="shared" ref="BC6" si="197">PRODUCT(AC6*100*1/AC19)</f>
        <v>0</v>
      </c>
      <c r="BD6" s="30">
        <f t="shared" ref="BD6" si="198">PRODUCT(AD6*100*1/AD19)</f>
        <v>0</v>
      </c>
      <c r="BE6" s="31">
        <f t="shared" ref="BE6" si="199">PRODUCT(AE6*100*1/AE19)</f>
        <v>0</v>
      </c>
      <c r="BF6" s="31">
        <f t="shared" ref="BF6" si="200">PRODUCT(AF6*100*1/AF19)</f>
        <v>0</v>
      </c>
      <c r="BG6" s="51">
        <f t="shared" ref="BG6" si="201">PRODUCT(AG6*100*1/AG19)</f>
        <v>0</v>
      </c>
      <c r="BH6" s="31">
        <f t="shared" ref="BH6" si="202">PRODUCT(AH6*100*1/AH19)</f>
        <v>0</v>
      </c>
      <c r="BI6" s="32">
        <f t="shared" ref="BI6" si="203">PRODUCT(AI6*100*1/AI19)</f>
        <v>0</v>
      </c>
      <c r="BJ6" s="32">
        <f t="shared" ref="BJ6" si="204">PRODUCT(AJ6*100*1/AJ19)</f>
        <v>0</v>
      </c>
      <c r="BK6" s="31">
        <f t="shared" ref="BK6" si="205">PRODUCT(AK6*100*1/AK19)</f>
        <v>4.7619047619047619</v>
      </c>
      <c r="BL6" s="31">
        <f t="shared" ref="BL6" si="206">PRODUCT(AL6*100*1/AL19)</f>
        <v>0</v>
      </c>
      <c r="BM6" s="33">
        <f t="shared" ref="BM6" si="207">PRODUCT(AM6*100*1/AM19)</f>
        <v>0</v>
      </c>
      <c r="BN6" s="31">
        <f t="shared" ref="BN6" si="208">PRODUCT(AN6*100*1/AN19)</f>
        <v>52.38095238095238</v>
      </c>
      <c r="BO6" s="31">
        <f t="shared" ref="BO6" si="209">PRODUCT(AO6*100*1/AO19)</f>
        <v>0</v>
      </c>
      <c r="BP6" s="31">
        <f t="shared" ref="BP6" si="210">PRODUCT(AP6*100*1/AP19)</f>
        <v>4.7619047619047619</v>
      </c>
      <c r="BQ6" s="31">
        <f t="shared" ref="BQ6" si="211">PRODUCT(AQ6*100*1/AQ19)</f>
        <v>0</v>
      </c>
      <c r="BR6" s="31">
        <f t="shared" ref="BR6" si="212">PRODUCT(AR6*100*1/AR19)</f>
        <v>0</v>
      </c>
      <c r="BS6" s="31">
        <f t="shared" ref="BS6" si="213">PRODUCT(AS6*100*1/AS19)</f>
        <v>95.238095238095241</v>
      </c>
      <c r="BT6" s="31">
        <f t="shared" ref="BT6" si="214">PRODUCT(AT6*100*1/AT19)</f>
        <v>0</v>
      </c>
      <c r="BU6" s="41"/>
      <c r="BV6" s="41">
        <v>0.125</v>
      </c>
      <c r="BW6" s="31">
        <f t="shared" ref="BW6" si="215">AW3+AW4+AW5+AW6</f>
        <v>76.19047619047619</v>
      </c>
      <c r="BX6" s="31">
        <f t="shared" ref="BX6" si="216">AX3+AX4+AX5+AX6</f>
        <v>0</v>
      </c>
      <c r="BY6" s="30">
        <f t="shared" ref="BY6" si="217">AY3+AY4+AY5+AY6</f>
        <v>95.238095238095241</v>
      </c>
      <c r="BZ6" s="30">
        <f t="shared" ref="BZ6" si="218">AZ3+AZ4+AZ5+AZ6</f>
        <v>0</v>
      </c>
      <c r="CA6" s="30">
        <f t="shared" ref="CA6" si="219">BA3+BA4+BA5+BA6</f>
        <v>23.80952380952381</v>
      </c>
      <c r="CB6" s="30">
        <f t="shared" ref="CB6" si="220">BB3+BB4+BB5+BB6</f>
        <v>14.285714285714286</v>
      </c>
      <c r="CC6" s="30">
        <f t="shared" ref="CC6" si="221">BC3+BC4+BC5+BC6</f>
        <v>100</v>
      </c>
      <c r="CD6" s="30">
        <f t="shared" ref="CD6" si="222">BD3+BD4+BD5+BD6</f>
        <v>95.238095238095241</v>
      </c>
      <c r="CE6" s="31">
        <f t="shared" ref="CE6" si="223">BE3+BE4+BE5+BE6</f>
        <v>0</v>
      </c>
      <c r="CF6" s="31">
        <f t="shared" ref="CF6" si="224">BF3+BF4+BF5+BF6</f>
        <v>38.095238095238095</v>
      </c>
      <c r="CG6" s="51">
        <f t="shared" ref="CG6" si="225">BG3+BG4+BG5+BG6</f>
        <v>0</v>
      </c>
      <c r="CH6" s="31">
        <f t="shared" ref="CH6" si="226">BH3+BH4+BH5+BH6</f>
        <v>57.142857142857146</v>
      </c>
      <c r="CI6" s="32">
        <f t="shared" ref="CI6" si="227">BI3+BI4+BI5+BI6</f>
        <v>0</v>
      </c>
      <c r="CJ6" s="32">
        <f t="shared" ref="CJ6" si="228">BJ3+BJ4+BJ5+BJ6</f>
        <v>0</v>
      </c>
      <c r="CK6" s="31">
        <f t="shared" ref="CK6" si="229">BK3+BK4+BK5+BK6</f>
        <v>4.7619047619047619</v>
      </c>
      <c r="CL6" s="31">
        <f t="shared" ref="CL6" si="230">BL3+BL4+BL5+BL6</f>
        <v>76.19047619047619</v>
      </c>
      <c r="CM6" s="33">
        <f t="shared" ref="CM6" si="231">BM3+BM4+BM5+BM6</f>
        <v>100</v>
      </c>
      <c r="CN6" s="31">
        <f>BN4+BN5+BN6</f>
        <v>66.666666666666657</v>
      </c>
      <c r="CO6" s="31">
        <f t="shared" ref="CO6" si="232">BO3+BO4+BO5+BO6</f>
        <v>9.5238095238095237</v>
      </c>
      <c r="CP6" s="31">
        <f t="shared" ref="CP6" si="233">BP3+BP4+BP5+BP6</f>
        <v>4.7619047619047619</v>
      </c>
      <c r="CQ6" s="31">
        <f t="shared" ref="CQ6" si="234">BQ3+BQ4+BQ5+BQ6</f>
        <v>0</v>
      </c>
      <c r="CR6" s="31">
        <f t="shared" ref="CR6" si="235">BR3+BR4+BR5+BR6</f>
        <v>57.142857142857146</v>
      </c>
      <c r="CS6" s="31">
        <f t="shared" ref="CS6" si="236">BS3+BS4+BS5+BS6</f>
        <v>95.238095238095241</v>
      </c>
      <c r="CT6" s="31">
        <f t="shared" ref="CT6" si="237">BT3+BT4+BT5+BT6</f>
        <v>95.238095238095241</v>
      </c>
      <c r="CW6" s="25" t="s">
        <v>51</v>
      </c>
      <c r="CX6" s="18"/>
      <c r="CY6" s="18">
        <f>BX18-BX7</f>
        <v>100</v>
      </c>
      <c r="CZ6" s="18"/>
      <c r="DA6" s="18"/>
      <c r="DB6" s="18"/>
      <c r="DC6" s="18"/>
      <c r="DD6" s="18"/>
      <c r="DE6" s="17"/>
      <c r="DF6" s="17">
        <f>CE18-CE13</f>
        <v>0</v>
      </c>
      <c r="DG6" s="17">
        <f>CF18-CF10</f>
        <v>4.7619047619047592</v>
      </c>
      <c r="DH6" s="17"/>
      <c r="DI6" s="17">
        <f>CH18-CH11</f>
        <v>0</v>
      </c>
      <c r="DJ6" s="17">
        <f>CI18-CI10</f>
        <v>0</v>
      </c>
      <c r="DK6" s="17">
        <f>CJ18-CJ9</f>
        <v>0</v>
      </c>
      <c r="DL6" s="17">
        <f>CK18-CK7</f>
        <v>85.714285714285722</v>
      </c>
      <c r="DM6" s="17">
        <f>CL18-CL9</f>
        <v>0</v>
      </c>
      <c r="DN6" s="17">
        <f>CM18-CM5</f>
        <v>0</v>
      </c>
      <c r="DO6" s="17">
        <f>CN18-CN9</f>
        <v>0</v>
      </c>
      <c r="DP6" s="17">
        <f>CO18-CO9</f>
        <v>38.095238095238095</v>
      </c>
      <c r="DQ6" s="17">
        <f>CP18-CP7</f>
        <v>52.380952380952387</v>
      </c>
      <c r="DR6" s="17">
        <f>CQ18-CQ11</f>
        <v>0</v>
      </c>
      <c r="DS6" s="17">
        <f>CR18-CR11</f>
        <v>0</v>
      </c>
      <c r="DT6" s="17">
        <f>CS18-CS11</f>
        <v>0</v>
      </c>
      <c r="DU6" s="17">
        <f>CT18-CT8</f>
        <v>0</v>
      </c>
      <c r="DV6" s="10"/>
    </row>
    <row r="7" spans="1:127" x14ac:dyDescent="0.25">
      <c r="B7" s="41" t="s">
        <v>7</v>
      </c>
      <c r="C7" s="41">
        <v>0</v>
      </c>
      <c r="D7" s="41">
        <v>5</v>
      </c>
      <c r="E7" s="41">
        <v>0</v>
      </c>
      <c r="F7" s="41">
        <v>0</v>
      </c>
      <c r="G7" s="41">
        <v>5</v>
      </c>
      <c r="H7" s="41">
        <v>8</v>
      </c>
      <c r="I7" s="41">
        <v>2</v>
      </c>
      <c r="J7" s="41">
        <v>1</v>
      </c>
      <c r="K7" s="41">
        <v>0</v>
      </c>
      <c r="L7" s="41">
        <v>0</v>
      </c>
      <c r="M7" s="41">
        <v>0</v>
      </c>
      <c r="N7" s="41">
        <v>0</v>
      </c>
      <c r="O7" s="41">
        <v>0</v>
      </c>
      <c r="P7" s="41">
        <v>0</v>
      </c>
      <c r="Q7" s="41">
        <v>0</v>
      </c>
      <c r="R7" s="41">
        <v>0</v>
      </c>
      <c r="S7" s="41">
        <v>21</v>
      </c>
      <c r="V7" s="41">
        <v>0.25</v>
      </c>
      <c r="W7" s="3">
        <f>G3</f>
        <v>1</v>
      </c>
      <c r="X7" s="2">
        <f>G4</f>
        <v>0</v>
      </c>
      <c r="Y7" s="41">
        <f>G5</f>
        <v>0</v>
      </c>
      <c r="Z7" s="41">
        <f>G6</f>
        <v>14</v>
      </c>
      <c r="AA7" s="41">
        <f>G7</f>
        <v>5</v>
      </c>
      <c r="AB7" s="41">
        <f>G8</f>
        <v>0</v>
      </c>
      <c r="AC7" s="41">
        <f>G9</f>
        <v>0</v>
      </c>
      <c r="AD7" s="41">
        <f>G10</f>
        <v>1</v>
      </c>
      <c r="AE7" s="2">
        <f>G11</f>
        <v>10</v>
      </c>
      <c r="AF7" s="2">
        <f>G12</f>
        <v>7</v>
      </c>
      <c r="AG7" s="50">
        <f>G13</f>
        <v>0</v>
      </c>
      <c r="AH7" s="2">
        <f>G14</f>
        <v>5</v>
      </c>
      <c r="AI7" s="4">
        <f>G15</f>
        <v>1</v>
      </c>
      <c r="AJ7" s="4">
        <f>G16</f>
        <v>0</v>
      </c>
      <c r="AK7" s="2">
        <f>G17</f>
        <v>2</v>
      </c>
      <c r="AL7" s="2">
        <f>G18</f>
        <v>4</v>
      </c>
      <c r="AM7" s="3">
        <f>G19</f>
        <v>0</v>
      </c>
      <c r="AN7" s="2">
        <f>G20</f>
        <v>7</v>
      </c>
      <c r="AO7" s="2">
        <f>G21</f>
        <v>6</v>
      </c>
      <c r="AP7" s="2">
        <f>G22</f>
        <v>9</v>
      </c>
      <c r="AQ7" s="2">
        <f>G23</f>
        <v>0</v>
      </c>
      <c r="AR7" s="2">
        <f>G24</f>
        <v>8</v>
      </c>
      <c r="AS7" s="2">
        <f>G25</f>
        <v>0</v>
      </c>
      <c r="AT7" s="2">
        <f>G26</f>
        <v>1</v>
      </c>
      <c r="AU7" s="5"/>
      <c r="AV7" s="41">
        <v>0.25</v>
      </c>
      <c r="AW7" s="33">
        <f t="shared" ref="AW7" si="238">PRODUCT(W7*100*1/W19)</f>
        <v>4.7619047619047619</v>
      </c>
      <c r="AX7" s="31">
        <f t="shared" ref="AX7" si="239">PRODUCT(X7*100*1/X19)</f>
        <v>0</v>
      </c>
      <c r="AY7" s="30">
        <f t="shared" ref="AY7" si="240">PRODUCT(Y7*100*1/Y19)</f>
        <v>0</v>
      </c>
      <c r="AZ7" s="30">
        <f t="shared" ref="AZ7" si="241">PRODUCT(Z7*100*1/Z19)</f>
        <v>66.666666666666671</v>
      </c>
      <c r="BA7" s="30">
        <f t="shared" ref="BA7" si="242">PRODUCT(AA7*100*1/AA19)</f>
        <v>23.80952380952381</v>
      </c>
      <c r="BB7" s="30">
        <f t="shared" ref="BB7" si="243">PRODUCT(AB7*100*1/AB19)</f>
        <v>0</v>
      </c>
      <c r="BC7" s="30">
        <f t="shared" ref="BC7" si="244">PRODUCT(AC7*100*1/AC19)</f>
        <v>0</v>
      </c>
      <c r="BD7" s="30">
        <f t="shared" ref="BD7" si="245">PRODUCT(AD7*100*1/AD19)</f>
        <v>4.7619047619047619</v>
      </c>
      <c r="BE7" s="31">
        <f t="shared" ref="BE7" si="246">PRODUCT(AE7*100*1/AE19)</f>
        <v>47.61904761904762</v>
      </c>
      <c r="BF7" s="31">
        <f t="shared" ref="BF7" si="247">PRODUCT(AF7*100*1/AF19)</f>
        <v>33.333333333333336</v>
      </c>
      <c r="BG7" s="51">
        <f t="shared" ref="BG7" si="248">PRODUCT(AG7*100*1/AG19)</f>
        <v>0</v>
      </c>
      <c r="BH7" s="31">
        <f t="shared" ref="BH7" si="249">PRODUCT(AH7*100*1/AH19)</f>
        <v>23.80952380952381</v>
      </c>
      <c r="BI7" s="32">
        <f t="shared" ref="BI7" si="250">PRODUCT(AI7*100*1/AI19)</f>
        <v>4.7619047619047619</v>
      </c>
      <c r="BJ7" s="32">
        <f t="shared" ref="BJ7" si="251">PRODUCT(AJ7*100*1/AJ19)</f>
        <v>0</v>
      </c>
      <c r="BK7" s="31">
        <f t="shared" ref="BK7" si="252">PRODUCT(AK7*100*1/AK19)</f>
        <v>9.5238095238095237</v>
      </c>
      <c r="BL7" s="31">
        <f t="shared" ref="BL7" si="253">PRODUCT(AL7*100*1/AL19)</f>
        <v>19.047619047619047</v>
      </c>
      <c r="BM7" s="33">
        <f t="shared" ref="BM7" si="254">PRODUCT(AM7*100*1/AM19)</f>
        <v>0</v>
      </c>
      <c r="BN7" s="31">
        <f t="shared" ref="BN7" si="255">PRODUCT(AN7*100*1/AN19)</f>
        <v>33.333333333333336</v>
      </c>
      <c r="BO7" s="31">
        <f t="shared" ref="BO7" si="256">PRODUCT(AO7*100*1/AO19)</f>
        <v>28.571428571428573</v>
      </c>
      <c r="BP7" s="31">
        <f t="shared" ref="BP7" si="257">PRODUCT(AP7*100*1/AP19)</f>
        <v>42.857142857142854</v>
      </c>
      <c r="BQ7" s="31">
        <f t="shared" ref="BQ7" si="258">PRODUCT(AQ7*100*1/AQ19)</f>
        <v>0</v>
      </c>
      <c r="BR7" s="31">
        <f t="shared" ref="BR7" si="259">PRODUCT(AR7*100*1/AR19)</f>
        <v>38.095238095238095</v>
      </c>
      <c r="BS7" s="31">
        <f t="shared" ref="BS7" si="260">PRODUCT(AS7*100*1/AS19)</f>
        <v>0</v>
      </c>
      <c r="BT7" s="31">
        <f t="shared" ref="BT7" si="261">PRODUCT(AT7*100*1/AT19)</f>
        <v>4.7619047619047619</v>
      </c>
      <c r="BU7" s="41"/>
      <c r="BV7" s="41">
        <v>0.25</v>
      </c>
      <c r="BW7" s="33">
        <f t="shared" ref="BW7" si="262">AW3+AW4+AW5+AW6+AW7</f>
        <v>80.952380952380949</v>
      </c>
      <c r="BX7" s="31">
        <f t="shared" ref="BX7" si="263">AX3+AX4+AX5+AX6+AX7</f>
        <v>0</v>
      </c>
      <c r="BY7" s="30">
        <f t="shared" ref="BY7" si="264">AY3+AY4+AY5+AY6+AY7</f>
        <v>95.238095238095241</v>
      </c>
      <c r="BZ7" s="30">
        <f t="shared" ref="BZ7" si="265">AZ3+AZ4+AZ5+AZ6+AZ7</f>
        <v>66.666666666666671</v>
      </c>
      <c r="CA7" s="30">
        <f t="shared" ref="CA7" si="266">BA3+BA4+BA5+BA6+BA7</f>
        <v>47.61904761904762</v>
      </c>
      <c r="CB7" s="30">
        <f t="shared" ref="CB7" si="267">BB3+BB4+BB5+BB6+BB7</f>
        <v>14.285714285714286</v>
      </c>
      <c r="CC7" s="30">
        <f t="shared" ref="CC7" si="268">BC3+BC4+BC5+BC6+BC7</f>
        <v>100</v>
      </c>
      <c r="CD7" s="30">
        <f t="shared" ref="CD7" si="269">BD3+BD4+BD5+BD6+BD7</f>
        <v>100</v>
      </c>
      <c r="CE7" s="31">
        <f t="shared" ref="CE7" si="270">BE3+BE4+BE5+BE6+BE7</f>
        <v>47.61904761904762</v>
      </c>
      <c r="CF7" s="31">
        <f t="shared" ref="CF7" si="271">BF3+BF4+BF5+BF6+BF7</f>
        <v>71.428571428571431</v>
      </c>
      <c r="CG7" s="51">
        <f t="shared" ref="CG7" si="272">BG3+BG4+BG5+BG6+BG7</f>
        <v>0</v>
      </c>
      <c r="CH7" s="31">
        <f t="shared" ref="CH7" si="273">BH3+BH4+BH5+BH6+BH7</f>
        <v>80.952380952380963</v>
      </c>
      <c r="CI7" s="32">
        <f t="shared" ref="CI7" si="274">BI3+BI4+BI5+BI6+BI7</f>
        <v>4.7619047619047619</v>
      </c>
      <c r="CJ7" s="32">
        <f t="shared" ref="CJ7" si="275">BJ3+BJ4+BJ5+BJ6+BJ7</f>
        <v>0</v>
      </c>
      <c r="CK7" s="31">
        <f t="shared" ref="CK7" si="276">BK3+BK4+BK5+BK6+BK7</f>
        <v>14.285714285714285</v>
      </c>
      <c r="CL7" s="31">
        <f t="shared" ref="CL7" si="277">BL3+BL4+BL5+BL6+BL7</f>
        <v>95.238095238095241</v>
      </c>
      <c r="CM7" s="33">
        <f t="shared" ref="CM7" si="278">BM3+BM4+BM5+BM6+BM7</f>
        <v>100</v>
      </c>
      <c r="CN7" s="31">
        <f t="shared" ref="CN7" si="279">BN3+BN4+BN5+BN6+BN7</f>
        <v>100</v>
      </c>
      <c r="CO7" s="31">
        <f t="shared" ref="CO7" si="280">BO3+BO4+BO5+BO6+BO7</f>
        <v>38.095238095238095</v>
      </c>
      <c r="CP7" s="31">
        <f t="shared" ref="CP7" si="281">BP3+BP4+BP5+BP6+BP7</f>
        <v>47.619047619047613</v>
      </c>
      <c r="CQ7" s="31">
        <f t="shared" ref="CQ7" si="282">BQ3+BQ4+BQ5+BQ6+BQ7</f>
        <v>0</v>
      </c>
      <c r="CR7" s="31">
        <f t="shared" ref="CR7" si="283">BR3+BR4+BR5+BR6+BR7</f>
        <v>95.238095238095241</v>
      </c>
      <c r="CS7" s="31">
        <f t="shared" ref="CS7" si="284">BS3+BS4+BS5+BS6+BS7</f>
        <v>95.238095238095241</v>
      </c>
      <c r="CT7" s="31">
        <f t="shared" ref="CT7" si="285">BT3+BT4+BT5+BT6+BT7</f>
        <v>100</v>
      </c>
      <c r="CW7" s="29"/>
      <c r="CX7" s="29"/>
      <c r="CY7" s="29"/>
      <c r="CZ7" s="29"/>
      <c r="DA7" s="29"/>
      <c r="DB7" s="29"/>
      <c r="DC7" s="29"/>
      <c r="DD7" s="29"/>
      <c r="DE7" s="29"/>
      <c r="DF7" s="29"/>
      <c r="DG7" s="29"/>
      <c r="DH7" s="29"/>
      <c r="DI7" s="29"/>
      <c r="DJ7" s="29"/>
      <c r="DK7" s="29"/>
      <c r="DL7" s="29"/>
      <c r="DM7" s="29"/>
      <c r="DN7" s="29"/>
      <c r="DO7" s="29"/>
      <c r="DP7" s="29"/>
      <c r="DQ7" s="29"/>
      <c r="DR7" s="29"/>
      <c r="DS7" s="29"/>
      <c r="DT7" s="29"/>
      <c r="DU7" s="10"/>
    </row>
    <row r="8" spans="1:127" x14ac:dyDescent="0.25">
      <c r="B8" s="41" t="s">
        <v>9</v>
      </c>
      <c r="C8" s="41">
        <v>0</v>
      </c>
      <c r="D8" s="41">
        <v>0</v>
      </c>
      <c r="E8" s="41">
        <v>0</v>
      </c>
      <c r="F8" s="41">
        <v>3</v>
      </c>
      <c r="G8" s="41">
        <v>0</v>
      </c>
      <c r="H8" s="41">
        <v>10</v>
      </c>
      <c r="I8" s="41">
        <v>6</v>
      </c>
      <c r="J8" s="41">
        <v>1</v>
      </c>
      <c r="K8" s="41">
        <v>1</v>
      </c>
      <c r="L8" s="41">
        <v>0</v>
      </c>
      <c r="M8" s="41">
        <v>0</v>
      </c>
      <c r="N8" s="41">
        <v>0</v>
      </c>
      <c r="O8" s="41">
        <v>0</v>
      </c>
      <c r="P8" s="41">
        <v>0</v>
      </c>
      <c r="Q8" s="41">
        <v>0</v>
      </c>
      <c r="R8" s="41">
        <v>0</v>
      </c>
      <c r="S8" s="41">
        <v>21</v>
      </c>
      <c r="V8" s="41">
        <v>0.5</v>
      </c>
      <c r="W8" s="3">
        <f>H3</f>
        <v>4</v>
      </c>
      <c r="X8" s="3">
        <f>H4</f>
        <v>3</v>
      </c>
      <c r="Y8" s="41">
        <f>H5</f>
        <v>1</v>
      </c>
      <c r="Z8" s="41">
        <f>H6</f>
        <v>0</v>
      </c>
      <c r="AA8" s="41">
        <f>H7</f>
        <v>8</v>
      </c>
      <c r="AB8" s="41">
        <f>H8</f>
        <v>10</v>
      </c>
      <c r="AC8" s="41">
        <f>H9</f>
        <v>0</v>
      </c>
      <c r="AD8" s="41">
        <f>H10</f>
        <v>0</v>
      </c>
      <c r="AE8" s="2">
        <f>H11</f>
        <v>0</v>
      </c>
      <c r="AF8" s="2">
        <f>H12</f>
        <v>4</v>
      </c>
      <c r="AG8" s="50">
        <f>H13</f>
        <v>0</v>
      </c>
      <c r="AH8" s="2">
        <f>H14</f>
        <v>2</v>
      </c>
      <c r="AI8" s="4">
        <f>H15</f>
        <v>3</v>
      </c>
      <c r="AJ8" s="4">
        <f>H16</f>
        <v>5</v>
      </c>
      <c r="AK8" s="3">
        <f>H17</f>
        <v>18</v>
      </c>
      <c r="AL8" s="2">
        <f>H18</f>
        <v>1</v>
      </c>
      <c r="AM8" s="3">
        <f>H19</f>
        <v>0</v>
      </c>
      <c r="AN8" s="2">
        <f>H20</f>
        <v>0</v>
      </c>
      <c r="AO8" s="2">
        <f>H21</f>
        <v>2</v>
      </c>
      <c r="AP8" s="3">
        <f>H22</f>
        <v>11</v>
      </c>
      <c r="AQ8" s="2">
        <f>H23</f>
        <v>14</v>
      </c>
      <c r="AR8" s="2">
        <f>H24</f>
        <v>1</v>
      </c>
      <c r="AS8" s="2">
        <f>H25</f>
        <v>1</v>
      </c>
      <c r="AT8" s="2">
        <f>H26</f>
        <v>0</v>
      </c>
      <c r="AU8" s="5"/>
      <c r="AV8" s="41">
        <v>0.5</v>
      </c>
      <c r="AW8" s="33">
        <f t="shared" ref="AW8" si="286">PRODUCT(W8*100*1/W19)</f>
        <v>19.047619047619047</v>
      </c>
      <c r="AX8" s="33">
        <f t="shared" ref="AX8" si="287">PRODUCT(X8*100*1/X19)</f>
        <v>14.285714285714286</v>
      </c>
      <c r="AY8" s="30">
        <f t="shared" ref="AY8" si="288">PRODUCT(Y8*100*1/Y19)</f>
        <v>4.7619047619047619</v>
      </c>
      <c r="AZ8" s="30">
        <f t="shared" ref="AZ8" si="289">PRODUCT(Z8*100*1/Z19)</f>
        <v>0</v>
      </c>
      <c r="BA8" s="30">
        <f t="shared" ref="BA8" si="290">PRODUCT(AA8*100*1/AA19)</f>
        <v>38.095238095238095</v>
      </c>
      <c r="BB8" s="30">
        <f t="shared" ref="BB8" si="291">PRODUCT(AB8*100*1/AB19)</f>
        <v>47.61904761904762</v>
      </c>
      <c r="BC8" s="30">
        <f t="shared" ref="BC8" si="292">PRODUCT(AC8*100*1/AC19)</f>
        <v>0</v>
      </c>
      <c r="BD8" s="30">
        <f t="shared" ref="BD8" si="293">PRODUCT(AD8*100*1/AD19)</f>
        <v>0</v>
      </c>
      <c r="BE8" s="31">
        <f t="shared" ref="BE8" si="294">PRODUCT(AE8*100*1/AE19)</f>
        <v>0</v>
      </c>
      <c r="BF8" s="31">
        <f t="shared" ref="BF8" si="295">PRODUCT(AF8*100*1/AF19)</f>
        <v>19.047619047619047</v>
      </c>
      <c r="BG8" s="51">
        <f t="shared" ref="BG8" si="296">PRODUCT(AG8*100*1/AG19)</f>
        <v>0</v>
      </c>
      <c r="BH8" s="31">
        <f t="shared" ref="BH8" si="297">PRODUCT(AH8*100*1/AH19)</f>
        <v>9.5238095238095237</v>
      </c>
      <c r="BI8" s="32">
        <f t="shared" ref="BI8" si="298">PRODUCT(AI8*100*1/AI19)</f>
        <v>14.285714285714286</v>
      </c>
      <c r="BJ8" s="32">
        <f t="shared" ref="BJ8" si="299">PRODUCT(AJ8*100*1/AJ19)</f>
        <v>23.80952380952381</v>
      </c>
      <c r="BK8" s="33">
        <f t="shared" ref="BK8" si="300">PRODUCT(AK8*100*1/AK19)</f>
        <v>85.714285714285708</v>
      </c>
      <c r="BL8" s="31">
        <f t="shared" ref="BL8" si="301">PRODUCT(AL8*100*1/AL19)</f>
        <v>4.7619047619047619</v>
      </c>
      <c r="BM8" s="33">
        <f t="shared" ref="BM8" si="302">PRODUCT(AM8*100*1/AM19)</f>
        <v>0</v>
      </c>
      <c r="BN8" s="31">
        <f t="shared" ref="BN8" si="303">PRODUCT(AN8*100*1/AN19)</f>
        <v>0</v>
      </c>
      <c r="BO8" s="31">
        <f t="shared" ref="BO8" si="304">PRODUCT(AO8*100*1/AO19)</f>
        <v>9.5238095238095237</v>
      </c>
      <c r="BP8" s="33">
        <f t="shared" ref="BP8" si="305">PRODUCT(AP8*100*1/AP19)</f>
        <v>52.38095238095238</v>
      </c>
      <c r="BQ8" s="31">
        <f t="shared" ref="BQ8" si="306">PRODUCT(AQ8*100*1/AQ19)</f>
        <v>66.666666666666671</v>
      </c>
      <c r="BR8" s="31">
        <f t="shared" ref="BR8" si="307">PRODUCT(AR8*100*1/AR19)</f>
        <v>4.7619047619047619</v>
      </c>
      <c r="BS8" s="31">
        <f t="shared" ref="BS8" si="308">PRODUCT(AS8*100*1/AS19)</f>
        <v>4.7619047619047619</v>
      </c>
      <c r="BT8" s="31">
        <f t="shared" ref="BT8" si="309">PRODUCT(AT8*100*1/AT19)</f>
        <v>0</v>
      </c>
      <c r="BU8" s="41"/>
      <c r="BV8" s="41">
        <v>0.5</v>
      </c>
      <c r="BW8" s="33">
        <f t="shared" ref="BW8" si="310">AW3+AW4+AW5+AW6+AW7+AW8</f>
        <v>100</v>
      </c>
      <c r="BX8" s="33">
        <f t="shared" ref="BX8" si="311">AX3+AX4+AX5+AX6+AX7+AX8</f>
        <v>14.285714285714286</v>
      </c>
      <c r="BY8" s="30">
        <f t="shared" ref="BY8" si="312">AY3+AY4+AY5+AY6+AY7+AY8</f>
        <v>100</v>
      </c>
      <c r="BZ8" s="30">
        <f t="shared" ref="BZ8" si="313">AZ3+AZ4+AZ5+AZ6+AZ7+AZ8</f>
        <v>66.666666666666671</v>
      </c>
      <c r="CA8" s="30">
        <f t="shared" ref="CA8" si="314">BA3+BA4+BA5+BA6+BA7+BA8</f>
        <v>85.714285714285722</v>
      </c>
      <c r="CB8" s="30">
        <f t="shared" ref="CB8" si="315">BB3+BB4+BB5+BB6+BB7+BB8</f>
        <v>61.904761904761905</v>
      </c>
      <c r="CC8" s="30">
        <f t="shared" ref="CC8" si="316">BC3+BC4+BC5+BC6+BC7+BC8</f>
        <v>100</v>
      </c>
      <c r="CD8" s="30">
        <f t="shared" ref="CD8" si="317">BD3+BD4+BD5+BD6+BD7+BD8</f>
        <v>100</v>
      </c>
      <c r="CE8" s="31">
        <f t="shared" ref="CE8" si="318">BE3+BE4+BE5+BE6+BE7+BE8</f>
        <v>47.61904761904762</v>
      </c>
      <c r="CF8" s="31">
        <f t="shared" ref="CF8" si="319">BF3+BF4+BF5+BF6+BF7+BF8</f>
        <v>90.476190476190482</v>
      </c>
      <c r="CG8" s="51">
        <f t="shared" ref="CG8" si="320">BG3+BG4+BG5+BG6+BG7+BG8</f>
        <v>0</v>
      </c>
      <c r="CH8" s="31">
        <f t="shared" ref="CH8" si="321">BH3+BH4+BH5+BH6+BH7+BH8</f>
        <v>90.476190476190482</v>
      </c>
      <c r="CI8" s="32">
        <f t="shared" ref="CI8" si="322">BI3+BI4+BI5+BI6+BI7+BI8</f>
        <v>19.047619047619047</v>
      </c>
      <c r="CJ8" s="32">
        <f t="shared" ref="CJ8" si="323">BJ3+BJ4+BJ5+BJ6+BJ7+BJ8</f>
        <v>23.80952380952381</v>
      </c>
      <c r="CK8" s="33">
        <f t="shared" ref="CK8" si="324">BK3+BK4+BK5+BK6+BK7+BK8</f>
        <v>100</v>
      </c>
      <c r="CL8" s="31">
        <f t="shared" ref="CL8" si="325">BL3+BL4+BL5+BL6+BL7+BL8</f>
        <v>100</v>
      </c>
      <c r="CM8" s="33">
        <f t="shared" ref="CM8" si="326">BM3+BM4+BM5+BM6+BM7+BM8</f>
        <v>100</v>
      </c>
      <c r="CN8" s="31">
        <f t="shared" ref="CN8" si="327">BN3+BN4+BN5+BN6+BN7+BN8</f>
        <v>100</v>
      </c>
      <c r="CO8" s="31">
        <f t="shared" ref="CO8" si="328">BO3+BO4+BO5+BO6+BO7+BO8</f>
        <v>47.61904761904762</v>
      </c>
      <c r="CP8" s="33">
        <f t="shared" ref="CP8" si="329">BP3+BP4+BP5+BP6+BP7+BP8</f>
        <v>100</v>
      </c>
      <c r="CQ8" s="31">
        <f t="shared" ref="CQ8" si="330">BQ3+BQ4+BQ5+BQ6+BQ7+BQ8</f>
        <v>66.666666666666671</v>
      </c>
      <c r="CR8" s="31">
        <f t="shared" ref="CR8" si="331">BR3+BR4+BR5+BR6+BR7+BR8</f>
        <v>100</v>
      </c>
      <c r="CS8" s="31">
        <f t="shared" ref="CS8" si="332">BS3+BS4+BS5+BS6+BS7+BS8</f>
        <v>100</v>
      </c>
      <c r="CT8" s="31">
        <f t="shared" ref="CT8" si="333">BT3+BT4+BT5+BT6+BT7+BT8</f>
        <v>100</v>
      </c>
      <c r="CW8" s="10"/>
      <c r="CX8" s="10"/>
      <c r="CY8" s="10" t="str">
        <f>A1</f>
        <v>Micrococcus luteus</v>
      </c>
      <c r="CZ8" s="10"/>
      <c r="DA8" s="10"/>
      <c r="DB8" s="10"/>
      <c r="DC8" s="10"/>
      <c r="DD8" s="10"/>
      <c r="DE8" s="10"/>
      <c r="DF8" s="10"/>
      <c r="DG8" s="10"/>
      <c r="DH8" s="10"/>
      <c r="DI8" s="10"/>
      <c r="DJ8" s="10"/>
      <c r="DK8" s="10"/>
      <c r="DL8" s="10"/>
      <c r="DM8" s="10"/>
      <c r="DN8" s="10"/>
      <c r="DO8" s="10"/>
      <c r="DP8" s="10"/>
      <c r="DQ8" s="10"/>
      <c r="DR8" s="10"/>
      <c r="DS8" s="10"/>
      <c r="DT8" s="10"/>
      <c r="DU8" s="10"/>
    </row>
    <row r="9" spans="1:127" x14ac:dyDescent="0.25">
      <c r="B9" s="41" t="s">
        <v>10</v>
      </c>
      <c r="C9" s="41">
        <v>0</v>
      </c>
      <c r="D9" s="41">
        <v>0</v>
      </c>
      <c r="E9" s="41">
        <v>21</v>
      </c>
      <c r="F9" s="41">
        <v>0</v>
      </c>
      <c r="G9" s="41">
        <v>0</v>
      </c>
      <c r="H9" s="41">
        <v>0</v>
      </c>
      <c r="I9" s="41">
        <v>0</v>
      </c>
      <c r="J9" s="41">
        <v>0</v>
      </c>
      <c r="K9" s="41">
        <v>0</v>
      </c>
      <c r="L9" s="41">
        <v>0</v>
      </c>
      <c r="M9" s="41">
        <v>0</v>
      </c>
      <c r="N9" s="41">
        <v>0</v>
      </c>
      <c r="O9" s="41">
        <v>0</v>
      </c>
      <c r="P9" s="41">
        <v>0</v>
      </c>
      <c r="Q9" s="41">
        <v>0</v>
      </c>
      <c r="R9" s="41">
        <v>0</v>
      </c>
      <c r="S9" s="41">
        <v>21</v>
      </c>
      <c r="V9" s="41">
        <v>1</v>
      </c>
      <c r="W9" s="3">
        <f>I3</f>
        <v>0</v>
      </c>
      <c r="X9" s="3">
        <f>I4</f>
        <v>7</v>
      </c>
      <c r="Y9" s="41">
        <f>I5</f>
        <v>0</v>
      </c>
      <c r="Z9" s="41">
        <f>I6</f>
        <v>5</v>
      </c>
      <c r="AA9" s="41">
        <f>I7</f>
        <v>2</v>
      </c>
      <c r="AB9" s="41">
        <f>I8</f>
        <v>6</v>
      </c>
      <c r="AC9" s="41">
        <f>I9</f>
        <v>0</v>
      </c>
      <c r="AD9" s="41">
        <f>I10</f>
        <v>0</v>
      </c>
      <c r="AE9" s="2">
        <f>I11</f>
        <v>5</v>
      </c>
      <c r="AF9" s="2">
        <f>I12</f>
        <v>1</v>
      </c>
      <c r="AG9" s="50">
        <f>I13</f>
        <v>0</v>
      </c>
      <c r="AH9" s="2">
        <f>I14</f>
        <v>2</v>
      </c>
      <c r="AI9" s="4">
        <f>I15</f>
        <v>15</v>
      </c>
      <c r="AJ9" s="4">
        <f>I16</f>
        <v>16</v>
      </c>
      <c r="AK9" s="3">
        <f>I17</f>
        <v>0</v>
      </c>
      <c r="AL9" s="2">
        <f>I18</f>
        <v>0</v>
      </c>
      <c r="AM9" s="3">
        <f>I19</f>
        <v>0</v>
      </c>
      <c r="AN9" s="2">
        <f>I20</f>
        <v>0</v>
      </c>
      <c r="AO9" s="2">
        <f>I21</f>
        <v>3</v>
      </c>
      <c r="AP9" s="3">
        <f>I22</f>
        <v>0</v>
      </c>
      <c r="AQ9" s="2">
        <f>I23</f>
        <v>7</v>
      </c>
      <c r="AR9" s="2">
        <f>I24</f>
        <v>0</v>
      </c>
      <c r="AS9" s="2">
        <f>I25</f>
        <v>0</v>
      </c>
      <c r="AT9" s="3">
        <f>I26</f>
        <v>0</v>
      </c>
      <c r="AU9" s="5"/>
      <c r="AV9" s="41">
        <v>1</v>
      </c>
      <c r="AW9" s="33">
        <f t="shared" ref="AW9" si="334">PRODUCT(W9*100*1/W19)</f>
        <v>0</v>
      </c>
      <c r="AX9" s="33">
        <f t="shared" ref="AX9" si="335">PRODUCT(X9*100*1/X19)</f>
        <v>33.333333333333336</v>
      </c>
      <c r="AY9" s="30">
        <f t="shared" ref="AY9" si="336">PRODUCT(Y9*100*1/Y19)</f>
        <v>0</v>
      </c>
      <c r="AZ9" s="30">
        <f t="shared" ref="AZ9" si="337">PRODUCT(Z9*100*1/Z19)</f>
        <v>23.80952380952381</v>
      </c>
      <c r="BA9" s="30">
        <f t="shared" ref="BA9" si="338">PRODUCT(AA9*100*1/AA19)</f>
        <v>9.5238095238095237</v>
      </c>
      <c r="BB9" s="30">
        <f t="shared" ref="BB9" si="339">PRODUCT(AB9*100*1/AB19)</f>
        <v>28.571428571428573</v>
      </c>
      <c r="BC9" s="30">
        <f t="shared" ref="BC9" si="340">PRODUCT(AC9*100*1/AC19)</f>
        <v>0</v>
      </c>
      <c r="BD9" s="30">
        <f t="shared" ref="BD9" si="341">PRODUCT(AD9*100*1/AD19)</f>
        <v>0</v>
      </c>
      <c r="BE9" s="31">
        <f t="shared" ref="BE9" si="342">PRODUCT(AE9*100*1/AE19)</f>
        <v>23.80952380952381</v>
      </c>
      <c r="BF9" s="31">
        <f t="shared" ref="BF9" si="343">PRODUCT(AF9*100*1/AF19)</f>
        <v>4.7619047619047619</v>
      </c>
      <c r="BG9" s="51">
        <f t="shared" ref="BG9" si="344">PRODUCT(AG9*100*1/AG19)</f>
        <v>0</v>
      </c>
      <c r="BH9" s="31">
        <f t="shared" ref="BH9" si="345">PRODUCT(AH9*100*1/AH19)</f>
        <v>9.5238095238095237</v>
      </c>
      <c r="BI9" s="32">
        <f t="shared" ref="BI9" si="346">PRODUCT(AI9*100*1/AI19)</f>
        <v>71.428571428571431</v>
      </c>
      <c r="BJ9" s="32">
        <f t="shared" ref="BJ9" si="347">PRODUCT(AJ9*100*1/AJ19)</f>
        <v>76.19047619047619</v>
      </c>
      <c r="BK9" s="33">
        <f t="shared" ref="BK9" si="348">PRODUCT(AK9*100*1/AK19)</f>
        <v>0</v>
      </c>
      <c r="BL9" s="31">
        <f t="shared" ref="BL9" si="349">PRODUCT(AL9*100*1/AL19)</f>
        <v>0</v>
      </c>
      <c r="BM9" s="33">
        <f t="shared" ref="BM9" si="350">PRODUCT(AM9*100*1/AM19)</f>
        <v>0</v>
      </c>
      <c r="BN9" s="31">
        <f t="shared" ref="BN9" si="351">PRODUCT(AN9*100*1/AN19)</f>
        <v>0</v>
      </c>
      <c r="BO9" s="31">
        <f t="shared" ref="BO9" si="352">PRODUCT(AO9*100*1/AO19)</f>
        <v>14.285714285714286</v>
      </c>
      <c r="BP9" s="33">
        <f t="shared" ref="BP9" si="353">PRODUCT(AP9*100*1/AP19)</f>
        <v>0</v>
      </c>
      <c r="BQ9" s="31">
        <f t="shared" ref="BQ9" si="354">PRODUCT(AQ9*100*1/AQ19)</f>
        <v>33.333333333333336</v>
      </c>
      <c r="BR9" s="31">
        <f t="shared" ref="BR9" si="355">PRODUCT(AR9*100*1/AR19)</f>
        <v>0</v>
      </c>
      <c r="BS9" s="31">
        <f t="shared" ref="BS9" si="356">PRODUCT(AS9*100*1/AS19)</f>
        <v>0</v>
      </c>
      <c r="BT9" s="33">
        <f t="shared" ref="BT9" si="357">PRODUCT(AT9*100*1/AT19)</f>
        <v>0</v>
      </c>
      <c r="BU9" s="41"/>
      <c r="BV9" s="41">
        <v>1</v>
      </c>
      <c r="BW9" s="33">
        <f t="shared" ref="BW9" si="358">AW3+AW4+AW5+AW6+AW7+AW8+AW9</f>
        <v>100</v>
      </c>
      <c r="BX9" s="33">
        <f t="shared" ref="BX9" si="359">AX3+AX4+AX5+AX6+AX7+AX8+AX9</f>
        <v>47.61904761904762</v>
      </c>
      <c r="BY9" s="30">
        <f t="shared" ref="BY9" si="360">AY3+AY4+AY5+AY6+AY7+AY8+AY9</f>
        <v>100</v>
      </c>
      <c r="BZ9" s="30">
        <f t="shared" ref="BZ9" si="361">AZ3+AZ4+AZ5+AZ6+AZ7+AZ8+AZ9</f>
        <v>90.476190476190482</v>
      </c>
      <c r="CA9" s="30">
        <f t="shared" ref="CA9" si="362">BA3+BA4+BA5+BA6+BA7+BA8+BA9</f>
        <v>95.238095238095241</v>
      </c>
      <c r="CB9" s="30">
        <f t="shared" ref="CB9" si="363">BB3+BB4+BB5+BB6+BB7+BB8+BB9</f>
        <v>90.476190476190482</v>
      </c>
      <c r="CC9" s="30">
        <f t="shared" ref="CC9" si="364">BC3+BC4+BC5+BC6+BC7+BC8+BC9</f>
        <v>100</v>
      </c>
      <c r="CD9" s="30">
        <f t="shared" ref="CD9" si="365">BD3+BD4+BD5+BD6+BD7+BD8+BD9</f>
        <v>100</v>
      </c>
      <c r="CE9" s="31">
        <f t="shared" ref="CE9" si="366">BE3+BE4+BE5+BE6+BE7+BE8+BE9</f>
        <v>71.428571428571431</v>
      </c>
      <c r="CF9" s="31">
        <f t="shared" ref="CF9" si="367">BF3+BF4+BF5+BF6+BF7+BF8+BF9</f>
        <v>95.238095238095241</v>
      </c>
      <c r="CG9" s="51">
        <f t="shared" ref="CG9" si="368">BG3+BG4+BG5+BG6+BG7+BG8+BG9</f>
        <v>0</v>
      </c>
      <c r="CH9" s="31">
        <f t="shared" ref="CH9" si="369">BH3+BH4+BH5+BH6+BH7+BH8+BH9</f>
        <v>100</v>
      </c>
      <c r="CI9" s="32">
        <f t="shared" ref="CI9" si="370">BI3+BI4+BI5+BI6+BI7+BI8+BI9</f>
        <v>90.476190476190482</v>
      </c>
      <c r="CJ9" s="32">
        <f t="shared" ref="CJ9" si="371">BJ3+BJ4+BJ5+BJ6+BJ7+BJ8+BJ9</f>
        <v>100</v>
      </c>
      <c r="CK9" s="33">
        <f t="shared" ref="CK9" si="372">BK3+BK4+BK5+BK6+BK7+BK8+BK9</f>
        <v>100</v>
      </c>
      <c r="CL9" s="31">
        <f t="shared" ref="CL9" si="373">BL3+BL4+BL5+BL6+BL7+BL8+BL9</f>
        <v>100</v>
      </c>
      <c r="CM9" s="33">
        <f t="shared" ref="CM9" si="374">BM3+BM4+BM5+BM6+BM7+BM8+BM9</f>
        <v>100</v>
      </c>
      <c r="CN9" s="31">
        <f t="shared" ref="CN9" si="375">BN3+BN4+BN5+BN6+BN7+BN8+BN9</f>
        <v>100</v>
      </c>
      <c r="CO9" s="31">
        <f t="shared" ref="CO9" si="376">BO3+BO4+BO5+BO6+BO7+BO8+BO9</f>
        <v>61.904761904761905</v>
      </c>
      <c r="CP9" s="33">
        <f t="shared" ref="CP9" si="377">BP3+BP4+BP5+BP6+BP7+BP8+BP9</f>
        <v>100</v>
      </c>
      <c r="CQ9" s="31">
        <f t="shared" ref="CQ9" si="378">BQ3+BQ4+BQ5+BQ6+BQ7+BQ8+BQ9</f>
        <v>100</v>
      </c>
      <c r="CR9" s="31">
        <f t="shared" ref="CR9" si="379">BR3+BR4+BR5+BR6+BR7+BR8+BR9</f>
        <v>100</v>
      </c>
      <c r="CS9" s="31">
        <f t="shared" ref="CS9" si="380">BS3+BS4+BS5+BS6+BS7+BS8+BS9</f>
        <v>100</v>
      </c>
      <c r="CT9" s="33">
        <f t="shared" ref="CT9" si="381">BT3+BT4+BT5+BT6+BT7+BT8+BT9</f>
        <v>100</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7" x14ac:dyDescent="0.25">
      <c r="B10" s="41" t="s">
        <v>11</v>
      </c>
      <c r="C10" s="41">
        <v>0</v>
      </c>
      <c r="D10" s="41">
        <v>0</v>
      </c>
      <c r="E10" s="41">
        <v>20</v>
      </c>
      <c r="F10" s="41">
        <v>0</v>
      </c>
      <c r="G10" s="41">
        <v>1</v>
      </c>
      <c r="H10" s="41">
        <v>0</v>
      </c>
      <c r="I10" s="41">
        <v>0</v>
      </c>
      <c r="J10" s="41">
        <v>0</v>
      </c>
      <c r="K10" s="41">
        <v>0</v>
      </c>
      <c r="L10" s="41">
        <v>0</v>
      </c>
      <c r="M10" s="41">
        <v>0</v>
      </c>
      <c r="N10" s="41">
        <v>0</v>
      </c>
      <c r="O10" s="41">
        <v>0</v>
      </c>
      <c r="P10" s="41">
        <v>0</v>
      </c>
      <c r="Q10" s="41">
        <v>0</v>
      </c>
      <c r="R10" s="41">
        <v>0</v>
      </c>
      <c r="S10" s="41">
        <v>21</v>
      </c>
      <c r="V10" s="41">
        <v>2</v>
      </c>
      <c r="W10" s="3">
        <f>J3</f>
        <v>0</v>
      </c>
      <c r="X10" s="3">
        <f>J4</f>
        <v>10</v>
      </c>
      <c r="Y10" s="41">
        <f>J5</f>
        <v>0</v>
      </c>
      <c r="Z10" s="41">
        <f>J6</f>
        <v>1</v>
      </c>
      <c r="AA10" s="41">
        <f>J7</f>
        <v>1</v>
      </c>
      <c r="AB10" s="41">
        <f>J8</f>
        <v>1</v>
      </c>
      <c r="AC10" s="41">
        <f>J9</f>
        <v>0</v>
      </c>
      <c r="AD10" s="41">
        <f>J10</f>
        <v>0</v>
      </c>
      <c r="AE10" s="2">
        <f>J11</f>
        <v>5</v>
      </c>
      <c r="AF10" s="2">
        <f>J12</f>
        <v>0</v>
      </c>
      <c r="AG10" s="50">
        <f>J13</f>
        <v>0</v>
      </c>
      <c r="AH10" s="2">
        <f>J14</f>
        <v>0</v>
      </c>
      <c r="AI10" s="4">
        <f>J15</f>
        <v>2</v>
      </c>
      <c r="AJ10" s="3">
        <f>J16</f>
        <v>0</v>
      </c>
      <c r="AK10" s="3">
        <f>J17</f>
        <v>0</v>
      </c>
      <c r="AL10" s="3">
        <f>J18</f>
        <v>0</v>
      </c>
      <c r="AM10" s="3">
        <f>J19</f>
        <v>0</v>
      </c>
      <c r="AN10" s="3">
        <f>J20</f>
        <v>0</v>
      </c>
      <c r="AO10" s="3">
        <f>J21</f>
        <v>1</v>
      </c>
      <c r="AP10" s="3">
        <f>J22</f>
        <v>0</v>
      </c>
      <c r="AQ10" s="2">
        <f>J23</f>
        <v>0</v>
      </c>
      <c r="AR10" s="2">
        <f>J24</f>
        <v>0</v>
      </c>
      <c r="AS10" s="2">
        <f>J25</f>
        <v>0</v>
      </c>
      <c r="AT10" s="3">
        <f>J26</f>
        <v>0</v>
      </c>
      <c r="AU10" s="5"/>
      <c r="AV10" s="41">
        <v>2</v>
      </c>
      <c r="AW10" s="33">
        <f t="shared" ref="AW10" si="382">PRODUCT(W10*100*1/W19)</f>
        <v>0</v>
      </c>
      <c r="AX10" s="33">
        <f t="shared" ref="AX10" si="383">PRODUCT(X10*100*1/X19)</f>
        <v>47.61904761904762</v>
      </c>
      <c r="AY10" s="30">
        <f t="shared" ref="AY10" si="384">PRODUCT(Y10*100*1/Y19)</f>
        <v>0</v>
      </c>
      <c r="AZ10" s="30">
        <f t="shared" ref="AZ10" si="385">PRODUCT(Z10*100*1/Z19)</f>
        <v>4.7619047619047619</v>
      </c>
      <c r="BA10" s="30">
        <f t="shared" ref="BA10" si="386">PRODUCT(AA10*100*1/AA19)</f>
        <v>4.7619047619047619</v>
      </c>
      <c r="BB10" s="30">
        <f t="shared" ref="BB10" si="387">PRODUCT(AB10*100*1/AB19)</f>
        <v>4.7619047619047619</v>
      </c>
      <c r="BC10" s="30">
        <f t="shared" ref="BC10" si="388">PRODUCT(AC10*100*1/AC19)</f>
        <v>0</v>
      </c>
      <c r="BD10" s="30">
        <f t="shared" ref="BD10" si="389">PRODUCT(AD10*100*1/AD19)</f>
        <v>0</v>
      </c>
      <c r="BE10" s="31">
        <f t="shared" ref="BE10" si="390">PRODUCT(AE10*100*1/AE19)</f>
        <v>23.80952380952381</v>
      </c>
      <c r="BF10" s="31">
        <f t="shared" ref="BF10" si="391">PRODUCT(AF10*100*1/AF19)</f>
        <v>0</v>
      </c>
      <c r="BG10" s="51">
        <f t="shared" ref="BG10" si="392">PRODUCT(AG10*100*1/AG19)</f>
        <v>0</v>
      </c>
      <c r="BH10" s="31">
        <f t="shared" ref="BH10" si="393">PRODUCT(AH10*100*1/AH19)</f>
        <v>0</v>
      </c>
      <c r="BI10" s="32">
        <f t="shared" ref="BI10" si="394">PRODUCT(AI10*100*1/AI19)</f>
        <v>9.5238095238095237</v>
      </c>
      <c r="BJ10" s="33">
        <f t="shared" ref="BJ10" si="395">PRODUCT(AJ10*100*1/AJ19)</f>
        <v>0</v>
      </c>
      <c r="BK10" s="33">
        <f t="shared" ref="BK10" si="396">PRODUCT(AK10*100*1/AK19)</f>
        <v>0</v>
      </c>
      <c r="BL10" s="33">
        <f t="shared" ref="BL10" si="397">PRODUCT(AL10*100*1/AL19)</f>
        <v>0</v>
      </c>
      <c r="BM10" s="33">
        <f t="shared" ref="BM10" si="398">PRODUCT(AM10*100*1/AM19)</f>
        <v>0</v>
      </c>
      <c r="BN10" s="33">
        <f t="shared" ref="BN10" si="399">PRODUCT(AN10*100*1/AN19)</f>
        <v>0</v>
      </c>
      <c r="BO10" s="33">
        <f t="shared" ref="BO10" si="400">PRODUCT(AO10*100*1/AO19)</f>
        <v>4.7619047619047619</v>
      </c>
      <c r="BP10" s="33">
        <f t="shared" ref="BP10" si="401">PRODUCT(AP10*100*1/AP19)</f>
        <v>0</v>
      </c>
      <c r="BQ10" s="31">
        <f t="shared" ref="BQ10" si="402">PRODUCT(AQ10*100*1/AQ19)</f>
        <v>0</v>
      </c>
      <c r="BR10" s="31">
        <f t="shared" ref="BR10" si="403">PRODUCT(AR10*100*1/AR19)</f>
        <v>0</v>
      </c>
      <c r="BS10" s="31">
        <f t="shared" ref="BS10" si="404">PRODUCT(AS10*100*1/AS19)</f>
        <v>0</v>
      </c>
      <c r="BT10" s="33">
        <f t="shared" ref="BT10" si="405">PRODUCT(AT10*100*1/AT19)</f>
        <v>0</v>
      </c>
      <c r="BU10" s="41"/>
      <c r="BV10" s="41">
        <v>2</v>
      </c>
      <c r="BW10" s="33">
        <f t="shared" ref="BW10" si="406">AW3+AW4+AW5+AW6+AW7+AW8+AW9+AW10</f>
        <v>100</v>
      </c>
      <c r="BX10" s="33">
        <f t="shared" ref="BX10" si="407">AX3+AX4+AX5+AX6+AX7+AX8+AX9+AX10</f>
        <v>95.238095238095241</v>
      </c>
      <c r="BY10" s="30">
        <f t="shared" ref="BY10" si="408">AY3+AY4+AY5+AY6+AY7+AY8+AY9+AY10</f>
        <v>100</v>
      </c>
      <c r="BZ10" s="30">
        <f t="shared" ref="BZ10" si="409">AZ3+AZ4+AZ5+AZ6+AZ7+AZ8+AZ9+AZ10</f>
        <v>95.238095238095241</v>
      </c>
      <c r="CA10" s="30">
        <f t="shared" ref="CA10" si="410">BA3+BA4+BA5+BA6+BA7+BA8+BA9+BA10</f>
        <v>100</v>
      </c>
      <c r="CB10" s="30">
        <f t="shared" ref="CB10" si="411">BB3+BB4+BB5+BB6+BB7+BB8+BB9+BB10</f>
        <v>95.238095238095241</v>
      </c>
      <c r="CC10" s="30">
        <f t="shared" ref="CC10" si="412">BC3+BC4+BC5+BC6+BC7+BC8+BC9+BC10</f>
        <v>100</v>
      </c>
      <c r="CD10" s="30">
        <f t="shared" ref="CD10" si="413">BD3+BD4+BD5+BD6+BD7+BD8+BD9+BD10</f>
        <v>100</v>
      </c>
      <c r="CE10" s="31">
        <f t="shared" ref="CE10" si="414">BE3+BE4+BE5+BE6+BE7+BE8+BE9+BE10</f>
        <v>95.238095238095241</v>
      </c>
      <c r="CF10" s="31">
        <f t="shared" ref="CF10" si="415">BF3+BF4+BF5+BF6+BF7+BF8+BF9+BF10</f>
        <v>95.238095238095241</v>
      </c>
      <c r="CG10" s="51">
        <f t="shared" ref="CG10" si="416">BG3+BG4+BG5+BG6+BG7+BG8+BG9+BG10</f>
        <v>0</v>
      </c>
      <c r="CH10" s="31">
        <f t="shared" ref="CH10" si="417">BH3+BH4+BH5+BH6+BH7+BH8+BH9+BH10</f>
        <v>100</v>
      </c>
      <c r="CI10" s="32">
        <f t="shared" ref="CI10" si="418">BI3+BI4+BI5+BI6+BI7+BI8+BI9+BI10</f>
        <v>100</v>
      </c>
      <c r="CJ10" s="33">
        <f t="shared" ref="CJ10" si="419">BJ3+BJ4+BJ5+BJ6+BJ7+BJ8+BJ9+BJ10</f>
        <v>100</v>
      </c>
      <c r="CK10" s="33">
        <f t="shared" ref="CK10" si="420">BK3+BK4+BK5+BK6+BK7+BK8+BK9+BK10</f>
        <v>100</v>
      </c>
      <c r="CL10" s="33">
        <f t="shared" ref="CL10" si="421">BL3+BL4+BL5+BL6+BL7+BL8+BL9+BL10</f>
        <v>100</v>
      </c>
      <c r="CM10" s="33">
        <f t="shared" ref="CM10" si="422">BM3+BM4+BM5+BM6+BM7+BM8+BM9+BM10</f>
        <v>100</v>
      </c>
      <c r="CN10" s="33">
        <f t="shared" ref="CN10" si="423">BN3+BN4+BN5+BN6+BN7+BN8+BN9+BN10</f>
        <v>100</v>
      </c>
      <c r="CO10" s="33">
        <f t="shared" ref="CO10" si="424">BO3+BO4+BO5+BO6+BO7+BO8+BO9+BO10</f>
        <v>66.666666666666671</v>
      </c>
      <c r="CP10" s="33">
        <f t="shared" ref="CP10" si="425">BP3+BP4+BP5+BP6+BP7+BP8+BP9+BP10</f>
        <v>100</v>
      </c>
      <c r="CQ10" s="31">
        <f t="shared" ref="CQ10" si="426">BQ3+BQ4+BQ5+BQ6+BQ7+BQ8+BQ9+BQ10</f>
        <v>100</v>
      </c>
      <c r="CR10" s="31">
        <f t="shared" ref="CR10" si="427">BR3+BR4+BR5+BR6+BR7+BR8+BR9+BR10</f>
        <v>100</v>
      </c>
      <c r="CS10" s="31">
        <f t="shared" ref="CS10" si="428">BS3+BS4+BS5+BS6+BS7+BS8+BS9+BS10</f>
        <v>100</v>
      </c>
      <c r="CT10" s="33">
        <f t="shared" ref="CT10" si="429">BT3+BT4+BT5+BT6+BT7+BT8+BT9+BT10</f>
        <v>100</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7" x14ac:dyDescent="0.25">
      <c r="B11" s="41" t="s">
        <v>13</v>
      </c>
      <c r="C11" s="2">
        <v>0</v>
      </c>
      <c r="D11" s="2">
        <v>0</v>
      </c>
      <c r="E11" s="2">
        <v>0</v>
      </c>
      <c r="F11" s="2">
        <v>0</v>
      </c>
      <c r="G11" s="2">
        <v>10</v>
      </c>
      <c r="H11" s="2">
        <v>0</v>
      </c>
      <c r="I11" s="2">
        <v>5</v>
      </c>
      <c r="J11" s="2">
        <v>5</v>
      </c>
      <c r="K11" s="2">
        <v>0</v>
      </c>
      <c r="L11" s="2">
        <v>1</v>
      </c>
      <c r="M11" s="2">
        <v>0</v>
      </c>
      <c r="N11" s="3">
        <v>0</v>
      </c>
      <c r="O11" s="3">
        <v>0</v>
      </c>
      <c r="P11" s="3">
        <v>0</v>
      </c>
      <c r="Q11" s="3">
        <v>0</v>
      </c>
      <c r="R11" s="3">
        <v>0</v>
      </c>
      <c r="S11" s="41">
        <v>21</v>
      </c>
      <c r="V11" s="41">
        <v>4</v>
      </c>
      <c r="W11" s="3">
        <f>K3</f>
        <v>0</v>
      </c>
      <c r="X11" s="3">
        <f>K4</f>
        <v>0</v>
      </c>
      <c r="Y11" s="41">
        <f>K5</f>
        <v>0</v>
      </c>
      <c r="Z11" s="41">
        <f>K6</f>
        <v>1</v>
      </c>
      <c r="AA11" s="41">
        <f>K7</f>
        <v>0</v>
      </c>
      <c r="AB11" s="41">
        <f>K8</f>
        <v>1</v>
      </c>
      <c r="AC11" s="41">
        <f>K9</f>
        <v>0</v>
      </c>
      <c r="AD11" s="41">
        <f>K10</f>
        <v>0</v>
      </c>
      <c r="AE11" s="2">
        <f>K11</f>
        <v>0</v>
      </c>
      <c r="AF11" s="3">
        <f>K12</f>
        <v>1</v>
      </c>
      <c r="AG11" s="50">
        <f>K13</f>
        <v>0</v>
      </c>
      <c r="AH11" s="4">
        <f>K14</f>
        <v>0</v>
      </c>
      <c r="AI11" s="3">
        <f>K15</f>
        <v>0</v>
      </c>
      <c r="AJ11" s="3">
        <f>K16</f>
        <v>0</v>
      </c>
      <c r="AK11" s="3">
        <f>K17</f>
        <v>0</v>
      </c>
      <c r="AL11" s="3">
        <f>K18</f>
        <v>0</v>
      </c>
      <c r="AM11" s="3">
        <f>K19</f>
        <v>0</v>
      </c>
      <c r="AN11" s="3">
        <f>K20</f>
        <v>0</v>
      </c>
      <c r="AO11" s="3">
        <f>K21</f>
        <v>1</v>
      </c>
      <c r="AP11" s="3">
        <f>K22</f>
        <v>0</v>
      </c>
      <c r="AQ11" s="2">
        <f>K23</f>
        <v>0</v>
      </c>
      <c r="AR11" s="2">
        <f>K24</f>
        <v>0</v>
      </c>
      <c r="AS11" s="2">
        <f>K25</f>
        <v>0</v>
      </c>
      <c r="AT11" s="3">
        <f>K26</f>
        <v>0</v>
      </c>
      <c r="AU11" s="5"/>
      <c r="AV11" s="41">
        <v>4</v>
      </c>
      <c r="AW11" s="33">
        <f t="shared" ref="AW11" si="430">PRODUCT(W11*100*1/W19)</f>
        <v>0</v>
      </c>
      <c r="AX11" s="33">
        <f t="shared" ref="AX11" si="431">PRODUCT(X11*100*1/X19)</f>
        <v>0</v>
      </c>
      <c r="AY11" s="30">
        <f t="shared" ref="AY11" si="432">PRODUCT(Y11*100*1/Y19)</f>
        <v>0</v>
      </c>
      <c r="AZ11" s="30">
        <f t="shared" ref="AZ11" si="433">PRODUCT(Z11*100*1/Z19)</f>
        <v>4.7619047619047619</v>
      </c>
      <c r="BA11" s="30">
        <f t="shared" ref="BA11" si="434">PRODUCT(AA11*100*1/AA19)</f>
        <v>0</v>
      </c>
      <c r="BB11" s="30">
        <f t="shared" ref="BB11" si="435">PRODUCT(AB11*100*1/AB19)</f>
        <v>4.7619047619047619</v>
      </c>
      <c r="BC11" s="30">
        <f t="shared" ref="BC11" si="436">PRODUCT(AC11*100*1/AC19)</f>
        <v>0</v>
      </c>
      <c r="BD11" s="30">
        <f t="shared" ref="BD11" si="437">PRODUCT(AD11*100*1/AD19)</f>
        <v>0</v>
      </c>
      <c r="BE11" s="31">
        <f t="shared" ref="BE11" si="438">PRODUCT(AE11*100*1/AE19)</f>
        <v>0</v>
      </c>
      <c r="BF11" s="33">
        <f t="shared" ref="BF11" si="439">PRODUCT(AF11*100*1/AF19)</f>
        <v>4.7619047619047619</v>
      </c>
      <c r="BG11" s="51">
        <f t="shared" ref="BG11" si="440">PRODUCT(AG11*100*1/AG19)</f>
        <v>0</v>
      </c>
      <c r="BH11" s="32">
        <f t="shared" ref="BH11" si="441">PRODUCT(AH11*100*1/AH19)</f>
        <v>0</v>
      </c>
      <c r="BI11" s="33">
        <f t="shared" ref="BI11" si="442">PRODUCT(AI11*100*1/AI19)</f>
        <v>0</v>
      </c>
      <c r="BJ11" s="33">
        <f t="shared" ref="BJ11" si="443">PRODUCT(AJ11*100*1/AJ19)</f>
        <v>0</v>
      </c>
      <c r="BK11" s="33">
        <f t="shared" ref="BK11" si="444">PRODUCT(AK11*100*1/AK19)</f>
        <v>0</v>
      </c>
      <c r="BL11" s="33">
        <f t="shared" ref="BL11" si="445">PRODUCT(AL11*100*1/AL19)</f>
        <v>0</v>
      </c>
      <c r="BM11" s="33">
        <f t="shared" ref="BM11" si="446">PRODUCT(AM11*100*1/AM19)</f>
        <v>0</v>
      </c>
      <c r="BN11" s="33">
        <f t="shared" ref="BN11" si="447">PRODUCT(AN11*100*1/AN19)</f>
        <v>0</v>
      </c>
      <c r="BO11" s="33">
        <f t="shared" ref="BO11" si="448">PRODUCT(AO11*100*1/AO19)</f>
        <v>4.7619047619047619</v>
      </c>
      <c r="BP11" s="33">
        <f t="shared" ref="BP11" si="449">PRODUCT(AP11*100*1/AP19)</f>
        <v>0</v>
      </c>
      <c r="BQ11" s="31">
        <f t="shared" ref="BQ11" si="450">PRODUCT(AQ11*100*1/AQ19)</f>
        <v>0</v>
      </c>
      <c r="BR11" s="31">
        <f t="shared" ref="BR11" si="451">PRODUCT(AR11*100*1/AR19)</f>
        <v>0</v>
      </c>
      <c r="BS11" s="31">
        <f t="shared" ref="BS11" si="452">PRODUCT(AS11*100*1/AS19)</f>
        <v>0</v>
      </c>
      <c r="BT11" s="33">
        <f t="shared" ref="BT11" si="453">PRODUCT(AT11*100*1/AT19)</f>
        <v>0</v>
      </c>
      <c r="BU11" s="41"/>
      <c r="BV11" s="41">
        <v>4</v>
      </c>
      <c r="BW11" s="33">
        <f t="shared" ref="BW11" si="454">AW3+AW4+AW5+AW6+AW7+AW8+AW9+AW10+AW11</f>
        <v>100</v>
      </c>
      <c r="BX11" s="33">
        <f t="shared" ref="BX11" si="455">AX3+AX4+AX5+AX6+AX7+AX8+AX9+AX10+AX11</f>
        <v>95.238095238095241</v>
      </c>
      <c r="BY11" s="30">
        <f t="shared" ref="BY11" si="456">AY3+AY4+AY5+AY6+AY7+AY8+AY9+AY10+AY11</f>
        <v>100</v>
      </c>
      <c r="BZ11" s="30">
        <f t="shared" ref="BZ11" si="457">AZ3+AZ4+AZ5+AZ6+AZ7+AZ8+AZ9+AZ10+AZ11</f>
        <v>100</v>
      </c>
      <c r="CA11" s="30">
        <f t="shared" ref="CA11" si="458">BA3+BA4+BA5+BA6+BA7+BA8+BA9+BA10+BA11</f>
        <v>100</v>
      </c>
      <c r="CB11" s="30">
        <f t="shared" ref="CB11" si="459">BB3+BB4+BB5+BB6+BB7+BB8+BB9+BB10+BB11</f>
        <v>100</v>
      </c>
      <c r="CC11" s="30">
        <f t="shared" ref="CC11" si="460">BC3+BC4+BC5+BC6+BC7+BC8+BC9+BC10+BC11</f>
        <v>100</v>
      </c>
      <c r="CD11" s="30">
        <f t="shared" ref="CD11" si="461">BD3+BD4+BD5+BD6+BD7+BD8+BD9+BD10+BD11</f>
        <v>100</v>
      </c>
      <c r="CE11" s="31">
        <f t="shared" ref="CE11" si="462">BE3+BE4+BE5+BE6+BE7+BE8+BE9+BE10+BE11</f>
        <v>95.238095238095241</v>
      </c>
      <c r="CF11" s="33">
        <f t="shared" ref="CF11" si="463">BF3+BF4+BF5+BF6+BF7+BF8+BF9+BF10+BF11</f>
        <v>100</v>
      </c>
      <c r="CG11" s="51">
        <f t="shared" ref="CG11" si="464">BG3+BG4+BG5+BG6+BG7+BG8+BG9+BG10+BG11</f>
        <v>0</v>
      </c>
      <c r="CH11" s="32">
        <f t="shared" ref="CH11" si="465">BH3+BH4+BH5+BH6+BH7+BH8+BH9+BH10+BH11</f>
        <v>100</v>
      </c>
      <c r="CI11" s="33">
        <f t="shared" ref="CI11" si="466">BI3+BI4+BI5+BI6+BI7+BI8+BI9+BI10+BI11</f>
        <v>100</v>
      </c>
      <c r="CJ11" s="33">
        <f t="shared" ref="CJ11" si="467">BJ3+BJ4+BJ5+BJ6+BJ7+BJ8+BJ9+BJ10+BJ11</f>
        <v>100</v>
      </c>
      <c r="CK11" s="33">
        <f t="shared" ref="CK11" si="468">BK3+BK4+BK5+BK6+BK7+BK8+BK9+BK10+BK11</f>
        <v>100</v>
      </c>
      <c r="CL11" s="33">
        <f t="shared" ref="CL11" si="469">BL3+BL4+BL5+BL6+BL7+BL8+BL9+BL10+BL11</f>
        <v>100</v>
      </c>
      <c r="CM11" s="33">
        <f t="shared" ref="CM11" si="470">BM3+BM4+BM5+BM6+BM7+BM8+BM9+BM10+BM11</f>
        <v>100</v>
      </c>
      <c r="CN11" s="33">
        <f t="shared" ref="CN11" si="471">BN3+BN4+BN5+BN6+BN7+BN8+BN9+BN10+BN11</f>
        <v>100</v>
      </c>
      <c r="CO11" s="33">
        <f t="shared" ref="CO11" si="472">BO3+BO4+BO5+BO6+BO7+BO8+BO9+BO10+BO11</f>
        <v>71.428571428571431</v>
      </c>
      <c r="CP11" s="33">
        <f t="shared" ref="CP11" si="473">BP3+BP4+BP5+BP6+BP7+BP8+BP9+BP10+BP11</f>
        <v>100</v>
      </c>
      <c r="CQ11" s="31">
        <f t="shared" ref="CQ11" si="474">BQ3+BQ4+BQ5+BQ6+BQ7+BQ8+BQ9+BQ10+BQ11</f>
        <v>100</v>
      </c>
      <c r="CR11" s="31">
        <f t="shared" ref="CR11" si="475">BR3+BR4+BR5+BR6+BR7+BR8+BR9+BR10+BR11</f>
        <v>100</v>
      </c>
      <c r="CS11" s="31">
        <f t="shared" ref="CS11" si="476">BS3+BS4+BS5+BS6+BS7+BS8+BS9+BS10+BS11</f>
        <v>100</v>
      </c>
      <c r="CT11" s="33">
        <f t="shared" ref="CT11" si="477">BT3+BT4+BT5+BT6+BT7+BT8+BT9+BT10+BT11</f>
        <v>100</v>
      </c>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7" x14ac:dyDescent="0.25">
      <c r="B12" s="41" t="s">
        <v>14</v>
      </c>
      <c r="C12" s="2">
        <v>0</v>
      </c>
      <c r="D12" s="2">
        <v>0</v>
      </c>
      <c r="E12" s="2">
        <v>8</v>
      </c>
      <c r="F12" s="2">
        <v>0</v>
      </c>
      <c r="G12" s="2">
        <v>7</v>
      </c>
      <c r="H12" s="2">
        <v>4</v>
      </c>
      <c r="I12" s="2">
        <v>1</v>
      </c>
      <c r="J12" s="2">
        <v>0</v>
      </c>
      <c r="K12" s="3">
        <v>1</v>
      </c>
      <c r="L12" s="3">
        <v>0</v>
      </c>
      <c r="M12" s="3">
        <v>0</v>
      </c>
      <c r="N12" s="3">
        <v>0</v>
      </c>
      <c r="O12" s="3">
        <v>0</v>
      </c>
      <c r="P12" s="3">
        <v>0</v>
      </c>
      <c r="Q12" s="3">
        <v>0</v>
      </c>
      <c r="R12" s="3">
        <v>0</v>
      </c>
      <c r="S12" s="41">
        <v>21</v>
      </c>
      <c r="V12" s="41">
        <v>8</v>
      </c>
      <c r="W12" s="3">
        <f>L3</f>
        <v>0</v>
      </c>
      <c r="X12" s="3">
        <f>L4</f>
        <v>0</v>
      </c>
      <c r="Y12" s="41">
        <f>L5</f>
        <v>0</v>
      </c>
      <c r="Z12" s="41">
        <f>L6</f>
        <v>0</v>
      </c>
      <c r="AA12" s="41">
        <f>L7</f>
        <v>0</v>
      </c>
      <c r="AB12" s="41">
        <f>L8</f>
        <v>0</v>
      </c>
      <c r="AC12" s="41">
        <f>L9</f>
        <v>0</v>
      </c>
      <c r="AD12" s="41">
        <f>L10</f>
        <v>0</v>
      </c>
      <c r="AE12" s="2">
        <f>L11</f>
        <v>1</v>
      </c>
      <c r="AF12" s="3">
        <f>L12</f>
        <v>0</v>
      </c>
      <c r="AG12" s="50">
        <f>L13</f>
        <v>1</v>
      </c>
      <c r="AH12" s="3">
        <f>L14</f>
        <v>0</v>
      </c>
      <c r="AI12" s="3">
        <f>L15</f>
        <v>0</v>
      </c>
      <c r="AJ12" s="3">
        <f>L16</f>
        <v>0</v>
      </c>
      <c r="AK12" s="3">
        <f>L17</f>
        <v>0</v>
      </c>
      <c r="AL12" s="3">
        <f>L18</f>
        <v>0</v>
      </c>
      <c r="AM12" s="3">
        <f>L19</f>
        <v>0</v>
      </c>
      <c r="AN12" s="3">
        <f>L20</f>
        <v>0</v>
      </c>
      <c r="AO12" s="3">
        <f>L21</f>
        <v>4</v>
      </c>
      <c r="AP12" s="3">
        <f>L22</f>
        <v>0</v>
      </c>
      <c r="AQ12" s="3">
        <f>L23</f>
        <v>0</v>
      </c>
      <c r="AR12" s="3">
        <f>L24</f>
        <v>0</v>
      </c>
      <c r="AS12" s="3">
        <f>L25</f>
        <v>0</v>
      </c>
      <c r="AT12" s="3">
        <f>L26</f>
        <v>0</v>
      </c>
      <c r="AU12" s="7"/>
      <c r="AV12" s="41">
        <v>8</v>
      </c>
      <c r="AW12" s="33">
        <f t="shared" ref="AW12" si="478">PRODUCT(W12*100*1/W19)</f>
        <v>0</v>
      </c>
      <c r="AX12" s="33">
        <f t="shared" ref="AX12" si="479">PRODUCT(X12*100*1/X19)</f>
        <v>0</v>
      </c>
      <c r="AY12" s="30">
        <f t="shared" ref="AY12" si="480">PRODUCT(Y12*100*1/Y19)</f>
        <v>0</v>
      </c>
      <c r="AZ12" s="30">
        <f t="shared" ref="AZ12" si="481">PRODUCT(Z12*100*1/Z19)</f>
        <v>0</v>
      </c>
      <c r="BA12" s="30">
        <f t="shared" ref="BA12" si="482">PRODUCT(AA12*100*1/AA19)</f>
        <v>0</v>
      </c>
      <c r="BB12" s="30">
        <f t="shared" ref="BB12" si="483">PRODUCT(AB12*100*1/AB19)</f>
        <v>0</v>
      </c>
      <c r="BC12" s="30">
        <f t="shared" ref="BC12" si="484">PRODUCT(AC12*100*1/AC19)</f>
        <v>0</v>
      </c>
      <c r="BD12" s="30">
        <f t="shared" ref="BD12" si="485">PRODUCT(AD12*100*1/AD19)</f>
        <v>0</v>
      </c>
      <c r="BE12" s="31">
        <f t="shared" ref="BE12" si="486">PRODUCT(AE12*100*1/AE19)</f>
        <v>4.7619047619047619</v>
      </c>
      <c r="BF12" s="33">
        <f t="shared" ref="BF12" si="487">PRODUCT(AF12*100*1/AF19)</f>
        <v>0</v>
      </c>
      <c r="BG12" s="51">
        <f t="shared" ref="BG12" si="488">PRODUCT(AG12*100*1/AG19)</f>
        <v>4.7619047619047619</v>
      </c>
      <c r="BH12" s="33">
        <f t="shared" ref="BH12" si="489">PRODUCT(AH12*100*1/AH19)</f>
        <v>0</v>
      </c>
      <c r="BI12" s="33">
        <f t="shared" ref="BI12" si="490">PRODUCT(AI12*100*1/AI19)</f>
        <v>0</v>
      </c>
      <c r="BJ12" s="33">
        <f t="shared" ref="BJ12" si="491">PRODUCT(AJ12*100*1/AJ19)</f>
        <v>0</v>
      </c>
      <c r="BK12" s="33">
        <f t="shared" ref="BK12" si="492">PRODUCT(AK12*100*1/AK19)</f>
        <v>0</v>
      </c>
      <c r="BL12" s="33">
        <f t="shared" ref="BL12" si="493">PRODUCT(AL12*100*1/AL19)</f>
        <v>0</v>
      </c>
      <c r="BM12" s="33">
        <f t="shared" ref="BM12" si="494">PRODUCT(AM12*100*1/AM19)</f>
        <v>0</v>
      </c>
      <c r="BN12" s="33">
        <f t="shared" ref="BN12" si="495">PRODUCT(AN12*100*1/AN19)</f>
        <v>0</v>
      </c>
      <c r="BO12" s="33">
        <f t="shared" ref="BO12" si="496">PRODUCT(AO12*100*1/AO19)</f>
        <v>19.047619047619047</v>
      </c>
      <c r="BP12" s="33">
        <f t="shared" ref="BP12" si="497">PRODUCT(AP12*100*1/AP19)</f>
        <v>0</v>
      </c>
      <c r="BQ12" s="33">
        <f t="shared" ref="BQ12" si="498">PRODUCT(AQ12*100*1/AQ19)</f>
        <v>0</v>
      </c>
      <c r="BR12" s="33">
        <f t="shared" ref="BR12" si="499">PRODUCT(AR12*100*1/AR19)</f>
        <v>0</v>
      </c>
      <c r="BS12" s="33">
        <f t="shared" ref="BS12" si="500">PRODUCT(AS12*100*1/AS19)</f>
        <v>0</v>
      </c>
      <c r="BT12" s="33">
        <f t="shared" ref="BT12" si="501">PRODUCT(AT12*100*1/AT19)</f>
        <v>0</v>
      </c>
      <c r="BU12" s="41"/>
      <c r="BV12" s="41">
        <v>8</v>
      </c>
      <c r="BW12" s="33">
        <f t="shared" ref="BW12" si="502">AW3+AW4+AW5+AW6+AW7+AW8+AW9+AW10+AW11+AW12</f>
        <v>100</v>
      </c>
      <c r="BX12" s="33">
        <f t="shared" ref="BX12" si="503">AX3+AX4+AX5+AX6+AX7+AX8+AX9+AX10+AX11+AX12</f>
        <v>95.238095238095241</v>
      </c>
      <c r="BY12" s="30">
        <f t="shared" ref="BY12" si="504">AY3+AY4+AY5+AY6+AY7+AY8+AY9+AY10+AY11+AY12</f>
        <v>100</v>
      </c>
      <c r="BZ12" s="30">
        <f t="shared" ref="BZ12" si="505">AZ3+AZ4+AZ5+AZ6+AZ7+AZ8+AZ9+AZ10+AZ11+AZ12</f>
        <v>100</v>
      </c>
      <c r="CA12" s="30">
        <f t="shared" ref="CA12" si="506">BA3+BA4+BA5+BA6+BA7+BA8+BA9+BA10+BA11+BA12</f>
        <v>100</v>
      </c>
      <c r="CB12" s="30">
        <f t="shared" ref="CB12" si="507">BB3+BB4+BB5+BB6+BB7+BB8+BB9+BB10+BB11+BB12</f>
        <v>100</v>
      </c>
      <c r="CC12" s="30">
        <f t="shared" ref="CC12" si="508">BC3+BC4+BC5+BC6+BC7+BC8+BC9+BC10+BC11+BC12</f>
        <v>100</v>
      </c>
      <c r="CD12" s="30">
        <f t="shared" ref="CD12" si="509">BD3+BD4+BD5+BD6+BD7+BD8+BD9+BD10+BD11+BD12</f>
        <v>100</v>
      </c>
      <c r="CE12" s="31">
        <f t="shared" ref="CE12" si="510">BE3+BE4+BE5+BE6+BE7+BE8+BE9+BE10+BE11+BE12</f>
        <v>100</v>
      </c>
      <c r="CF12" s="33">
        <f t="shared" ref="CF12" si="511">BF3+BF4+BF5+BF6+BF7+BF8+BF9+BF10+BF11+BF12</f>
        <v>100</v>
      </c>
      <c r="CG12" s="51">
        <f t="shared" ref="CG12" si="512">BG3+BG4+BG5+BG6+BG7+BG8+BG9+BG10+BG11+BG12</f>
        <v>4.7619047619047619</v>
      </c>
      <c r="CH12" s="33">
        <f t="shared" ref="CH12" si="513">BH3+BH4+BH5+BH6+BH7+BH8+BH9+BH10+BH11+BH12</f>
        <v>100</v>
      </c>
      <c r="CI12" s="33">
        <f t="shared" ref="CI12" si="514">BI3+BI4+BI5+BI6+BI7+BI8+BI9+BI10+BI11+BI12</f>
        <v>100</v>
      </c>
      <c r="CJ12" s="33">
        <f t="shared" ref="CJ12" si="515">BJ3+BJ4+BJ5+BJ6+BJ7+BJ8+BJ9+BJ10+BJ11+BJ12</f>
        <v>100</v>
      </c>
      <c r="CK12" s="33">
        <f t="shared" ref="CK12" si="516">BK3+BK4+BK5+BK6+BK7+BK8+BK9+BK10+BK11+BK12</f>
        <v>100</v>
      </c>
      <c r="CL12" s="33">
        <f t="shared" ref="CL12" si="517">BL3+BL4+BL5+BL6+BL7+BL8+BL9+BL10+BL11+BL12</f>
        <v>100</v>
      </c>
      <c r="CM12" s="33">
        <f t="shared" ref="CM12" si="518">BM3+BM4+BM5+BM6+BM7+BM8+BM9+BM10+BM11+BM12</f>
        <v>100</v>
      </c>
      <c r="CN12" s="33">
        <f t="shared" ref="CN12" si="519">BN3+BN4+BN5+BN6+BN7+BN8+BN9+BN10+BN11+BN12</f>
        <v>100</v>
      </c>
      <c r="CO12" s="33">
        <f t="shared" ref="CO12" si="520">BO3+BO4+BO5+BO6+BO7+BO8+BO9+BO10+BO11+BO12</f>
        <v>90.476190476190482</v>
      </c>
      <c r="CP12" s="33">
        <f t="shared" ref="CP12" si="521">BP3+BP4+BP5+BP6+BP7+BP8+BP9+BP10+BP11+BP12</f>
        <v>100</v>
      </c>
      <c r="CQ12" s="33">
        <f t="shared" ref="CQ12" si="522">BQ3+BQ4+BQ5+BQ6+BQ7+BQ8+BQ9+BQ10+BQ11+BQ12</f>
        <v>100</v>
      </c>
      <c r="CR12" s="33">
        <f t="shared" ref="CR12" si="523">BR3+BR4+BR5+BR6+BR7+BR8+BR9+BR10+BR11+BR12</f>
        <v>100</v>
      </c>
      <c r="CS12" s="33">
        <f t="shared" ref="CS12" si="524">BS3+BS4+BS5+BS6+BS7+BS8+BS9+BS10+BS11+BS12</f>
        <v>100</v>
      </c>
      <c r="CT12" s="33">
        <f t="shared" ref="CT12" si="525">BT3+BT4+BT5+BT6+BT7+BT8+BT9+BT10+BT11+BT12</f>
        <v>100</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7" x14ac:dyDescent="0.25">
      <c r="B13" s="41" t="s">
        <v>16</v>
      </c>
      <c r="C13" s="42">
        <v>0</v>
      </c>
      <c r="D13" s="42">
        <v>0</v>
      </c>
      <c r="E13" s="42">
        <v>0</v>
      </c>
      <c r="F13" s="42">
        <v>0</v>
      </c>
      <c r="G13" s="42">
        <v>0</v>
      </c>
      <c r="H13" s="42">
        <v>0</v>
      </c>
      <c r="I13" s="42">
        <v>0</v>
      </c>
      <c r="J13" s="42">
        <v>0</v>
      </c>
      <c r="K13" s="42">
        <v>0</v>
      </c>
      <c r="L13" s="42">
        <v>1</v>
      </c>
      <c r="M13" s="42">
        <v>8</v>
      </c>
      <c r="N13" s="42">
        <v>9</v>
      </c>
      <c r="O13" s="45">
        <v>3</v>
      </c>
      <c r="P13" s="45">
        <v>0</v>
      </c>
      <c r="Q13" s="45">
        <v>0</v>
      </c>
      <c r="R13" s="45">
        <v>0</v>
      </c>
      <c r="S13" s="41">
        <v>21</v>
      </c>
      <c r="V13" s="41">
        <v>16</v>
      </c>
      <c r="W13" s="3">
        <f>M3</f>
        <v>0</v>
      </c>
      <c r="X13" s="3">
        <f>M4</f>
        <v>1</v>
      </c>
      <c r="Y13" s="41">
        <f>M5</f>
        <v>0</v>
      </c>
      <c r="Z13" s="41">
        <f>M6</f>
        <v>0</v>
      </c>
      <c r="AA13" s="41">
        <f>M7</f>
        <v>0</v>
      </c>
      <c r="AB13" s="41">
        <f>M8</f>
        <v>0</v>
      </c>
      <c r="AC13" s="41">
        <f>M9</f>
        <v>0</v>
      </c>
      <c r="AD13" s="41">
        <f>M10</f>
        <v>0</v>
      </c>
      <c r="AE13" s="2">
        <f>M11</f>
        <v>0</v>
      </c>
      <c r="AF13" s="3">
        <f>M12</f>
        <v>0</v>
      </c>
      <c r="AG13" s="50">
        <f>M13</f>
        <v>8</v>
      </c>
      <c r="AH13" s="3">
        <f>M14</f>
        <v>0</v>
      </c>
      <c r="AI13" s="3">
        <f>M15</f>
        <v>0</v>
      </c>
      <c r="AJ13" s="3">
        <f>M16</f>
        <v>0</v>
      </c>
      <c r="AK13" s="3">
        <f>M17</f>
        <v>0</v>
      </c>
      <c r="AL13" s="3">
        <f>M18</f>
        <v>0</v>
      </c>
      <c r="AM13" s="3">
        <f>M19</f>
        <v>0</v>
      </c>
      <c r="AN13" s="3">
        <f>M20</f>
        <v>0</v>
      </c>
      <c r="AO13" s="3">
        <f>M21</f>
        <v>2</v>
      </c>
      <c r="AP13" s="3">
        <f>M22</f>
        <v>0</v>
      </c>
      <c r="AQ13" s="3">
        <f>M23</f>
        <v>0</v>
      </c>
      <c r="AR13" s="3">
        <f>M24</f>
        <v>0</v>
      </c>
      <c r="AS13" s="3">
        <f>M25</f>
        <v>0</v>
      </c>
      <c r="AT13" s="3">
        <f>M26</f>
        <v>0</v>
      </c>
      <c r="AU13" s="7"/>
      <c r="AV13" s="41">
        <v>16</v>
      </c>
      <c r="AW13" s="33">
        <f t="shared" ref="AW13" si="526">PRODUCT(W13*100*1/W19)</f>
        <v>0</v>
      </c>
      <c r="AX13" s="33">
        <f t="shared" ref="AX13" si="527">PRODUCT(X13*100*1/X19)</f>
        <v>4.7619047619047619</v>
      </c>
      <c r="AY13" s="30">
        <f t="shared" ref="AY13" si="528">PRODUCT(Y13*100*1/Y19)</f>
        <v>0</v>
      </c>
      <c r="AZ13" s="30">
        <f t="shared" ref="AZ13" si="529">PRODUCT(Z13*100*1/Z19)</f>
        <v>0</v>
      </c>
      <c r="BA13" s="30">
        <f t="shared" ref="BA13" si="530">PRODUCT(AA13*100*1/AA19)</f>
        <v>0</v>
      </c>
      <c r="BB13" s="30">
        <f t="shared" ref="BB13" si="531">PRODUCT(AB13*100*1/AB19)</f>
        <v>0</v>
      </c>
      <c r="BC13" s="30">
        <f t="shared" ref="BC13" si="532">PRODUCT(AC13*100*1/AC19)</f>
        <v>0</v>
      </c>
      <c r="BD13" s="30">
        <f t="shared" ref="BD13" si="533">PRODUCT(AD13*100*1/AD19)</f>
        <v>0</v>
      </c>
      <c r="BE13" s="31">
        <f t="shared" ref="BE13" si="534">PRODUCT(AE13*100*1/AE19)</f>
        <v>0</v>
      </c>
      <c r="BF13" s="33">
        <f t="shared" ref="BF13" si="535">PRODUCT(AF13*100*1/AF19)</f>
        <v>0</v>
      </c>
      <c r="BG13" s="51">
        <f t="shared" ref="BG13" si="536">PRODUCT(AG13*100*1/AG19)</f>
        <v>38.095238095238095</v>
      </c>
      <c r="BH13" s="33">
        <f t="shared" ref="BH13" si="537">PRODUCT(AH13*100*1/AH19)</f>
        <v>0</v>
      </c>
      <c r="BI13" s="33">
        <f t="shared" ref="BI13" si="538">PRODUCT(AI13*100*1/AI19)</f>
        <v>0</v>
      </c>
      <c r="BJ13" s="33">
        <f t="shared" ref="BJ13" si="539">PRODUCT(AJ13*100*1/AJ19)</f>
        <v>0</v>
      </c>
      <c r="BK13" s="33">
        <f t="shared" ref="BK13" si="540">PRODUCT(AK13*100*1/AK19)</f>
        <v>0</v>
      </c>
      <c r="BL13" s="33">
        <f t="shared" ref="BL13" si="541">PRODUCT(AL13*100*1/AL19)</f>
        <v>0</v>
      </c>
      <c r="BM13" s="33">
        <f t="shared" ref="BM13" si="542">PRODUCT(AM13*100*1/AM19)</f>
        <v>0</v>
      </c>
      <c r="BN13" s="33">
        <f t="shared" ref="BN13" si="543">PRODUCT(AN13*100*1/AN19)</f>
        <v>0</v>
      </c>
      <c r="BO13" s="33">
        <f t="shared" ref="BO13" si="544">PRODUCT(AO13*100*1/AO19)</f>
        <v>9.5238095238095237</v>
      </c>
      <c r="BP13" s="33">
        <f t="shared" ref="BP13" si="545">PRODUCT(AP13*100*1/AP19)</f>
        <v>0</v>
      </c>
      <c r="BQ13" s="33">
        <f t="shared" ref="BQ13" si="546">PRODUCT(AQ13*100*1/AQ19)</f>
        <v>0</v>
      </c>
      <c r="BR13" s="33">
        <f t="shared" ref="BR13" si="547">PRODUCT(AR13*100*1/AR19)</f>
        <v>0</v>
      </c>
      <c r="BS13" s="33">
        <f t="shared" ref="BS13" si="548">PRODUCT(AS13*100*1/AS19)</f>
        <v>0</v>
      </c>
      <c r="BT13" s="33">
        <f t="shared" ref="BT13" si="549">PRODUCT(AT13*100*1/AT19)</f>
        <v>0</v>
      </c>
      <c r="BU13" s="41"/>
      <c r="BV13" s="41">
        <v>16</v>
      </c>
      <c r="BW13" s="33">
        <f t="shared" ref="BW13" si="550">AW3+AW4+AW5+AW6+AW7+AW8+AW9+AW10+AW11+AW12+AW13</f>
        <v>100</v>
      </c>
      <c r="BX13" s="33">
        <f t="shared" ref="BX13" si="551">AX3+AX4+AX5+AX6+AX7+AX8+AX9+AX10+AX11+AX12+AX13</f>
        <v>100</v>
      </c>
      <c r="BY13" s="30">
        <f t="shared" ref="BY13" si="552">AY3+AY4+AY5+AY6+AY7+AY8+AY9+AY10+AY11+AY12+AY13</f>
        <v>100</v>
      </c>
      <c r="BZ13" s="30">
        <f t="shared" ref="BZ13" si="553">AZ3+AZ4+AZ5+AZ6+AZ7+AZ8+AZ9+AZ10+AZ11+AZ12+AZ13</f>
        <v>100</v>
      </c>
      <c r="CA13" s="30">
        <f t="shared" ref="CA13" si="554">BA3+BA4+BA5+BA6+BA7+BA8+BA9+BA10+BA11+BA12+BA13</f>
        <v>100</v>
      </c>
      <c r="CB13" s="30">
        <f t="shared" ref="CB13" si="555">BB3+BB4+BB5+BB6+BB7+BB8+BB9+BB10+BB11+BB12+BB13</f>
        <v>100</v>
      </c>
      <c r="CC13" s="30">
        <f t="shared" ref="CC13" si="556">BC3+BC4+BC5+BC6+BC7+BC8+BC9+BC10+BC11+BC12+BC13</f>
        <v>100</v>
      </c>
      <c r="CD13" s="30">
        <f t="shared" ref="CD13" si="557">BD3+BD4+BD5+BD6+BD7+BD8+BD9+BD10+BD11+BD12+BD13</f>
        <v>100</v>
      </c>
      <c r="CE13" s="31">
        <f t="shared" ref="CE13" si="558">BE3+BE4+BE5+BE6+BE7+BE8+BE9+BE10+BE11+BE12+BE13</f>
        <v>100</v>
      </c>
      <c r="CF13" s="33">
        <f t="shared" ref="CF13" si="559">BF3+BF4+BF5+BF6+BF7+BF8+BF9+BF10+BF11+BF12+BF13</f>
        <v>100</v>
      </c>
      <c r="CG13" s="51">
        <f t="shared" ref="CG13" si="560">BG3+BG4+BG5+BG6+BG7+BG8+BG9+BG10+BG11+BG12+BG13</f>
        <v>42.857142857142854</v>
      </c>
      <c r="CH13" s="33">
        <f t="shared" ref="CH13" si="561">BH3+BH4+BH5+BH6+BH7+BH8+BH9+BH10+BH11+BH12+BH13</f>
        <v>100</v>
      </c>
      <c r="CI13" s="33">
        <f t="shared" ref="CI13" si="562">BI3+BI4+BI5+BI6+BI7+BI8+BI9+BI10+BI11+BI12+BI13</f>
        <v>100</v>
      </c>
      <c r="CJ13" s="33">
        <f t="shared" ref="CJ13" si="563">BJ3+BJ4+BJ5+BJ6+BJ7+BJ8+BJ9+BJ10+BJ11+BJ12+BJ13</f>
        <v>100</v>
      </c>
      <c r="CK13" s="33">
        <f t="shared" ref="CK13" si="564">BK3+BK4+BK5+BK6+BK7+BK8+BK9+BK10+BK11+BK12+BK13</f>
        <v>100</v>
      </c>
      <c r="CL13" s="33">
        <f t="shared" ref="CL13" si="565">BL3+BL4+BL5+BL6+BL7+BL8+BL9+BL10+BL11+BL12+BL13</f>
        <v>100</v>
      </c>
      <c r="CM13" s="33">
        <f t="shared" ref="CM13" si="566">BM3+BM4+BM5+BM6+BM7+BM8+BM9+BM10+BM11+BM12+BM13</f>
        <v>100</v>
      </c>
      <c r="CN13" s="33">
        <f t="shared" ref="CN13" si="567">BN3+BN4+BN5+BN6+BN7+BN8+BN9+BN10+BN11+BN12+BN13</f>
        <v>100</v>
      </c>
      <c r="CO13" s="33">
        <f t="shared" ref="CO13" si="568">BO3+BO4+BO5+BO6+BO7+BO8+BO9+BO10+BO11+BO12+BO13</f>
        <v>100</v>
      </c>
      <c r="CP13" s="33">
        <f t="shared" ref="CP13" si="569">BP3+BP4+BP5+BP6+BP7+BP8+BP9+BP10+BP11+BP12+BP13</f>
        <v>100</v>
      </c>
      <c r="CQ13" s="33">
        <f t="shared" ref="CQ13" si="570">BQ3+BQ4+BQ5+BQ6+BQ7+BQ8+BQ9+BQ10+BQ11+BQ12+BQ13</f>
        <v>100</v>
      </c>
      <c r="CR13" s="33">
        <f t="shared" ref="CR13" si="571">BR3+BR4+BR5+BR6+BR7+BR8+BR9+BR10+BR11+BR12+BR13</f>
        <v>100</v>
      </c>
      <c r="CS13" s="33">
        <f t="shared" ref="CS13" si="572">BS3+BS4+BS5+BS6+BS7+BS8+BS9+BS10+BS11+BS12+BS13</f>
        <v>100</v>
      </c>
      <c r="CT13" s="33">
        <f t="shared" ref="CT13" si="573">BT3+BT4+BT5+BT6+BT7+BT8+BT9+BT10+BT11+BT12+BT13</f>
        <v>100</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7" x14ac:dyDescent="0.25">
      <c r="B14" s="41" t="s">
        <v>17</v>
      </c>
      <c r="C14" s="2">
        <v>0</v>
      </c>
      <c r="D14" s="2">
        <v>0</v>
      </c>
      <c r="E14" s="2">
        <v>12</v>
      </c>
      <c r="F14" s="2">
        <v>0</v>
      </c>
      <c r="G14" s="2">
        <v>5</v>
      </c>
      <c r="H14" s="2">
        <v>2</v>
      </c>
      <c r="I14" s="2">
        <v>2</v>
      </c>
      <c r="J14" s="2">
        <v>0</v>
      </c>
      <c r="K14" s="4">
        <v>0</v>
      </c>
      <c r="L14" s="3">
        <v>0</v>
      </c>
      <c r="M14" s="3">
        <v>0</v>
      </c>
      <c r="N14" s="3">
        <v>0</v>
      </c>
      <c r="O14" s="3">
        <v>0</v>
      </c>
      <c r="P14" s="3">
        <v>0</v>
      </c>
      <c r="Q14" s="3">
        <v>0</v>
      </c>
      <c r="R14" s="3">
        <v>0</v>
      </c>
      <c r="S14" s="41">
        <v>21</v>
      </c>
      <c r="V14" s="41">
        <v>32</v>
      </c>
      <c r="W14" s="3">
        <f>N3</f>
        <v>0</v>
      </c>
      <c r="X14" s="3">
        <f>N4</f>
        <v>0</v>
      </c>
      <c r="Y14" s="41">
        <f>N5</f>
        <v>0</v>
      </c>
      <c r="Z14" s="41">
        <f>N6</f>
        <v>0</v>
      </c>
      <c r="AA14" s="41">
        <f>N7</f>
        <v>0</v>
      </c>
      <c r="AB14" s="41">
        <f>N8</f>
        <v>0</v>
      </c>
      <c r="AC14" s="41">
        <f>N9</f>
        <v>0</v>
      </c>
      <c r="AD14" s="41">
        <f>N10</f>
        <v>0</v>
      </c>
      <c r="AE14" s="3">
        <f>N11</f>
        <v>0</v>
      </c>
      <c r="AF14" s="3">
        <f>N12</f>
        <v>0</v>
      </c>
      <c r="AG14" s="50">
        <f>N13</f>
        <v>9</v>
      </c>
      <c r="AH14" s="3">
        <f>N14</f>
        <v>0</v>
      </c>
      <c r="AI14" s="3">
        <f>N15</f>
        <v>0</v>
      </c>
      <c r="AJ14" s="3">
        <f>N16</f>
        <v>0</v>
      </c>
      <c r="AK14" s="3">
        <f>N17</f>
        <v>0</v>
      </c>
      <c r="AL14" s="3">
        <f>N18</f>
        <v>0</v>
      </c>
      <c r="AM14" s="3">
        <f>N19</f>
        <v>0</v>
      </c>
      <c r="AN14" s="3">
        <f>N20</f>
        <v>0</v>
      </c>
      <c r="AO14" s="3">
        <f>N21</f>
        <v>0</v>
      </c>
      <c r="AP14" s="3">
        <f>N22</f>
        <v>0</v>
      </c>
      <c r="AQ14" s="3">
        <f>N23</f>
        <v>0</v>
      </c>
      <c r="AR14" s="3">
        <f>N24</f>
        <v>0</v>
      </c>
      <c r="AS14" s="3">
        <f>N25</f>
        <v>0</v>
      </c>
      <c r="AT14" s="3">
        <f>N26</f>
        <v>0</v>
      </c>
      <c r="AU14" s="7"/>
      <c r="AV14" s="41">
        <v>32</v>
      </c>
      <c r="AW14" s="33">
        <f t="shared" ref="AW14" si="574">PRODUCT(W14*100*1/W19)</f>
        <v>0</v>
      </c>
      <c r="AX14" s="33">
        <f t="shared" ref="AX14" si="575">PRODUCT(X14*100*1/X19)</f>
        <v>0</v>
      </c>
      <c r="AY14" s="30">
        <f t="shared" ref="AY14" si="576">PRODUCT(Y14*100*1/Y19)</f>
        <v>0</v>
      </c>
      <c r="AZ14" s="30">
        <f t="shared" ref="AZ14" si="577">PRODUCT(Z14*100*1/Z19)</f>
        <v>0</v>
      </c>
      <c r="BA14" s="30">
        <f t="shared" ref="BA14" si="578">PRODUCT(AA14*100*1/AA19)</f>
        <v>0</v>
      </c>
      <c r="BB14" s="30">
        <f t="shared" ref="BB14" si="579">PRODUCT(AB14*100*1/AB19)</f>
        <v>0</v>
      </c>
      <c r="BC14" s="30">
        <f t="shared" ref="BC14" si="580">PRODUCT(AC14*100*1/AC19)</f>
        <v>0</v>
      </c>
      <c r="BD14" s="30">
        <f t="shared" ref="BD14" si="581">PRODUCT(AD14*100*1/AD19)</f>
        <v>0</v>
      </c>
      <c r="BE14" s="33">
        <f t="shared" ref="BE14" si="582">PRODUCT(AE14*100*1/AE19)</f>
        <v>0</v>
      </c>
      <c r="BF14" s="33">
        <f t="shared" ref="BF14" si="583">PRODUCT(AF14*100*1/AF19)</f>
        <v>0</v>
      </c>
      <c r="BG14" s="51">
        <f t="shared" ref="BG14" si="584">PRODUCT(AG14*100*1/AG19)</f>
        <v>42.857142857142854</v>
      </c>
      <c r="BH14" s="33">
        <f t="shared" ref="BH14" si="585">PRODUCT(AH14*100*1/AH19)</f>
        <v>0</v>
      </c>
      <c r="BI14" s="33">
        <f t="shared" ref="BI14" si="586">PRODUCT(AI14*100*1/AI19)</f>
        <v>0</v>
      </c>
      <c r="BJ14" s="33">
        <f t="shared" ref="BJ14" si="587">PRODUCT(AJ14*100*1/AJ19)</f>
        <v>0</v>
      </c>
      <c r="BK14" s="33">
        <f t="shared" ref="BK14" si="588">PRODUCT(AK14*100*1/AK19)</f>
        <v>0</v>
      </c>
      <c r="BL14" s="33">
        <f t="shared" ref="BL14" si="589">PRODUCT(AL14*100*1/AL19)</f>
        <v>0</v>
      </c>
      <c r="BM14" s="33">
        <f t="shared" ref="BM14" si="590">PRODUCT(AM14*100*1/AM19)</f>
        <v>0</v>
      </c>
      <c r="BN14" s="33">
        <f t="shared" ref="BN14" si="591">PRODUCT(AN14*100*1/AN19)</f>
        <v>0</v>
      </c>
      <c r="BO14" s="33">
        <f t="shared" ref="BO14" si="592">PRODUCT(AO14*100*1/AO19)</f>
        <v>0</v>
      </c>
      <c r="BP14" s="33">
        <f t="shared" ref="BP14" si="593">PRODUCT(AP14*100*1/AP19)</f>
        <v>0</v>
      </c>
      <c r="BQ14" s="33">
        <f t="shared" ref="BQ14" si="594">PRODUCT(AQ14*100*1/AQ19)</f>
        <v>0</v>
      </c>
      <c r="BR14" s="33">
        <f t="shared" ref="BR14" si="595">PRODUCT(AR14*100*1/AR19)</f>
        <v>0</v>
      </c>
      <c r="BS14" s="33">
        <f t="shared" ref="BS14" si="596">PRODUCT(AS14*100*1/AS19)</f>
        <v>0</v>
      </c>
      <c r="BT14" s="33">
        <f t="shared" ref="BT14" si="597">PRODUCT(AT14*100*1/AT19)</f>
        <v>0</v>
      </c>
      <c r="BU14" s="41"/>
      <c r="BV14" s="41">
        <v>32</v>
      </c>
      <c r="BW14" s="33">
        <f t="shared" ref="BW14" si="598">AW3+AW4+AW5+AW6+AW7+AW8+AW9+AW10+AW11+AW12+AW13+AW14</f>
        <v>100</v>
      </c>
      <c r="BX14" s="33">
        <f t="shared" ref="BX14" si="599">AX3+AX4+AX5+AX6+AX7+AX8+AX9+AX10+AX11+AX12+AX13+AX14</f>
        <v>100</v>
      </c>
      <c r="BY14" s="30">
        <f t="shared" ref="BY14" si="600">AY3+AY4+AY5+AY6+AY7+AY8+AY9+AY10+AY11+AY12+AY13+AY14</f>
        <v>100</v>
      </c>
      <c r="BZ14" s="30">
        <f t="shared" ref="BZ14" si="601">AZ3+AZ4+AZ5+AZ6+AZ7+AZ8+AZ9+AZ10+AZ11+AZ12+AZ13+AZ14</f>
        <v>100</v>
      </c>
      <c r="CA14" s="30">
        <f t="shared" ref="CA14" si="602">BA3+BA4+BA5+BA6+BA7+BA8+BA9+BA10+BA11+BA12+BA13+BA14</f>
        <v>100</v>
      </c>
      <c r="CB14" s="30">
        <f t="shared" ref="CB14" si="603">BB3+BB4+BB5+BB6+BB7+BB8+BB9+BB10+BB11+BB12+BB13+BB14</f>
        <v>100</v>
      </c>
      <c r="CC14" s="30">
        <f t="shared" ref="CC14" si="604">BC3+BC4+BC5+BC6+BC7+BC8+BC9+BC10+BC11+BC12+BC13+BC14</f>
        <v>100</v>
      </c>
      <c r="CD14" s="30">
        <f t="shared" ref="CD14" si="605">BD3+BD4+BD5+BD6+BD7+BD8+BD9+BD10+BD11+BD12+BD13+BD14</f>
        <v>100</v>
      </c>
      <c r="CE14" s="33">
        <f t="shared" ref="CE14" si="606">BE3+BE4+BE5+BE6+BE7+BE8+BE9+BE10+BE11+BE12+BE13+BE14</f>
        <v>100</v>
      </c>
      <c r="CF14" s="33">
        <f t="shared" ref="CF14" si="607">BF3+BF4+BF5+BF6+BF7+BF8+BF9+BF10+BF11+BF12+BF13+BF14</f>
        <v>100</v>
      </c>
      <c r="CG14" s="51">
        <f t="shared" ref="CG14" si="608">BG3+BG4+BG5+BG6+BG7+BG8+BG9+BG10+BG11+BG12+BG13+BG14</f>
        <v>85.714285714285708</v>
      </c>
      <c r="CH14" s="33">
        <f t="shared" ref="CH14" si="609">BH3+BH4+BH5+BH6+BH7+BH8+BH9+BH10+BH11+BH12+BH13+BH14</f>
        <v>100</v>
      </c>
      <c r="CI14" s="33">
        <f t="shared" ref="CI14" si="610">BI3+BI4+BI5+BI6+BI7+BI8+BI9+BI10+BI11+BI12+BI13+BI14</f>
        <v>100</v>
      </c>
      <c r="CJ14" s="33">
        <f t="shared" ref="CJ14" si="611">BJ3+BJ4+BJ5+BJ6+BJ7+BJ8+BJ9+BJ10+BJ11+BJ12+BJ13+BJ14</f>
        <v>100</v>
      </c>
      <c r="CK14" s="33">
        <f t="shared" ref="CK14" si="612">BK3+BK4+BK5+BK6+BK7+BK8+BK9+BK10+BK11+BK12+BK13+BK14</f>
        <v>100</v>
      </c>
      <c r="CL14" s="33">
        <f t="shared" ref="CL14" si="613">BL3+BL4+BL5+BL6+BL7+BL8+BL9+BL10+BL11+BL12+BL13+BL14</f>
        <v>100</v>
      </c>
      <c r="CM14" s="33">
        <f t="shared" ref="CM14" si="614">BM3+BM4+BM5+BM6+BM7+BM8+BM9+BM10+BM11+BM12+BM13+BM14</f>
        <v>100</v>
      </c>
      <c r="CN14" s="33">
        <f t="shared" ref="CN14" si="615">BN3+BN4+BN5+BN6+BN7+BN8+BN9+BN10+BN11+BN12+BN13+BN14</f>
        <v>100</v>
      </c>
      <c r="CO14" s="33">
        <f t="shared" ref="CO14" si="616">BO3+BO4+BO5+BO6+BO7+BO8+BO9+BO10+BO11+BO12+BO13+BO14</f>
        <v>100</v>
      </c>
      <c r="CP14" s="33">
        <f t="shared" ref="CP14" si="617">BP3+BP4+BP5+BP6+BP7+BP8+BP9+BP10+BP11+BP12+BP13+BP14</f>
        <v>100</v>
      </c>
      <c r="CQ14" s="33">
        <f t="shared" ref="CQ14" si="618">BQ3+BQ4+BQ5+BQ6+BQ7+BQ8+BQ9+BQ10+BQ11+BQ12+BQ13+BQ14</f>
        <v>100</v>
      </c>
      <c r="CR14" s="33">
        <f t="shared" ref="CR14" si="619">BR3+BR4+BR5+BR6+BR7+BR8+BR9+BR10+BR11+BR12+BR13+BR14</f>
        <v>100</v>
      </c>
      <c r="CS14" s="33">
        <f t="shared" ref="CS14" si="620">BS3+BS4+BS5+BS6+BS7+BS8+BS9+BS10+BS11+BS12+BS13+BS14</f>
        <v>100</v>
      </c>
      <c r="CT14" s="33">
        <f t="shared" ref="CT14" si="621">BT3+BT4+BT5+BT6+BT7+BT8+BT9+BT10+BT11+BT12+BT13+BT14</f>
        <v>100</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7" x14ac:dyDescent="0.25">
      <c r="B15" s="41" t="s">
        <v>18</v>
      </c>
      <c r="C15" s="4">
        <v>0</v>
      </c>
      <c r="D15" s="4">
        <v>0</v>
      </c>
      <c r="E15" s="4">
        <v>0</v>
      </c>
      <c r="F15" s="4">
        <v>0</v>
      </c>
      <c r="G15" s="4">
        <v>1</v>
      </c>
      <c r="H15" s="4">
        <v>3</v>
      </c>
      <c r="I15" s="4">
        <v>15</v>
      </c>
      <c r="J15" s="4">
        <v>2</v>
      </c>
      <c r="K15" s="3">
        <v>0</v>
      </c>
      <c r="L15" s="3">
        <v>0</v>
      </c>
      <c r="M15" s="3">
        <v>0</v>
      </c>
      <c r="N15" s="3">
        <v>0</v>
      </c>
      <c r="O15" s="3">
        <v>0</v>
      </c>
      <c r="P15" s="3">
        <v>0</v>
      </c>
      <c r="Q15" s="3">
        <v>0</v>
      </c>
      <c r="R15" s="3">
        <v>0</v>
      </c>
      <c r="S15" s="41">
        <v>21</v>
      </c>
      <c r="V15" s="41">
        <v>64</v>
      </c>
      <c r="W15" s="3">
        <f>O3</f>
        <v>0</v>
      </c>
      <c r="X15" s="3">
        <f>O4</f>
        <v>0</v>
      </c>
      <c r="Y15" s="41">
        <f>O5</f>
        <v>0</v>
      </c>
      <c r="Z15" s="41">
        <f>O6</f>
        <v>0</v>
      </c>
      <c r="AA15" s="41">
        <f>O7</f>
        <v>0</v>
      </c>
      <c r="AB15" s="41">
        <f>O8</f>
        <v>0</v>
      </c>
      <c r="AC15" s="41">
        <f>O9</f>
        <v>0</v>
      </c>
      <c r="AD15" s="41">
        <f>O10</f>
        <v>0</v>
      </c>
      <c r="AE15" s="3">
        <f>O11</f>
        <v>0</v>
      </c>
      <c r="AF15" s="3">
        <f>O12</f>
        <v>0</v>
      </c>
      <c r="AG15" s="52">
        <f>O13</f>
        <v>3</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41">
        <v>64</v>
      </c>
      <c r="AW15" s="33">
        <f t="shared" ref="AW15" si="622">PRODUCT(W15*100*1/W19)</f>
        <v>0</v>
      </c>
      <c r="AX15" s="33">
        <f t="shared" ref="AX15" si="623">PRODUCT(X15*100*1/X19)</f>
        <v>0</v>
      </c>
      <c r="AY15" s="30">
        <f t="shared" ref="AY15" si="624">PRODUCT(Y15*100*1/Y19)</f>
        <v>0</v>
      </c>
      <c r="AZ15" s="30">
        <f t="shared" ref="AZ15" si="625">PRODUCT(Z15*100*1/Z19)</f>
        <v>0</v>
      </c>
      <c r="BA15" s="30">
        <f t="shared" ref="BA15" si="626">PRODUCT(AA15*100*1/AA19)</f>
        <v>0</v>
      </c>
      <c r="BB15" s="30">
        <f t="shared" ref="BB15" si="627">PRODUCT(AB15*100*1/AB19)</f>
        <v>0</v>
      </c>
      <c r="BC15" s="30">
        <f t="shared" ref="BC15" si="628">PRODUCT(AC15*100*1/AC19)</f>
        <v>0</v>
      </c>
      <c r="BD15" s="30">
        <f t="shared" ref="BD15" si="629">PRODUCT(AD15*100*1/AD19)</f>
        <v>0</v>
      </c>
      <c r="BE15" s="33">
        <f t="shared" ref="BE15" si="630">PRODUCT(AE15*100*1/AE19)</f>
        <v>0</v>
      </c>
      <c r="BF15" s="33">
        <f t="shared" ref="BF15" si="631">PRODUCT(AF15*100*1/AF19)</f>
        <v>0</v>
      </c>
      <c r="BG15" s="53">
        <f t="shared" ref="BG15" si="632">PRODUCT(AG15*100*1/AG19)</f>
        <v>14.285714285714286</v>
      </c>
      <c r="BH15" s="33">
        <f t="shared" ref="BH15" si="633">PRODUCT(AH15*100*1/AH19)</f>
        <v>0</v>
      </c>
      <c r="BI15" s="33">
        <f t="shared" ref="BI15" si="634">PRODUCT(AI15*100*1/AI19)</f>
        <v>0</v>
      </c>
      <c r="BJ15" s="33">
        <f t="shared" ref="BJ15" si="635">PRODUCT(AJ15*100*1/AJ19)</f>
        <v>0</v>
      </c>
      <c r="BK15" s="33">
        <f t="shared" ref="BK15" si="636">PRODUCT(AK15*100*1/AK19)</f>
        <v>0</v>
      </c>
      <c r="BL15" s="33">
        <f t="shared" ref="BL15" si="637">PRODUCT(AL15*100*1/AL19)</f>
        <v>0</v>
      </c>
      <c r="BM15" s="33">
        <f t="shared" ref="BM15" si="638">PRODUCT(AM15*100*1/AM19)</f>
        <v>0</v>
      </c>
      <c r="BN15" s="33">
        <f t="shared" ref="BN15" si="639">PRODUCT(AN15*100*1/AN19)</f>
        <v>0</v>
      </c>
      <c r="BO15" s="33">
        <f t="shared" ref="BO15" si="640">PRODUCT(AO15*100*1/AO19)</f>
        <v>0</v>
      </c>
      <c r="BP15" s="33">
        <f t="shared" ref="BP15" si="641">PRODUCT(AP15*100*1/AP19)</f>
        <v>0</v>
      </c>
      <c r="BQ15" s="33">
        <f t="shared" ref="BQ15" si="642">PRODUCT(AQ15*100*1/AQ19)</f>
        <v>0</v>
      </c>
      <c r="BR15" s="33">
        <f t="shared" ref="BR15" si="643">PRODUCT(AR15*100*1/AR19)</f>
        <v>0</v>
      </c>
      <c r="BS15" s="33">
        <f t="shared" ref="BS15" si="644">PRODUCT(AS15*100*1/AS19)</f>
        <v>0</v>
      </c>
      <c r="BT15" s="33">
        <f t="shared" ref="BT15" si="645">PRODUCT(AT15*100*1/AT19)</f>
        <v>0</v>
      </c>
      <c r="BU15" s="41"/>
      <c r="BV15" s="41">
        <v>64</v>
      </c>
      <c r="BW15" s="33">
        <f t="shared" ref="BW15" si="646">AW3+AW4+AW5+AW6+AW7+AW8+AW9+AW10+AW11+AW12+AW13+AW14+AW15</f>
        <v>100</v>
      </c>
      <c r="BX15" s="33">
        <f t="shared" ref="BX15" si="647">AX3+AX4+AX5+AX6+AX7+AX8+AX9+AX10+AX11+AX12+AX13+AX14+AX15</f>
        <v>100</v>
      </c>
      <c r="BY15" s="30">
        <f t="shared" ref="BY15" si="648">AY3+AY4+AY5+AY6+AY7+AY8+AY9+AY10+AY11+AY12+AY13+AY14+AY15</f>
        <v>100</v>
      </c>
      <c r="BZ15" s="30">
        <f t="shared" ref="BZ15" si="649">AZ3+AZ4+AZ5+AZ6+AZ7+AZ8+AZ9+AZ10+AZ11+AZ12+AZ13+AZ14+AZ15</f>
        <v>100</v>
      </c>
      <c r="CA15" s="30">
        <f t="shared" ref="CA15" si="650">BA3+BA4+BA5+BA6+BA7+BA8+BA9+BA10+BA11+BA12+BA13+BA14+BA15</f>
        <v>100</v>
      </c>
      <c r="CB15" s="30">
        <f t="shared" ref="CB15" si="651">BB3+BB4+BB5+BB6+BB7+BB8+BB9+BB10+BB11+BB12+BB13+BB14+BB15</f>
        <v>100</v>
      </c>
      <c r="CC15" s="30">
        <f t="shared" ref="CC15" si="652">BC3+BC4+BC5+BC6+BC7+BC8+BC9+BC10+BC11+BC12+BC13+BC14+BC15</f>
        <v>100</v>
      </c>
      <c r="CD15" s="30">
        <f t="shared" ref="CD15" si="653">BD3+BD4+BD5+BD6+BD7+BD8+BD9+BD10+BD11+BD12+BD13+BD14+BD15</f>
        <v>100</v>
      </c>
      <c r="CE15" s="33">
        <f t="shared" ref="CE15" si="654">BE3+BE4+BE5+BE6+BE7+BE8+BE9+BE10+BE11+BE12+BE13+BE14+BE15</f>
        <v>100</v>
      </c>
      <c r="CF15" s="33">
        <f t="shared" ref="CF15" si="655">BF3+BF4+BF5+BF6+BF7+BF8+BF9+BF10+BF11+BF12+BF13+BF14+BF15</f>
        <v>100</v>
      </c>
      <c r="CG15" s="53">
        <f t="shared" ref="CG15" si="656">BG3+BG4+BG5+BG6+BG7+BG8+BG9+BG10+BG11+BG12+BG13+BG14+BG15</f>
        <v>100</v>
      </c>
      <c r="CH15" s="33">
        <f t="shared" ref="CH15" si="657">BH3+BH4+BH5+BH6+BH7+BH8+BH9+BH10+BH11+BH12+BH13+BH14+BH15</f>
        <v>100</v>
      </c>
      <c r="CI15" s="33">
        <f t="shared" ref="CI15" si="658">BI3+BI4+BI5+BI6+BI7+BI8+BI9+BI10+BI11+BI12+BI13+BI14+BI15</f>
        <v>100</v>
      </c>
      <c r="CJ15" s="33">
        <f t="shared" ref="CJ15" si="659">BJ3+BJ4+BJ5+BJ6+BJ7+BJ8+BJ9+BJ10+BJ11+BJ12+BJ13+BJ14+BJ15</f>
        <v>100</v>
      </c>
      <c r="CK15" s="33">
        <f t="shared" ref="CK15" si="660">BK3+BK4+BK5+BK6+BK7+BK8+BK9+BK10+BK11+BK12+BK13+BK14+BK15</f>
        <v>100</v>
      </c>
      <c r="CL15" s="33">
        <f t="shared" ref="CL15" si="661">BL3+BL4+BL5+BL6+BL7+BL8+BL9+BL10+BL11+BL12+BL13+BL14+BL15</f>
        <v>100</v>
      </c>
      <c r="CM15" s="33">
        <f t="shared" ref="CM15" si="662">BM3+BM4+BM5+BM6+BM7+BM8+BM9+BM10+BM11+BM12+BM13+BM14+BM15</f>
        <v>100</v>
      </c>
      <c r="CN15" s="33">
        <f t="shared" ref="CN15" si="663">BN3+BN4+BN5+BN6+BN7+BN8+BN9+BN10+BN11+BN12+BN13+BN14+BN15</f>
        <v>100</v>
      </c>
      <c r="CO15" s="33">
        <f t="shared" ref="CO15" si="664">BO3+BO4+BO5+BO6+BO7+BO8+BO9+BO10+BO11+BO12+BO13+BO14+BO15</f>
        <v>100</v>
      </c>
      <c r="CP15" s="33">
        <f t="shared" ref="CP15" si="665">BP3+BP4+BP5+BP6+BP7+BP8+BP9+BP10+BP11+BP12+BP13+BP14+BP15</f>
        <v>100</v>
      </c>
      <c r="CQ15" s="33">
        <f t="shared" ref="CQ15" si="666">BQ3+BQ4+BQ5+BQ6+BQ7+BQ8+BQ9+BQ10+BQ11+BQ12+BQ13+BQ14+BQ15</f>
        <v>100</v>
      </c>
      <c r="CR15" s="33">
        <f t="shared" ref="CR15" si="667">BR3+BR4+BR5+BR6+BR7+BR8+BR9+BR10+BR11+BR12+BR13+BR14+BR15</f>
        <v>100</v>
      </c>
      <c r="CS15" s="33">
        <f t="shared" ref="CS15" si="668">BS3+BS4+BS5+BS6+BS7+BS8+BS9+BS10+BS11+BS12+BS13+BS14+BS15</f>
        <v>100</v>
      </c>
      <c r="CT15" s="33">
        <f t="shared" ref="CT15" si="669">BT3+BT4+BT5+BT6+BT7+BT8+BT9+BT10+BT11+BT12+BT13+BT14+BT15</f>
        <v>100</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7" x14ac:dyDescent="0.25">
      <c r="B16" s="41" t="s">
        <v>19</v>
      </c>
      <c r="C16" s="4">
        <v>0</v>
      </c>
      <c r="D16" s="4">
        <v>0</v>
      </c>
      <c r="E16" s="4">
        <v>0</v>
      </c>
      <c r="F16" s="4">
        <v>0</v>
      </c>
      <c r="G16" s="4">
        <v>0</v>
      </c>
      <c r="H16" s="4">
        <v>5</v>
      </c>
      <c r="I16" s="4">
        <v>16</v>
      </c>
      <c r="J16" s="3">
        <v>0</v>
      </c>
      <c r="K16" s="3">
        <v>0</v>
      </c>
      <c r="L16" s="3">
        <v>0</v>
      </c>
      <c r="M16" s="3">
        <v>0</v>
      </c>
      <c r="N16" s="3">
        <v>0</v>
      </c>
      <c r="O16" s="3">
        <v>0</v>
      </c>
      <c r="P16" s="3">
        <v>0</v>
      </c>
      <c r="Q16" s="3">
        <v>0</v>
      </c>
      <c r="R16" s="3">
        <v>0</v>
      </c>
      <c r="S16" s="41">
        <v>21</v>
      </c>
      <c r="V16" s="41">
        <v>128</v>
      </c>
      <c r="W16" s="3">
        <f>P3</f>
        <v>0</v>
      </c>
      <c r="X16" s="3">
        <f>P4</f>
        <v>0</v>
      </c>
      <c r="Y16" s="41">
        <f>P5</f>
        <v>0</v>
      </c>
      <c r="Z16" s="41">
        <f>P6</f>
        <v>0</v>
      </c>
      <c r="AA16" s="41">
        <f>P7</f>
        <v>0</v>
      </c>
      <c r="AB16" s="41">
        <f>P8</f>
        <v>0</v>
      </c>
      <c r="AC16" s="41">
        <f>P9</f>
        <v>0</v>
      </c>
      <c r="AD16" s="41">
        <f>P10</f>
        <v>0</v>
      </c>
      <c r="AE16" s="3">
        <f>P11</f>
        <v>0</v>
      </c>
      <c r="AF16" s="3">
        <f>P12</f>
        <v>0</v>
      </c>
      <c r="AG16" s="52">
        <f>P13</f>
        <v>0</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41">
        <v>128</v>
      </c>
      <c r="AW16" s="33">
        <f t="shared" ref="AW16" si="670">PRODUCT(W16*100*1/W19)</f>
        <v>0</v>
      </c>
      <c r="AX16" s="33">
        <f t="shared" ref="AX16" si="671">PRODUCT(X16*100*1/X19)</f>
        <v>0</v>
      </c>
      <c r="AY16" s="30">
        <f t="shared" ref="AY16" si="672">PRODUCT(Y16*100*1/Y19)</f>
        <v>0</v>
      </c>
      <c r="AZ16" s="30">
        <f t="shared" ref="AZ16" si="673">PRODUCT(Z16*100*1/Z19)</f>
        <v>0</v>
      </c>
      <c r="BA16" s="30">
        <f t="shared" ref="BA16" si="674">PRODUCT(AA16*100*1/AA19)</f>
        <v>0</v>
      </c>
      <c r="BB16" s="30">
        <f t="shared" ref="BB16" si="675">PRODUCT(AB16*100*1/AB19)</f>
        <v>0</v>
      </c>
      <c r="BC16" s="30">
        <f t="shared" ref="BC16" si="676">PRODUCT(AC16*100*1/AC19)</f>
        <v>0</v>
      </c>
      <c r="BD16" s="30">
        <f t="shared" ref="BD16" si="677">PRODUCT(AD16*100*1/AD19)</f>
        <v>0</v>
      </c>
      <c r="BE16" s="33">
        <f t="shared" ref="BE16" si="678">PRODUCT(AE16*100*1/AE19)</f>
        <v>0</v>
      </c>
      <c r="BF16" s="33">
        <f t="shared" ref="BF16" si="679">PRODUCT(AF16*100*1/AF19)</f>
        <v>0</v>
      </c>
      <c r="BG16" s="53">
        <f t="shared" ref="BG16" si="680">PRODUCT(AG16*100*1/AG19)</f>
        <v>0</v>
      </c>
      <c r="BH16" s="33">
        <f t="shared" ref="BH16" si="681">PRODUCT(AH16*100*1/AH19)</f>
        <v>0</v>
      </c>
      <c r="BI16" s="33">
        <f t="shared" ref="BI16" si="682">PRODUCT(AI16*100*1/AI19)</f>
        <v>0</v>
      </c>
      <c r="BJ16" s="33">
        <f t="shared" ref="BJ16" si="683">PRODUCT(AJ16*100*1/AJ19)</f>
        <v>0</v>
      </c>
      <c r="BK16" s="33">
        <f t="shared" ref="BK16" si="684">PRODUCT(AK16*100*1/AK19)</f>
        <v>0</v>
      </c>
      <c r="BL16" s="33">
        <f t="shared" ref="BL16" si="685">PRODUCT(AL16*100*1/AL19)</f>
        <v>0</v>
      </c>
      <c r="BM16" s="33">
        <f t="shared" ref="BM16" si="686">PRODUCT(AM16*100*1/AM19)</f>
        <v>0</v>
      </c>
      <c r="BN16" s="33">
        <f t="shared" ref="BN16" si="687">PRODUCT(AN16*100*1/AN19)</f>
        <v>0</v>
      </c>
      <c r="BO16" s="33">
        <f t="shared" ref="BO16" si="688">PRODUCT(AO16*100*1/AO19)</f>
        <v>0</v>
      </c>
      <c r="BP16" s="33">
        <f t="shared" ref="BP16" si="689">PRODUCT(AP16*100*1/AP19)</f>
        <v>0</v>
      </c>
      <c r="BQ16" s="33">
        <f t="shared" ref="BQ16" si="690">PRODUCT(AQ16*100*1/AQ19)</f>
        <v>0</v>
      </c>
      <c r="BR16" s="33">
        <f t="shared" ref="BR16" si="691">PRODUCT(AR16*100*1/AR19)</f>
        <v>0</v>
      </c>
      <c r="BS16" s="33">
        <f t="shared" ref="BS16" si="692">PRODUCT(AS16*100*1/AS19)</f>
        <v>0</v>
      </c>
      <c r="BT16" s="33">
        <f t="shared" ref="BT16" si="693">PRODUCT(AT16*100*1/AT19)</f>
        <v>0</v>
      </c>
      <c r="BU16" s="41"/>
      <c r="BV16" s="41">
        <v>128</v>
      </c>
      <c r="BW16" s="33">
        <f t="shared" ref="BW16" si="694">AW3+AW4+AW5+AW6+AW7+AW8+AW9+AW10+AW11+AW12+AW13+AW14+AW15+AW16</f>
        <v>100</v>
      </c>
      <c r="BX16" s="33">
        <f t="shared" ref="BX16" si="695">AX3+AX4+AX5+AX6+AX7+AX8+AX9+AX10+AX11+AX12+AX13+AX14+AX15+AX16</f>
        <v>100</v>
      </c>
      <c r="BY16" s="30">
        <f t="shared" ref="BY16" si="696">AY3+AY4+AY5+AY6+AY7+AY8+AY9+AY10+AY11+AY12+AY13+AY14+AY15+AY16</f>
        <v>100</v>
      </c>
      <c r="BZ16" s="30">
        <f t="shared" ref="BZ16" si="697">AZ3+AZ4+AZ5+AZ6+AZ7+AZ8+AZ9+AZ10+AZ11+AZ12+AZ13+AZ14+AZ15+AZ16</f>
        <v>100</v>
      </c>
      <c r="CA16" s="30">
        <f t="shared" ref="CA16" si="698">BA3+BA4+BA5+BA6+BA7+BA8+BA9+BA10+BA11+BA12+BA13+BA14+BA15+BA16</f>
        <v>100</v>
      </c>
      <c r="CB16" s="30">
        <f t="shared" ref="CB16" si="699">BB3+BB4+BB5+BB6+BB7+BB8+BB9+BB10+BB11+BB12+BB13+BB14+BB15+BB16</f>
        <v>100</v>
      </c>
      <c r="CC16" s="30">
        <f t="shared" ref="CC16" si="700">BC3+BC4+BC5+BC6+BC7+BC8+BC9+BC10+BC11+BC12+BC13+BC14+BC15+BC16</f>
        <v>100</v>
      </c>
      <c r="CD16" s="30">
        <f t="shared" ref="CD16" si="701">BD3+BD4+BD5+BD6+BD7+BD8+BD9+BD10+BD11+BD12+BD13+BD14+BD15+BD16</f>
        <v>100</v>
      </c>
      <c r="CE16" s="33">
        <f t="shared" ref="CE16" si="702">BE3+BE4+BE5+BE6+BE7+BE8+BE9+BE10+BE11+BE12+BE13+BE14+BE15+BE16</f>
        <v>100</v>
      </c>
      <c r="CF16" s="33">
        <f t="shared" ref="CF16" si="703">BF3+BF4+BF5+BF6+BF7+BF8+BF9+BF10+BF11+BF12+BF13+BF14+BF15+BF16</f>
        <v>100</v>
      </c>
      <c r="CG16" s="53">
        <f t="shared" ref="CG16" si="704">BG3+BG4+BG5+BG6+BG7+BG8+BG9+BG10+BG11+BG12+BG13+BG14+BG15+BG16</f>
        <v>100</v>
      </c>
      <c r="CH16" s="33">
        <f t="shared" ref="CH16" si="705">BH3+BH4+BH5+BH6+BH7+BH8+BH9+BH10+BH11+BH12+BH13+BH14+BH15+BH16</f>
        <v>100</v>
      </c>
      <c r="CI16" s="33">
        <f t="shared" ref="CI16" si="706">BI3+BI4+BI5+BI6+BI7+BI8+BI9+BI10+BI11+BI12+BI13+BI14+BI15+BI16</f>
        <v>100</v>
      </c>
      <c r="CJ16" s="33">
        <f t="shared" ref="CJ16" si="707">BJ3+BJ4+BJ5+BJ6+BJ7+BJ8+BJ9+BJ10+BJ11+BJ12+BJ13+BJ14+BJ15+BJ16</f>
        <v>100</v>
      </c>
      <c r="CK16" s="33">
        <f t="shared" ref="CK16" si="708">BK3+BK4+BK5+BK6+BK7+BK8+BK9+BK10+BK11+BK12+BK13+BK14+BK15+BK16</f>
        <v>100</v>
      </c>
      <c r="CL16" s="33">
        <f t="shared" ref="CL16" si="709">BL3+BL4+BL5+BL6+BL7+BL8+BL9+BL10+BL11+BL12+BL13+BL14+BL15+BL16</f>
        <v>100</v>
      </c>
      <c r="CM16" s="33">
        <f t="shared" ref="CM16" si="710">BM3+BM4+BM5+BM6+BM7+BM8+BM9+BM10+BM11+BM12+BM13+BM14+BM15+BM16</f>
        <v>100</v>
      </c>
      <c r="CN16" s="33">
        <f t="shared" ref="CN16" si="711">BN3+BN4+BN5+BN6+BN7+BN8+BN9+BN10+BN11+BN12+BN13+BN14+BN15+BN16</f>
        <v>100</v>
      </c>
      <c r="CO16" s="33">
        <f t="shared" ref="CO16" si="712">BO3+BO4+BO5+BO6+BO7+BO8+BO9+BO10+BO11+BO12+BO13+BO14+BO15+BO16</f>
        <v>100</v>
      </c>
      <c r="CP16" s="33">
        <f t="shared" ref="CP16" si="713">BP3+BP4+BP5+BP6+BP7+BP8+BP9+BP10+BP11+BP12+BP13+BP14+BP15+BP16</f>
        <v>100</v>
      </c>
      <c r="CQ16" s="33">
        <f t="shared" ref="CQ16" si="714">BQ3+BQ4+BQ5+BQ6+BQ7+BQ8+BQ9+BQ10+BQ11+BQ12+BQ13+BQ14+BQ15+BQ16</f>
        <v>100</v>
      </c>
      <c r="CR16" s="33">
        <f t="shared" ref="CR16" si="715">BR3+BR4+BR5+BR6+BR7+BR8+BR9+BR10+BR11+BR12+BR13+BR14+BR15+BR16</f>
        <v>100</v>
      </c>
      <c r="CS16" s="33">
        <f t="shared" ref="CS16" si="716">BS3+BS4+BS5+BS6+BS7+BS8+BS9+BS10+BS11+BS12+BS13+BS14+BS15+BS16</f>
        <v>100</v>
      </c>
      <c r="CT16" s="33">
        <f t="shared" ref="CT16" si="717">BT3+BT4+BT5+BT6+BT7+BT8+BT9+BT10+BT11+BT12+BT13+BT14+BT15+BT16</f>
        <v>100</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1:125" x14ac:dyDescent="0.25">
      <c r="B17" s="41" t="s">
        <v>20</v>
      </c>
      <c r="C17" s="2">
        <v>0</v>
      </c>
      <c r="D17" s="2">
        <v>0</v>
      </c>
      <c r="E17" s="2">
        <v>0</v>
      </c>
      <c r="F17" s="2">
        <v>1</v>
      </c>
      <c r="G17" s="2">
        <v>2</v>
      </c>
      <c r="H17" s="3">
        <v>18</v>
      </c>
      <c r="I17" s="3">
        <v>0</v>
      </c>
      <c r="J17" s="3">
        <v>0</v>
      </c>
      <c r="K17" s="3">
        <v>0</v>
      </c>
      <c r="L17" s="3">
        <v>0</v>
      </c>
      <c r="M17" s="3">
        <v>0</v>
      </c>
      <c r="N17" s="3">
        <v>0</v>
      </c>
      <c r="O17" s="3">
        <v>0</v>
      </c>
      <c r="P17" s="3">
        <v>0</v>
      </c>
      <c r="Q17" s="3">
        <v>0</v>
      </c>
      <c r="R17" s="3">
        <v>0</v>
      </c>
      <c r="S17" s="41">
        <v>21</v>
      </c>
      <c r="V17" s="41">
        <v>256</v>
      </c>
      <c r="W17" s="3">
        <f>Q3</f>
        <v>0</v>
      </c>
      <c r="X17" s="3">
        <f>Q4</f>
        <v>0</v>
      </c>
      <c r="Y17" s="41">
        <f>Q5</f>
        <v>0</v>
      </c>
      <c r="Z17" s="41">
        <f>Q6</f>
        <v>0</v>
      </c>
      <c r="AA17" s="41">
        <f>Q7</f>
        <v>0</v>
      </c>
      <c r="AB17" s="41">
        <f>Q8</f>
        <v>0</v>
      </c>
      <c r="AC17" s="41">
        <f>Q9</f>
        <v>0</v>
      </c>
      <c r="AD17" s="41">
        <f>Q10</f>
        <v>0</v>
      </c>
      <c r="AE17" s="3">
        <f>Q11</f>
        <v>0</v>
      </c>
      <c r="AF17" s="3">
        <f>Q12</f>
        <v>0</v>
      </c>
      <c r="AG17" s="52">
        <f>Q13</f>
        <v>0</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41">
        <v>256</v>
      </c>
      <c r="AW17" s="33">
        <f t="shared" ref="AW17" si="718">PRODUCT(W17*100*1/W19)</f>
        <v>0</v>
      </c>
      <c r="AX17" s="33">
        <f t="shared" ref="AX17" si="719">PRODUCT(X17*100*1/X19)</f>
        <v>0</v>
      </c>
      <c r="AY17" s="30">
        <f t="shared" ref="AY17" si="720">PRODUCT(Y17*100*1/Y19)</f>
        <v>0</v>
      </c>
      <c r="AZ17" s="30">
        <f t="shared" ref="AZ17" si="721">PRODUCT(Z17*100*1/Z19)</f>
        <v>0</v>
      </c>
      <c r="BA17" s="30">
        <f t="shared" ref="BA17" si="722">PRODUCT(AA17*100*1/AA19)</f>
        <v>0</v>
      </c>
      <c r="BB17" s="30">
        <f t="shared" ref="BB17" si="723">PRODUCT(AB17*100*1/AB19)</f>
        <v>0</v>
      </c>
      <c r="BC17" s="30">
        <f t="shared" ref="BC17" si="724">PRODUCT(AC17*100*1/AC19)</f>
        <v>0</v>
      </c>
      <c r="BD17" s="30">
        <f t="shared" ref="BD17" si="725">PRODUCT(AD17*100*1/AD19)</f>
        <v>0</v>
      </c>
      <c r="BE17" s="33">
        <f t="shared" ref="BE17" si="726">PRODUCT(AE17*100*1/AE19)</f>
        <v>0</v>
      </c>
      <c r="BF17" s="33">
        <f t="shared" ref="BF17" si="727">PRODUCT(AF17*100*1/AF19)</f>
        <v>0</v>
      </c>
      <c r="BG17" s="53">
        <f t="shared" ref="BG17" si="728">PRODUCT(AG17*100*1/AG19)</f>
        <v>0</v>
      </c>
      <c r="BH17" s="33">
        <f t="shared" ref="BH17" si="729">PRODUCT(AH17*100*1/AH19)</f>
        <v>0</v>
      </c>
      <c r="BI17" s="33">
        <f t="shared" ref="BI17" si="730">PRODUCT(AI17*100*1/AI19)</f>
        <v>0</v>
      </c>
      <c r="BJ17" s="33">
        <f t="shared" ref="BJ17" si="731">PRODUCT(AJ17*100*1/AJ19)</f>
        <v>0</v>
      </c>
      <c r="BK17" s="33">
        <f t="shared" ref="BK17" si="732">PRODUCT(AK17*100*1/AK19)</f>
        <v>0</v>
      </c>
      <c r="BL17" s="33">
        <f t="shared" ref="BL17" si="733">PRODUCT(AL17*100*1/AL19)</f>
        <v>0</v>
      </c>
      <c r="BM17" s="33">
        <f t="shared" ref="BM17" si="734">PRODUCT(AM17*100*1/AM19)</f>
        <v>0</v>
      </c>
      <c r="BN17" s="33">
        <f t="shared" ref="BN17" si="735">PRODUCT(AN17*100*1/AN19)</f>
        <v>0</v>
      </c>
      <c r="BO17" s="33">
        <f t="shared" ref="BO17" si="736">PRODUCT(AO17*100*1/AO19)</f>
        <v>0</v>
      </c>
      <c r="BP17" s="33">
        <f t="shared" ref="BP17" si="737">PRODUCT(AP17*100*1/AP19)</f>
        <v>0</v>
      </c>
      <c r="BQ17" s="33">
        <f t="shared" ref="BQ17" si="738">PRODUCT(AQ17*100*1/AQ19)</f>
        <v>0</v>
      </c>
      <c r="BR17" s="33">
        <f t="shared" ref="BR17" si="739">PRODUCT(AR17*100*1/AR19)</f>
        <v>0</v>
      </c>
      <c r="BS17" s="33">
        <f t="shared" ref="BS17" si="740">PRODUCT(AS17*100*1/AS19)</f>
        <v>0</v>
      </c>
      <c r="BT17" s="33">
        <f t="shared" ref="BT17" si="741">PRODUCT(AT17*100*1/AT19)</f>
        <v>0</v>
      </c>
      <c r="BU17" s="41"/>
      <c r="BV17" s="41">
        <v>256</v>
      </c>
      <c r="BW17" s="33">
        <f t="shared" ref="BW17" si="742">AW3+AW4+AW5+AW6+AW7+AW8+AW9+AW10+AW11+AW12+AW13+AW14+AW15+AW16+AW17</f>
        <v>100</v>
      </c>
      <c r="BX17" s="33">
        <f t="shared" ref="BX17" si="743">AX3+AX4+AX5+AX6+AX7+AX8+AX9+AX10+AX11+AX12+AX13+AX14+AX15+AX16+AX17</f>
        <v>100</v>
      </c>
      <c r="BY17" s="30">
        <f t="shared" ref="BY17" si="744">AY3+AY4+AY5+AY6+AY7+AY8+AY9+AY10+AY11+AY12+AY13+AY14+AY15+AY16+AY17</f>
        <v>100</v>
      </c>
      <c r="BZ17" s="30">
        <f t="shared" ref="BZ17" si="745">AZ3+AZ4+AZ5+AZ6+AZ7+AZ8+AZ9+AZ10+AZ11+AZ12+AZ13+AZ14+AZ15+AZ16+AZ17</f>
        <v>100</v>
      </c>
      <c r="CA17" s="30">
        <f t="shared" ref="CA17" si="746">BA3+BA4+BA5+BA6+BA7+BA8+BA9+BA10+BA11+BA12+BA13+BA14+BA15+BA16+BA17</f>
        <v>100</v>
      </c>
      <c r="CB17" s="30">
        <f t="shared" ref="CB17" si="747">BB3+BB4+BB5+BB6+BB7+BB8+BB9+BB10+BB11+BB12+BB13+BB14+BB15+BB16+BB17</f>
        <v>100</v>
      </c>
      <c r="CC17" s="30">
        <f t="shared" ref="CC17" si="748">BC3+BC4+BC5+BC6+BC7+BC8+BC9+BC10+BC11+BC12+BC13+BC14+BC15+BC16+BC17</f>
        <v>100</v>
      </c>
      <c r="CD17" s="30">
        <f t="shared" ref="CD17" si="749">BD3+BD4+BD5+BD6+BD7+BD8+BD9+BD10+BD11+BD12+BD13+BD14+BD15+BD16+BD17</f>
        <v>100</v>
      </c>
      <c r="CE17" s="33">
        <f t="shared" ref="CE17" si="750">BE3+BE4+BE5+BE6+BE7+BE8+BE9+BE10+BE11+BE12+BE13+BE14+BE15+BE16+BE17</f>
        <v>100</v>
      </c>
      <c r="CF17" s="33">
        <f t="shared" ref="CF17" si="751">BF3+BF4+BF5+BF6+BF7+BF8+BF9+BF10+BF11+BF12+BF13+BF14+BF15+BF16+BF17</f>
        <v>100</v>
      </c>
      <c r="CG17" s="53">
        <f t="shared" ref="CG17" si="752">BG3+BG4+BG5+BG6+BG7+BG8+BG9+BG10+BG11+BG12+BG13+BG14+BG15+BG16+BG17</f>
        <v>100</v>
      </c>
      <c r="CH17" s="33">
        <f t="shared" ref="CH17" si="753">BH3+BH4+BH5+BH6+BH7+BH8+BH9+BH10+BH11+BH12+BH13+BH14+BH15+BH16+BH17</f>
        <v>100</v>
      </c>
      <c r="CI17" s="33">
        <f t="shared" ref="CI17" si="754">BI3+BI4+BI5+BI6+BI7+BI8+BI9+BI10+BI11+BI12+BI13+BI14+BI15+BI16+BI17</f>
        <v>100</v>
      </c>
      <c r="CJ17" s="33">
        <f t="shared" ref="CJ17" si="755">BJ3+BJ4+BJ5+BJ6+BJ7+BJ8+BJ9+BJ10+BJ11+BJ12+BJ13+BJ14+BJ15+BJ16+BJ17</f>
        <v>100</v>
      </c>
      <c r="CK17" s="33">
        <f t="shared" ref="CK17" si="756">BK3+BK4+BK5+BK6+BK7+BK8+BK9+BK10+BK11+BK12+BK13+BK14+BK15+BK16+BK17</f>
        <v>100</v>
      </c>
      <c r="CL17" s="33">
        <f t="shared" ref="CL17" si="757">BL3+BL4+BL5+BL6+BL7+BL8+BL9+BL10+BL11+BL12+BL13+BL14+BL15+BL16+BL17</f>
        <v>100</v>
      </c>
      <c r="CM17" s="33">
        <f t="shared" ref="CM17" si="758">BM3+BM4+BM5+BM6+BM7+BM8+BM9+BM10+BM11+BM12+BM13+BM14+BM15+BM16+BM17</f>
        <v>100</v>
      </c>
      <c r="CN17" s="33">
        <f t="shared" ref="CN17" si="759">BN3+BN4+BN5+BN6+BN7+BN8+BN9+BN10+BN11+BN12+BN13+BN14+BN15+BN16+BN17</f>
        <v>100</v>
      </c>
      <c r="CO17" s="33">
        <f t="shared" ref="CO17" si="760">BO3+BO4+BO5+BO6+BO7+BO8+BO9+BO10+BO11+BO12+BO13+BO14+BO15+BO16+BO17</f>
        <v>100</v>
      </c>
      <c r="CP17" s="33">
        <f t="shared" ref="CP17" si="761">BP3+BP4+BP5+BP6+BP7+BP8+BP9+BP10+BP11+BP12+BP13+BP14+BP15+BP16+BP17</f>
        <v>100</v>
      </c>
      <c r="CQ17" s="33">
        <f t="shared" ref="CQ17" si="762">BQ3+BQ4+BQ5+BQ6+BQ7+BQ8+BQ9+BQ10+BQ11+BQ12+BQ13+BQ14+BQ15+BQ16+BQ17</f>
        <v>100</v>
      </c>
      <c r="CR17" s="33">
        <f t="shared" ref="CR17" si="763">BR3+BR4+BR5+BR6+BR7+BR8+BR9+BR10+BR11+BR12+BR13+BR14+BR15+BR16+BR17</f>
        <v>100</v>
      </c>
      <c r="CS17" s="33">
        <f t="shared" ref="CS17" si="764">BS3+BS4+BS5+BS6+BS7+BS8+BS9+BS10+BS11+BS12+BS13+BS14+BS15+BS16+BS17</f>
        <v>100</v>
      </c>
      <c r="CT17" s="33">
        <f t="shared" ref="CT17" si="765">BT3+BT4+BT5+BT6+BT7+BT8+BT9+BT10+BT11+BT12+BT13+BT14+BT15+BT16+BT17</f>
        <v>100</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1:125" x14ac:dyDescent="0.25">
      <c r="B18" s="41" t="s">
        <v>21</v>
      </c>
      <c r="C18" s="2">
        <v>0</v>
      </c>
      <c r="D18" s="2">
        <v>0</v>
      </c>
      <c r="E18" s="2">
        <v>16</v>
      </c>
      <c r="F18" s="2">
        <v>0</v>
      </c>
      <c r="G18" s="2">
        <v>4</v>
      </c>
      <c r="H18" s="2">
        <v>1</v>
      </c>
      <c r="I18" s="2">
        <v>0</v>
      </c>
      <c r="J18" s="3">
        <v>0</v>
      </c>
      <c r="K18" s="3">
        <v>0</v>
      </c>
      <c r="L18" s="3">
        <v>0</v>
      </c>
      <c r="M18" s="3">
        <v>0</v>
      </c>
      <c r="N18" s="3">
        <v>0</v>
      </c>
      <c r="O18" s="3">
        <v>0</v>
      </c>
      <c r="P18" s="3">
        <v>0</v>
      </c>
      <c r="Q18" s="3">
        <v>0</v>
      </c>
      <c r="R18" s="3">
        <v>0</v>
      </c>
      <c r="S18" s="41">
        <v>21</v>
      </c>
      <c r="V18" s="41">
        <v>512</v>
      </c>
      <c r="W18" s="3">
        <f>R3</f>
        <v>0</v>
      </c>
      <c r="X18" s="3">
        <f>R4</f>
        <v>0</v>
      </c>
      <c r="Y18" s="41">
        <f>R5</f>
        <v>0</v>
      </c>
      <c r="Z18" s="41">
        <f>R6</f>
        <v>0</v>
      </c>
      <c r="AA18" s="41">
        <f>R7</f>
        <v>0</v>
      </c>
      <c r="AB18" s="41">
        <f>R8</f>
        <v>0</v>
      </c>
      <c r="AC18" s="41">
        <f>R9</f>
        <v>0</v>
      </c>
      <c r="AD18" s="41">
        <f>R10</f>
        <v>0</v>
      </c>
      <c r="AE18" s="3">
        <f>R11</f>
        <v>0</v>
      </c>
      <c r="AF18" s="3">
        <f>R12</f>
        <v>0</v>
      </c>
      <c r="AG18" s="52">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41">
        <v>512</v>
      </c>
      <c r="AW18" s="33">
        <f t="shared" ref="AW18" si="766">PRODUCT(W18*100*1/W19)</f>
        <v>0</v>
      </c>
      <c r="AX18" s="33">
        <f t="shared" ref="AX18" si="767">PRODUCT(X18*100*1/X19)</f>
        <v>0</v>
      </c>
      <c r="AY18" s="30">
        <f t="shared" ref="AY18" si="768">PRODUCT(Y18*100*1/Y19)</f>
        <v>0</v>
      </c>
      <c r="AZ18" s="30">
        <f t="shared" ref="AZ18" si="769">PRODUCT(Z18*100*1/Z19)</f>
        <v>0</v>
      </c>
      <c r="BA18" s="30">
        <f t="shared" ref="BA18" si="770">PRODUCT(AA18*100*1/AA19)</f>
        <v>0</v>
      </c>
      <c r="BB18" s="30">
        <f t="shared" ref="BB18" si="771">PRODUCT(AB18*100*1/AB19)</f>
        <v>0</v>
      </c>
      <c r="BC18" s="30">
        <f t="shared" ref="BC18" si="772">PRODUCT(AC18*100*1/AC19)</f>
        <v>0</v>
      </c>
      <c r="BD18" s="30">
        <f t="shared" ref="BD18" si="773">PRODUCT(AD18*100*1/AD19)</f>
        <v>0</v>
      </c>
      <c r="BE18" s="33">
        <f t="shared" ref="BE18" si="774">PRODUCT(AE18*100*1/AE19)</f>
        <v>0</v>
      </c>
      <c r="BF18" s="33">
        <f t="shared" ref="BF18" si="775">PRODUCT(AF18*100*1/AF19)</f>
        <v>0</v>
      </c>
      <c r="BG18" s="53">
        <f t="shared" ref="BG18" si="776">PRODUCT(AG18*100*1/AG19)</f>
        <v>0</v>
      </c>
      <c r="BH18" s="33">
        <f t="shared" ref="BH18" si="777">PRODUCT(AH18*100*1/AH19)</f>
        <v>0</v>
      </c>
      <c r="BI18" s="33">
        <f t="shared" ref="BI18" si="778">PRODUCT(AI18*100*1/AI19)</f>
        <v>0</v>
      </c>
      <c r="BJ18" s="33">
        <f t="shared" ref="BJ18" si="779">PRODUCT(AJ18*100*1/AJ19)</f>
        <v>0</v>
      </c>
      <c r="BK18" s="33">
        <f t="shared" ref="BK18" si="780">PRODUCT(AK18*100*1/AK19)</f>
        <v>0</v>
      </c>
      <c r="BL18" s="33">
        <f t="shared" ref="BL18" si="781">PRODUCT(AL18*100*1/AL19)</f>
        <v>0</v>
      </c>
      <c r="BM18" s="33">
        <f t="shared" ref="BM18" si="782">PRODUCT(AM18*100*1/AM19)</f>
        <v>0</v>
      </c>
      <c r="BN18" s="33">
        <f t="shared" ref="BN18" si="783">PRODUCT(AN18*100*1/AN19)</f>
        <v>0</v>
      </c>
      <c r="BO18" s="33">
        <f t="shared" ref="BO18" si="784">PRODUCT(AO18*100*1/AO19)</f>
        <v>0</v>
      </c>
      <c r="BP18" s="33">
        <f t="shared" ref="BP18" si="785">PRODUCT(AP18*100*1/AP19)</f>
        <v>0</v>
      </c>
      <c r="BQ18" s="33">
        <f t="shared" ref="BQ18" si="786">PRODUCT(AQ18*100*1/AQ19)</f>
        <v>0</v>
      </c>
      <c r="BR18" s="33">
        <f t="shared" ref="BR18" si="787">PRODUCT(AR18*100*1/AR19)</f>
        <v>0</v>
      </c>
      <c r="BS18" s="33">
        <f t="shared" ref="BS18" si="788">PRODUCT(AS18*100*1/AS19)</f>
        <v>0</v>
      </c>
      <c r="BT18" s="33">
        <f t="shared" ref="BT18" si="789">PRODUCT(AT18*100*1/AT19)</f>
        <v>0</v>
      </c>
      <c r="BU18" s="41"/>
      <c r="BV18" s="41">
        <v>512</v>
      </c>
      <c r="BW18" s="33">
        <f t="shared" ref="BW18" si="790">AW3+AW4+AW5+AW6+AW7+AW8+AW9+AW10+AW11+AW12+AW13+AW14+AW15+AW16+AW17+AW18</f>
        <v>100</v>
      </c>
      <c r="BX18" s="33">
        <f t="shared" ref="BX18" si="791">AX3+AX4+AX5+AX6+AX7+AX8+AX9+AX10+AX11+AX12+AX13+AX14+AX15+AX16+AX17+AX18</f>
        <v>100</v>
      </c>
      <c r="BY18" s="30">
        <f t="shared" ref="BY18" si="792">AY3+AY4+AY5+AY6+AY7+AY8+AY9+AY10+AY11+AY12+AY13+AY14+AY15+AY16+AY17+AY18</f>
        <v>100</v>
      </c>
      <c r="BZ18" s="30">
        <f t="shared" ref="BZ18" si="793">AZ3+AZ4+AZ5+AZ6+AZ7+AZ8+AZ9+AZ10+AZ11+AZ12+AZ13+AZ14+AZ15+AZ16+AZ17+AZ18</f>
        <v>100</v>
      </c>
      <c r="CA18" s="30">
        <f t="shared" ref="CA18" si="794">BA3+BA4+BA5+BA6+BA7+BA8+BA9+BA10+BA11+BA12+BA13+BA14+BA15+BA16+BA17+BA18</f>
        <v>100</v>
      </c>
      <c r="CB18" s="30">
        <f t="shared" ref="CB18" si="795">BB3+BB4+BB5+BB6+BB7+BB8+BB9+BB10+BB11+BB12+BB13+BB14+BB15+BB16+BB17+BB18</f>
        <v>100</v>
      </c>
      <c r="CC18" s="30">
        <f t="shared" ref="CC18" si="796">BC3+BC4+BC5+BC6+BC7+BC8+BC9+BC10+BC11+BC12+BC13+BC14+BC15+BC16+BC17+BC18</f>
        <v>100</v>
      </c>
      <c r="CD18" s="30">
        <f t="shared" ref="CD18" si="797">BD3+BD4+BD5+BD6+BD7+BD8+BD9+BD10+BD11+BD12+BD13+BD14+BD15+BD16+BD17+BD18</f>
        <v>100</v>
      </c>
      <c r="CE18" s="33">
        <f t="shared" ref="CE18" si="798">BE3+BE4+BE5+BE6+BE7+BE8+BE9+BE10+BE11+BE12+BE13+BE14+BE15+BE16+BE17+BE18</f>
        <v>100</v>
      </c>
      <c r="CF18" s="33">
        <f t="shared" ref="CF18" si="799">BF3+BF4+BF5+BF6+BF7+BF8+BF9+BF10+BF11+BF12+BF13+BF14+BF15+BF16+BF17+BF18</f>
        <v>100</v>
      </c>
      <c r="CG18" s="53">
        <f t="shared" ref="CG18" si="800">BG3+BG4+BG5+BG6+BG7+BG8+BG9+BG10+BG11+BG12+BG13+BG14+BG15+BG16+BG17+BG18</f>
        <v>100</v>
      </c>
      <c r="CH18" s="33">
        <f t="shared" ref="CH18" si="801">BH3+BH4+BH5+BH6+BH7+BH8+BH9+BH10+BH11+BH12+BH13+BH14+BH15+BH16+BH17+BH18</f>
        <v>100</v>
      </c>
      <c r="CI18" s="33">
        <f t="shared" ref="CI18" si="802">BI3+BI4+BI5+BI6+BI7+BI8+BI9+BI10+BI11+BI12+BI13+BI14+BI15+BI16+BI17+BI18</f>
        <v>100</v>
      </c>
      <c r="CJ18" s="33">
        <f t="shared" ref="CJ18" si="803">BJ3+BJ4+BJ5+BJ6+BJ7+BJ8+BJ9+BJ10+BJ11+BJ12+BJ13+BJ14+BJ15+BJ16+BJ17+BJ18</f>
        <v>100</v>
      </c>
      <c r="CK18" s="33">
        <f t="shared" ref="CK18" si="804">BK3+BK4+BK5+BK6+BK7+BK8+BK9+BK10+BK11+BK12+BK13+BK14+BK15+BK16+BK17+BK18</f>
        <v>100</v>
      </c>
      <c r="CL18" s="33">
        <f t="shared" ref="CL18" si="805">BL3+BL4+BL5+BL6+BL7+BL8+BL9+BL10+BL11+BL12+BL13+BL14+BL15+BL16+BL17+BL18</f>
        <v>100</v>
      </c>
      <c r="CM18" s="33">
        <f t="shared" ref="CM18" si="806">BM3+BM4+BM5+BM6+BM7+BM8+BM9+BM10+BM11+BM12+BM13+BM14+BM15+BM16+BM17+BM18</f>
        <v>100</v>
      </c>
      <c r="CN18" s="33">
        <f t="shared" ref="CN18" si="807">BN3+BN4+BN5+BN6+BN7+BN8+BN9+BN10+BN11+BN12+BN13+BN14+BN15+BN16+BN17+BN18</f>
        <v>100</v>
      </c>
      <c r="CO18" s="33">
        <f t="shared" ref="CO18" si="808">BO3+BO4+BO5+BO6+BO7+BO8+BO9+BO10+BO11+BO12+BO13+BO14+BO15+BO16+BO17+BO18</f>
        <v>100</v>
      </c>
      <c r="CP18" s="33">
        <f t="shared" ref="CP18" si="809">BP3+BP4+BP5+BP6+BP7+BP8+BP9+BP10+BP11+BP12+BP13+BP14+BP15+BP16+BP17+BP18</f>
        <v>100</v>
      </c>
      <c r="CQ18" s="33">
        <f t="shared" ref="CQ18" si="810">BQ3+BQ4+BQ5+BQ6+BQ7+BQ8+BQ9+BQ10+BQ11+BQ12+BQ13+BQ14+BQ15+BQ16+BQ17+BQ18</f>
        <v>100</v>
      </c>
      <c r="CR18" s="33">
        <f t="shared" ref="CR18" si="811">BR3+BR4+BR5+BR6+BR7+BR8+BR9+BR10+BR11+BR12+BR13+BR14+BR15+BR16+BR17+BR18</f>
        <v>100</v>
      </c>
      <c r="CS18" s="33">
        <f t="shared" ref="CS18" si="812">BS3+BS4+BS5+BS6+BS7+BS8+BS9+BS10+BS11+BS12+BS13+BS14+BS15+BS16+BS17+BS18</f>
        <v>100</v>
      </c>
      <c r="CT18" s="33">
        <f t="shared" ref="CT18" si="813">BT3+BT4+BT5+BT6+BT7+BT8+BT9+BT10+BT11+BT12+BT13+BT14+BT15+BT16+BT17+BT18</f>
        <v>100</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1:125" x14ac:dyDescent="0.25">
      <c r="B19" s="41" t="s">
        <v>33</v>
      </c>
      <c r="C19" s="2">
        <v>0</v>
      </c>
      <c r="D19" s="2">
        <v>20</v>
      </c>
      <c r="E19" s="2">
        <v>1</v>
      </c>
      <c r="F19" s="3">
        <v>0</v>
      </c>
      <c r="G19" s="3">
        <v>0</v>
      </c>
      <c r="H19" s="3">
        <v>0</v>
      </c>
      <c r="I19" s="3">
        <v>0</v>
      </c>
      <c r="J19" s="3">
        <v>0</v>
      </c>
      <c r="K19" s="3">
        <v>0</v>
      </c>
      <c r="L19" s="3">
        <v>0</v>
      </c>
      <c r="M19" s="3">
        <v>0</v>
      </c>
      <c r="N19" s="3">
        <v>0</v>
      </c>
      <c r="O19" s="3">
        <v>0</v>
      </c>
      <c r="P19" s="3">
        <v>0</v>
      </c>
      <c r="Q19" s="3">
        <v>0</v>
      </c>
      <c r="R19" s="3">
        <v>0</v>
      </c>
      <c r="S19" s="41">
        <v>21</v>
      </c>
      <c r="V19" s="41" t="s">
        <v>1</v>
      </c>
      <c r="W19" s="41">
        <f>S3</f>
        <v>21</v>
      </c>
      <c r="X19" s="41">
        <f>S4</f>
        <v>21</v>
      </c>
      <c r="Y19" s="41">
        <f>S5</f>
        <v>21</v>
      </c>
      <c r="Z19" s="41">
        <f>S6</f>
        <v>21</v>
      </c>
      <c r="AA19" s="41">
        <f>S7</f>
        <v>21</v>
      </c>
      <c r="AB19" s="41">
        <f>S8</f>
        <v>21</v>
      </c>
      <c r="AC19" s="41">
        <f>S9</f>
        <v>21</v>
      </c>
      <c r="AD19" s="41">
        <f>S10</f>
        <v>21</v>
      </c>
      <c r="AE19" s="41">
        <f>S11</f>
        <v>21</v>
      </c>
      <c r="AF19" s="41">
        <f>S12</f>
        <v>21</v>
      </c>
      <c r="AG19" s="48">
        <f>S13</f>
        <v>21</v>
      </c>
      <c r="AH19" s="41">
        <f>S14</f>
        <v>21</v>
      </c>
      <c r="AI19" s="41">
        <f>S15</f>
        <v>21</v>
      </c>
      <c r="AJ19" s="41">
        <f>S16</f>
        <v>21</v>
      </c>
      <c r="AK19" s="41">
        <f>S17</f>
        <v>21</v>
      </c>
      <c r="AL19" s="41">
        <f>S18</f>
        <v>21</v>
      </c>
      <c r="AM19" s="41">
        <f>S19</f>
        <v>21</v>
      </c>
      <c r="AN19" s="41">
        <f>S20</f>
        <v>21</v>
      </c>
      <c r="AO19" s="41">
        <f>S21</f>
        <v>21</v>
      </c>
      <c r="AP19" s="41">
        <f>S22</f>
        <v>21</v>
      </c>
      <c r="AQ19" s="41">
        <f>S23</f>
        <v>21</v>
      </c>
      <c r="AR19" s="41">
        <f>S24</f>
        <v>21</v>
      </c>
      <c r="AS19" s="41">
        <f>S25</f>
        <v>21</v>
      </c>
      <c r="AT19" s="41">
        <f>S26</f>
        <v>21</v>
      </c>
      <c r="AV19" s="41" t="s">
        <v>1</v>
      </c>
      <c r="AW19" s="30">
        <f t="shared" ref="AW19:BT19" si="814">SUM(AW3:AW18)</f>
        <v>100</v>
      </c>
      <c r="AX19" s="30">
        <f t="shared" si="814"/>
        <v>100</v>
      </c>
      <c r="AY19" s="30">
        <f t="shared" si="814"/>
        <v>100</v>
      </c>
      <c r="AZ19" s="30">
        <f t="shared" si="814"/>
        <v>100</v>
      </c>
      <c r="BA19" s="30">
        <f t="shared" si="814"/>
        <v>100</v>
      </c>
      <c r="BB19" s="30">
        <f t="shared" si="814"/>
        <v>100</v>
      </c>
      <c r="BC19" s="30">
        <f t="shared" si="814"/>
        <v>100</v>
      </c>
      <c r="BD19" s="30">
        <f t="shared" si="814"/>
        <v>100</v>
      </c>
      <c r="BE19" s="30">
        <f t="shared" si="814"/>
        <v>100</v>
      </c>
      <c r="BF19" s="30">
        <f t="shared" si="814"/>
        <v>100</v>
      </c>
      <c r="BG19" s="49">
        <f t="shared" si="814"/>
        <v>100</v>
      </c>
      <c r="BH19" s="30">
        <f t="shared" si="814"/>
        <v>100</v>
      </c>
      <c r="BI19" s="30">
        <f t="shared" si="814"/>
        <v>100</v>
      </c>
      <c r="BJ19" s="30">
        <f t="shared" si="814"/>
        <v>100</v>
      </c>
      <c r="BK19" s="30">
        <f t="shared" si="814"/>
        <v>100</v>
      </c>
      <c r="BL19" s="30">
        <f t="shared" si="814"/>
        <v>100</v>
      </c>
      <c r="BM19" s="30">
        <f t="shared" si="814"/>
        <v>100</v>
      </c>
      <c r="BN19" s="30">
        <f t="shared" si="814"/>
        <v>100</v>
      </c>
      <c r="BO19" s="30">
        <f t="shared" si="814"/>
        <v>100</v>
      </c>
      <c r="BP19" s="30">
        <f t="shared" si="814"/>
        <v>100</v>
      </c>
      <c r="BQ19" s="30">
        <f t="shared" si="814"/>
        <v>100</v>
      </c>
      <c r="BR19" s="30">
        <f t="shared" si="814"/>
        <v>100</v>
      </c>
      <c r="BS19" s="30">
        <f t="shared" si="814"/>
        <v>100</v>
      </c>
      <c r="BT19" s="30">
        <f t="shared" si="814"/>
        <v>100</v>
      </c>
      <c r="BU19" s="41"/>
      <c r="BV19" s="41"/>
      <c r="CG19" s="49"/>
      <c r="CQ19" s="30"/>
      <c r="CR19" s="30"/>
      <c r="CS19" s="3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1:125" x14ac:dyDescent="0.25">
      <c r="B20" s="41" t="s">
        <v>34</v>
      </c>
      <c r="C20" s="2">
        <v>0</v>
      </c>
      <c r="D20" s="2">
        <v>1</v>
      </c>
      <c r="E20" s="2">
        <v>2</v>
      </c>
      <c r="F20" s="2">
        <v>11</v>
      </c>
      <c r="G20" s="2">
        <v>7</v>
      </c>
      <c r="H20" s="2">
        <v>0</v>
      </c>
      <c r="I20" s="2">
        <v>0</v>
      </c>
      <c r="J20" s="3">
        <v>0</v>
      </c>
      <c r="K20" s="3">
        <v>0</v>
      </c>
      <c r="L20" s="3">
        <v>0</v>
      </c>
      <c r="M20" s="3">
        <v>0</v>
      </c>
      <c r="N20" s="3">
        <v>0</v>
      </c>
      <c r="O20" s="3">
        <v>0</v>
      </c>
      <c r="P20" s="3">
        <v>0</v>
      </c>
      <c r="Q20" s="3">
        <v>0</v>
      </c>
      <c r="R20" s="3">
        <v>0</v>
      </c>
      <c r="S20" s="41">
        <v>21</v>
      </c>
      <c r="AG20" s="48"/>
      <c r="BG20" s="48"/>
      <c r="CG20" s="49"/>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row>
    <row r="21" spans="1:125" x14ac:dyDescent="0.25">
      <c r="B21" s="41" t="s">
        <v>35</v>
      </c>
      <c r="C21" s="2">
        <v>0</v>
      </c>
      <c r="D21" s="2">
        <v>0</v>
      </c>
      <c r="E21" s="2">
        <v>2</v>
      </c>
      <c r="F21" s="2">
        <v>0</v>
      </c>
      <c r="G21" s="2">
        <v>6</v>
      </c>
      <c r="H21" s="2">
        <v>2</v>
      </c>
      <c r="I21" s="2">
        <v>3</v>
      </c>
      <c r="J21" s="3">
        <v>1</v>
      </c>
      <c r="K21" s="3">
        <v>1</v>
      </c>
      <c r="L21" s="3">
        <v>4</v>
      </c>
      <c r="M21" s="3">
        <v>2</v>
      </c>
      <c r="N21" s="3">
        <v>0</v>
      </c>
      <c r="O21" s="3">
        <v>0</v>
      </c>
      <c r="P21" s="3">
        <v>0</v>
      </c>
      <c r="Q21" s="3">
        <v>0</v>
      </c>
      <c r="R21" s="3">
        <v>0</v>
      </c>
      <c r="S21" s="41">
        <v>21</v>
      </c>
      <c r="AG21" s="48"/>
      <c r="BG21" s="48"/>
      <c r="CG21" s="49"/>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row>
    <row r="22" spans="1:125" x14ac:dyDescent="0.25">
      <c r="B22" s="41" t="s">
        <v>24</v>
      </c>
      <c r="C22" s="2">
        <v>0</v>
      </c>
      <c r="D22" s="2">
        <v>0</v>
      </c>
      <c r="E22" s="2">
        <v>0</v>
      </c>
      <c r="F22" s="2">
        <v>1</v>
      </c>
      <c r="G22" s="2">
        <v>9</v>
      </c>
      <c r="H22" s="2">
        <v>11</v>
      </c>
      <c r="I22" s="3">
        <v>0</v>
      </c>
      <c r="J22" s="3">
        <v>0</v>
      </c>
      <c r="K22" s="3">
        <v>0</v>
      </c>
      <c r="L22" s="3">
        <v>0</v>
      </c>
      <c r="M22" s="3">
        <v>0</v>
      </c>
      <c r="N22" s="3">
        <v>0</v>
      </c>
      <c r="O22" s="3">
        <v>0</v>
      </c>
      <c r="P22" s="3">
        <v>0</v>
      </c>
      <c r="Q22" s="3">
        <v>0</v>
      </c>
      <c r="R22" s="3">
        <v>0</v>
      </c>
      <c r="S22" s="41">
        <v>21</v>
      </c>
      <c r="AG22" s="48"/>
      <c r="BG22" s="48"/>
      <c r="CG22" s="49"/>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row>
    <row r="23" spans="1:125" x14ac:dyDescent="0.25">
      <c r="B23" s="41" t="s">
        <v>36</v>
      </c>
      <c r="C23" s="2">
        <v>0</v>
      </c>
      <c r="D23" s="2">
        <v>0</v>
      </c>
      <c r="E23" s="2">
        <v>0</v>
      </c>
      <c r="F23" s="2">
        <v>0</v>
      </c>
      <c r="G23" s="2">
        <v>0</v>
      </c>
      <c r="H23" s="2">
        <v>14</v>
      </c>
      <c r="I23" s="2">
        <v>7</v>
      </c>
      <c r="J23" s="2">
        <v>0</v>
      </c>
      <c r="K23" s="2">
        <v>0</v>
      </c>
      <c r="L23" s="3">
        <v>0</v>
      </c>
      <c r="M23" s="3">
        <v>0</v>
      </c>
      <c r="N23" s="3">
        <v>0</v>
      </c>
      <c r="O23" s="3">
        <v>0</v>
      </c>
      <c r="P23" s="3">
        <v>0</v>
      </c>
      <c r="Q23" s="3">
        <v>0</v>
      </c>
      <c r="R23" s="3">
        <v>0</v>
      </c>
      <c r="S23" s="41">
        <v>21</v>
      </c>
      <c r="AG23" s="48"/>
      <c r="BG23" s="48"/>
      <c r="CG23" s="49"/>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row>
    <row r="24" spans="1:125" x14ac:dyDescent="0.25">
      <c r="B24" s="41" t="s">
        <v>37</v>
      </c>
      <c r="C24" s="2">
        <v>0</v>
      </c>
      <c r="D24" s="2">
        <v>0</v>
      </c>
      <c r="E24" s="2">
        <v>12</v>
      </c>
      <c r="F24" s="2">
        <v>0</v>
      </c>
      <c r="G24" s="2">
        <v>8</v>
      </c>
      <c r="H24" s="2">
        <v>1</v>
      </c>
      <c r="I24" s="2">
        <v>0</v>
      </c>
      <c r="J24" s="2">
        <v>0</v>
      </c>
      <c r="K24" s="2">
        <v>0</v>
      </c>
      <c r="L24" s="3">
        <v>0</v>
      </c>
      <c r="M24" s="3">
        <v>0</v>
      </c>
      <c r="N24" s="3">
        <v>0</v>
      </c>
      <c r="O24" s="3">
        <v>0</v>
      </c>
      <c r="P24" s="3">
        <v>0</v>
      </c>
      <c r="Q24" s="3">
        <v>0</v>
      </c>
      <c r="R24" s="3">
        <v>0</v>
      </c>
      <c r="S24" s="41">
        <v>21</v>
      </c>
      <c r="AG24" s="48"/>
      <c r="BG24" s="48"/>
      <c r="CG24" s="49"/>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row>
    <row r="25" spans="1:125" x14ac:dyDescent="0.25">
      <c r="B25" s="41" t="s">
        <v>38</v>
      </c>
      <c r="C25" s="2">
        <v>0</v>
      </c>
      <c r="D25" s="2">
        <v>0</v>
      </c>
      <c r="E25" s="2">
        <v>0</v>
      </c>
      <c r="F25" s="2">
        <v>20</v>
      </c>
      <c r="G25" s="2">
        <v>0</v>
      </c>
      <c r="H25" s="2">
        <v>1</v>
      </c>
      <c r="I25" s="2">
        <v>0</v>
      </c>
      <c r="J25" s="2">
        <v>0</v>
      </c>
      <c r="K25" s="2">
        <v>0</v>
      </c>
      <c r="L25" s="3">
        <v>0</v>
      </c>
      <c r="M25" s="3">
        <v>0</v>
      </c>
      <c r="N25" s="3">
        <v>0</v>
      </c>
      <c r="O25" s="3">
        <v>0</v>
      </c>
      <c r="P25" s="3">
        <v>0</v>
      </c>
      <c r="Q25" s="3">
        <v>0</v>
      </c>
      <c r="R25" s="3">
        <v>0</v>
      </c>
      <c r="S25" s="41">
        <v>21</v>
      </c>
      <c r="AG25" s="48"/>
      <c r="BG25" s="48"/>
      <c r="CG25" s="49"/>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row>
    <row r="26" spans="1:125" x14ac:dyDescent="0.25">
      <c r="B26" s="41" t="s">
        <v>22</v>
      </c>
      <c r="C26" s="2">
        <v>0</v>
      </c>
      <c r="D26" s="2">
        <v>20</v>
      </c>
      <c r="E26" s="2">
        <v>0</v>
      </c>
      <c r="F26" s="2">
        <v>0</v>
      </c>
      <c r="G26" s="2">
        <v>1</v>
      </c>
      <c r="H26" s="2">
        <v>0</v>
      </c>
      <c r="I26" s="3">
        <v>0</v>
      </c>
      <c r="J26" s="3">
        <v>0</v>
      </c>
      <c r="K26" s="3">
        <v>0</v>
      </c>
      <c r="L26" s="3">
        <v>0</v>
      </c>
      <c r="M26" s="3">
        <v>0</v>
      </c>
      <c r="N26" s="3">
        <v>0</v>
      </c>
      <c r="O26" s="3">
        <v>0</v>
      </c>
      <c r="P26" s="3">
        <v>0</v>
      </c>
      <c r="Q26" s="3">
        <v>0</v>
      </c>
      <c r="R26" s="3">
        <v>0</v>
      </c>
      <c r="S26" s="41">
        <v>21</v>
      </c>
      <c r="AG26" s="48"/>
      <c r="BG26" s="48"/>
      <c r="CG26" s="49"/>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row>
    <row r="27" spans="1:125" x14ac:dyDescent="0.25">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row>
    <row r="28" spans="1:125" x14ac:dyDescent="0.25">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row>
    <row r="29" spans="1:125" x14ac:dyDescent="0.25">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row>
    <row r="30" spans="1:125" x14ac:dyDescent="0.25">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row>
    <row r="31" spans="1:125" x14ac:dyDescent="0.25">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row>
    <row r="32" spans="1:125" x14ac:dyDescent="0.25">
      <c r="A32" s="41" t="s">
        <v>99</v>
      </c>
      <c r="V32" s="41" t="str">
        <f>A32</f>
        <v xml:space="preserve">Staphylococcus capitis  </v>
      </c>
      <c r="AG32" s="48"/>
      <c r="AV32" s="41" t="str">
        <f>A32</f>
        <v xml:space="preserve">Staphylococcus capitis  </v>
      </c>
      <c r="BG32" s="48"/>
      <c r="BV32" s="30" t="str">
        <f>A32</f>
        <v xml:space="preserve">Staphylococcus capitis  </v>
      </c>
      <c r="CG32" s="49"/>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row>
    <row r="33" spans="2:127" ht="18.75" x14ac:dyDescent="0.25">
      <c r="B33" s="41" t="s">
        <v>0</v>
      </c>
      <c r="C33" s="41">
        <v>1.5625E-2</v>
      </c>
      <c r="D33" s="41">
        <v>3.125E-2</v>
      </c>
      <c r="E33" s="41">
        <v>6.25E-2</v>
      </c>
      <c r="F33" s="41">
        <v>0.125</v>
      </c>
      <c r="G33" s="41">
        <v>0.25</v>
      </c>
      <c r="H33" s="41">
        <v>0.5</v>
      </c>
      <c r="I33" s="41">
        <v>1</v>
      </c>
      <c r="J33" s="41">
        <v>2</v>
      </c>
      <c r="K33" s="41">
        <v>4</v>
      </c>
      <c r="L33" s="41">
        <v>8</v>
      </c>
      <c r="M33" s="41">
        <v>16</v>
      </c>
      <c r="N33" s="41">
        <v>32</v>
      </c>
      <c r="O33" s="41">
        <v>64</v>
      </c>
      <c r="P33" s="41">
        <v>128</v>
      </c>
      <c r="Q33" s="41">
        <v>256</v>
      </c>
      <c r="R33" s="41">
        <v>512</v>
      </c>
      <c r="S33" s="41" t="s">
        <v>1</v>
      </c>
      <c r="V33" s="41" t="s">
        <v>0</v>
      </c>
      <c r="W33" s="41" t="str">
        <f>B34</f>
        <v>Penicillin G</v>
      </c>
      <c r="X33" s="41" t="str">
        <f>B35</f>
        <v>Oxacillin</v>
      </c>
      <c r="Y33" s="41" t="str">
        <f>B36</f>
        <v>Ampicillin/ Sulbactam</v>
      </c>
      <c r="Z33" s="41" t="str">
        <f>B37</f>
        <v>Piperacillin/ Tazobactam</v>
      </c>
      <c r="AA33" s="41" t="str">
        <f>B38</f>
        <v>Cefotaxim</v>
      </c>
      <c r="AB33" s="41" t="str">
        <f>B39</f>
        <v>Cefuroxim</v>
      </c>
      <c r="AC33" s="41" t="str">
        <f>B40</f>
        <v>Imipenem</v>
      </c>
      <c r="AD33" s="41" t="str">
        <f>B41</f>
        <v>Meropenem</v>
      </c>
      <c r="AE33" s="41" t="str">
        <f>B42</f>
        <v>Amikacin</v>
      </c>
      <c r="AF33" s="41" t="str">
        <f>B43</f>
        <v>Gentamicin</v>
      </c>
      <c r="AG33" s="48" t="str">
        <f>B44</f>
        <v>Fosfomycin</v>
      </c>
      <c r="AH33" s="41" t="str">
        <f>B45</f>
        <v>Cotrimoxazol</v>
      </c>
      <c r="AI33" s="41" t="str">
        <f>B46</f>
        <v>Ciprofloxacin</v>
      </c>
      <c r="AJ33" s="41" t="str">
        <f>B47</f>
        <v>Levofloxacin</v>
      </c>
      <c r="AK33" s="41" t="str">
        <f>B48</f>
        <v>Moxifloxacin</v>
      </c>
      <c r="AL33" s="41" t="str">
        <f>B49</f>
        <v>Doxycyclin</v>
      </c>
      <c r="AM33" s="41" t="str">
        <f>B50</f>
        <v>Rifampicin</v>
      </c>
      <c r="AN33" s="41" t="str">
        <f>B51</f>
        <v>Daptomycin</v>
      </c>
      <c r="AO33" s="41" t="str">
        <f>B52</f>
        <v>Roxythromycin</v>
      </c>
      <c r="AP33" s="41" t="str">
        <f>B53</f>
        <v>Clindamycin</v>
      </c>
      <c r="AQ33" s="41" t="str">
        <f>B54</f>
        <v>Linezolid</v>
      </c>
      <c r="AR33" s="41" t="str">
        <f>B55</f>
        <v>Vancomycin</v>
      </c>
      <c r="AS33" s="41" t="s">
        <v>38</v>
      </c>
      <c r="AT33" s="41" t="s">
        <v>22</v>
      </c>
      <c r="AW33" s="41" t="str">
        <f t="shared" ref="AW33" si="815">W33</f>
        <v>Penicillin G</v>
      </c>
      <c r="AX33" s="41" t="str">
        <f t="shared" ref="AX33" si="816">X33</f>
        <v>Oxacillin</v>
      </c>
      <c r="AY33" s="41" t="str">
        <f t="shared" ref="AY33" si="817">Y33</f>
        <v>Ampicillin/ Sulbactam</v>
      </c>
      <c r="AZ33" s="41" t="str">
        <f t="shared" ref="AZ33" si="818">Z33</f>
        <v>Piperacillin/ Tazobactam</v>
      </c>
      <c r="BA33" s="41" t="str">
        <f t="shared" ref="BA33" si="819">AA33</f>
        <v>Cefotaxim</v>
      </c>
      <c r="BB33" s="41" t="str">
        <f t="shared" ref="BB33" si="820">AB33</f>
        <v>Cefuroxim</v>
      </c>
      <c r="BC33" s="41" t="str">
        <f t="shared" ref="BC33" si="821">AC33</f>
        <v>Imipenem</v>
      </c>
      <c r="BD33" s="41" t="str">
        <f t="shared" ref="BD33" si="822">AD33</f>
        <v>Meropenem</v>
      </c>
      <c r="BE33" s="41" t="str">
        <f t="shared" ref="BE33" si="823">AE33</f>
        <v>Amikacin</v>
      </c>
      <c r="BF33" s="41" t="str">
        <f t="shared" ref="BF33" si="824">AF33</f>
        <v>Gentamicin</v>
      </c>
      <c r="BG33" s="48" t="str">
        <f t="shared" ref="BG33" si="825">AG33</f>
        <v>Fosfomycin</v>
      </c>
      <c r="BH33" s="41" t="str">
        <f t="shared" ref="BH33" si="826">AH33</f>
        <v>Cotrimoxazol</v>
      </c>
      <c r="BI33" s="41" t="str">
        <f t="shared" ref="BI33" si="827">AI33</f>
        <v>Ciprofloxacin</v>
      </c>
      <c r="BJ33" s="41" t="str">
        <f t="shared" ref="BJ33" si="828">AJ33</f>
        <v>Levofloxacin</v>
      </c>
      <c r="BK33" s="41" t="str">
        <f t="shared" ref="BK33" si="829">AK33</f>
        <v>Moxifloxacin</v>
      </c>
      <c r="BL33" s="41" t="str">
        <f t="shared" ref="BL33" si="830">AL33</f>
        <v>Doxycyclin</v>
      </c>
      <c r="BM33" s="41" t="str">
        <f t="shared" ref="BM33" si="831">AM33</f>
        <v>Rifampicin</v>
      </c>
      <c r="BN33" s="41" t="str">
        <f t="shared" ref="BN33" si="832">AN33</f>
        <v>Daptomycin</v>
      </c>
      <c r="BO33" s="41" t="str">
        <f t="shared" ref="BO33" si="833">AO33</f>
        <v>Roxythromycin</v>
      </c>
      <c r="BP33" s="41" t="str">
        <f t="shared" ref="BP33" si="834">AP33</f>
        <v>Clindamycin</v>
      </c>
      <c r="BQ33" s="41" t="str">
        <f t="shared" ref="BQ33" si="835">AQ33</f>
        <v>Linezolid</v>
      </c>
      <c r="BR33" s="41" t="str">
        <f t="shared" ref="BR33" si="836">AR33</f>
        <v>Vancomycin</v>
      </c>
      <c r="BS33" s="41" t="str">
        <f t="shared" ref="BS33" si="837">AS33</f>
        <v>Teicoplanin</v>
      </c>
      <c r="BT33" s="41" t="s">
        <v>22</v>
      </c>
      <c r="BU33" s="41"/>
      <c r="BV33" s="41"/>
      <c r="BW33" s="30" t="str">
        <f t="shared" ref="BW33" si="838">W33</f>
        <v>Penicillin G</v>
      </c>
      <c r="BX33" s="30" t="str">
        <f t="shared" ref="BX33" si="839">X33</f>
        <v>Oxacillin</v>
      </c>
      <c r="BY33" s="30" t="str">
        <f t="shared" ref="BY33" si="840">Y33</f>
        <v>Ampicillin/ Sulbactam</v>
      </c>
      <c r="BZ33" s="30" t="str">
        <f t="shared" ref="BZ33" si="841">Z33</f>
        <v>Piperacillin/ Tazobactam</v>
      </c>
      <c r="CA33" s="30" t="str">
        <f t="shared" ref="CA33" si="842">AA33</f>
        <v>Cefotaxim</v>
      </c>
      <c r="CB33" s="30" t="str">
        <f t="shared" ref="CB33" si="843">AB33</f>
        <v>Cefuroxim</v>
      </c>
      <c r="CC33" s="30" t="str">
        <f t="shared" ref="CC33" si="844">AC33</f>
        <v>Imipenem</v>
      </c>
      <c r="CD33" s="30" t="str">
        <f t="shared" ref="CD33" si="845">AD33</f>
        <v>Meropenem</v>
      </c>
      <c r="CE33" s="30" t="str">
        <f t="shared" ref="CE33" si="846">AE33</f>
        <v>Amikacin</v>
      </c>
      <c r="CF33" s="30" t="str">
        <f t="shared" ref="CF33" si="847">AF33</f>
        <v>Gentamicin</v>
      </c>
      <c r="CG33" s="49" t="str">
        <f t="shared" ref="CG33" si="848">AG33</f>
        <v>Fosfomycin</v>
      </c>
      <c r="CH33" s="30" t="str">
        <f t="shared" ref="CH33" si="849">AH33</f>
        <v>Cotrimoxazol</v>
      </c>
      <c r="CI33" s="30" t="str">
        <f t="shared" ref="CI33" si="850">AI33</f>
        <v>Ciprofloxacin</v>
      </c>
      <c r="CJ33" s="30" t="str">
        <f t="shared" ref="CJ33" si="851">AJ33</f>
        <v>Levofloxacin</v>
      </c>
      <c r="CK33" s="30" t="str">
        <f t="shared" ref="CK33" si="852">AK33</f>
        <v>Moxifloxacin</v>
      </c>
      <c r="CL33" s="30" t="str">
        <f t="shared" ref="CL33" si="853">AL33</f>
        <v>Doxycyclin</v>
      </c>
      <c r="CM33" s="30" t="str">
        <f t="shared" ref="CM33" si="854">AM33</f>
        <v>Rifampicin</v>
      </c>
      <c r="CN33" s="30" t="str">
        <f t="shared" ref="CN33" si="855">AN33</f>
        <v>Daptomycin</v>
      </c>
      <c r="CO33" s="30" t="str">
        <f t="shared" ref="CO33" si="856">AO33</f>
        <v>Roxythromycin</v>
      </c>
      <c r="CP33" s="30" t="str">
        <f t="shared" ref="CP33" si="857">AP33</f>
        <v>Clindamycin</v>
      </c>
      <c r="CQ33" s="30" t="str">
        <f t="shared" ref="CQ33" si="858">AQ33</f>
        <v>Linezolid</v>
      </c>
      <c r="CR33" s="30" t="str">
        <f t="shared" ref="CR33" si="859">AR33</f>
        <v>Vancomycin</v>
      </c>
      <c r="CS33" s="30" t="str">
        <f t="shared" ref="CS33" si="860">AS33</f>
        <v>Teicoplanin</v>
      </c>
      <c r="CT33" s="41" t="s">
        <v>22</v>
      </c>
      <c r="CW33" s="38"/>
      <c r="CX33" s="24" t="s">
        <v>72</v>
      </c>
      <c r="CY33" s="24" t="s">
        <v>73</v>
      </c>
      <c r="CZ33" s="24" t="s">
        <v>52</v>
      </c>
      <c r="DA33" s="24" t="s">
        <v>54</v>
      </c>
      <c r="DB33" s="24" t="s">
        <v>56</v>
      </c>
      <c r="DC33" s="24" t="s">
        <v>74</v>
      </c>
      <c r="DD33" s="24" t="s">
        <v>58</v>
      </c>
      <c r="DE33" s="24" t="s">
        <v>59</v>
      </c>
      <c r="DF33" s="24" t="s">
        <v>61</v>
      </c>
      <c r="DG33" s="24" t="s">
        <v>62</v>
      </c>
      <c r="DH33" s="24" t="s">
        <v>64</v>
      </c>
      <c r="DI33" s="24" t="s">
        <v>65</v>
      </c>
      <c r="DJ33" s="24" t="s">
        <v>66</v>
      </c>
      <c r="DK33" s="24" t="s">
        <v>67</v>
      </c>
      <c r="DL33" s="24" t="s">
        <v>68</v>
      </c>
      <c r="DM33" s="24" t="s">
        <v>69</v>
      </c>
      <c r="DN33" s="24" t="s">
        <v>75</v>
      </c>
      <c r="DO33" s="24" t="s">
        <v>76</v>
      </c>
      <c r="DP33" s="24" t="s">
        <v>77</v>
      </c>
      <c r="DQ33" s="24" t="s">
        <v>78</v>
      </c>
      <c r="DR33" s="24" t="s">
        <v>79</v>
      </c>
      <c r="DS33" s="24" t="s">
        <v>80</v>
      </c>
      <c r="DT33" s="24" t="s">
        <v>81</v>
      </c>
      <c r="DU33" s="24" t="s">
        <v>91</v>
      </c>
      <c r="DW33" s="10"/>
    </row>
    <row r="34" spans="2:127" ht="18.75" x14ac:dyDescent="0.25">
      <c r="B34" s="41" t="s">
        <v>31</v>
      </c>
      <c r="C34" s="2">
        <v>0</v>
      </c>
      <c r="D34" s="2">
        <v>48</v>
      </c>
      <c r="E34" s="2">
        <v>3</v>
      </c>
      <c r="F34" s="2">
        <v>2</v>
      </c>
      <c r="G34" s="3">
        <v>1</v>
      </c>
      <c r="H34" s="3">
        <v>9</v>
      </c>
      <c r="I34" s="3">
        <v>3</v>
      </c>
      <c r="J34" s="3">
        <v>5</v>
      </c>
      <c r="K34" s="3">
        <v>4</v>
      </c>
      <c r="L34" s="3">
        <v>27</v>
      </c>
      <c r="M34" s="3">
        <v>0</v>
      </c>
      <c r="N34" s="3">
        <v>0</v>
      </c>
      <c r="O34" s="3">
        <v>0</v>
      </c>
      <c r="P34" s="3">
        <v>0</v>
      </c>
      <c r="Q34" s="3">
        <v>0</v>
      </c>
      <c r="R34" s="3">
        <v>0</v>
      </c>
      <c r="S34" s="41">
        <v>102</v>
      </c>
      <c r="V34" s="41">
        <v>1.5625E-2</v>
      </c>
      <c r="W34" s="2">
        <f>C34</f>
        <v>0</v>
      </c>
      <c r="X34" s="2">
        <f>C35</f>
        <v>0</v>
      </c>
      <c r="Y34" s="41">
        <f>C36</f>
        <v>0</v>
      </c>
      <c r="Z34" s="41">
        <f>C37</f>
        <v>0</v>
      </c>
      <c r="AA34" s="41">
        <f>C38</f>
        <v>0</v>
      </c>
      <c r="AB34" s="41">
        <f>C39</f>
        <v>0</v>
      </c>
      <c r="AC34" s="41">
        <f>C40</f>
        <v>0</v>
      </c>
      <c r="AD34" s="41">
        <f>C41</f>
        <v>0</v>
      </c>
      <c r="AE34" s="2">
        <f>C42</f>
        <v>0</v>
      </c>
      <c r="AF34" s="2">
        <f>C43</f>
        <v>0</v>
      </c>
      <c r="AG34" s="50">
        <f>C44</f>
        <v>0</v>
      </c>
      <c r="AH34" s="2">
        <f>C45</f>
        <v>0</v>
      </c>
      <c r="AI34" s="4">
        <f>C46</f>
        <v>0</v>
      </c>
      <c r="AJ34" s="4">
        <f>C47</f>
        <v>0</v>
      </c>
      <c r="AK34" s="2">
        <f>C48</f>
        <v>0</v>
      </c>
      <c r="AL34" s="2">
        <f>C49</f>
        <v>0</v>
      </c>
      <c r="AM34" s="2">
        <f>C50</f>
        <v>0</v>
      </c>
      <c r="AN34" s="2">
        <f>C51</f>
        <v>0</v>
      </c>
      <c r="AO34" s="2">
        <f>C52</f>
        <v>0</v>
      </c>
      <c r="AP34" s="2">
        <f>C53</f>
        <v>0</v>
      </c>
      <c r="AQ34" s="2">
        <f>C54</f>
        <v>0</v>
      </c>
      <c r="AR34" s="2">
        <f>C55</f>
        <v>0</v>
      </c>
      <c r="AS34" s="2">
        <f>C56</f>
        <v>0</v>
      </c>
      <c r="AT34" s="2">
        <f>C57</f>
        <v>0</v>
      </c>
      <c r="AU34" s="5"/>
      <c r="AV34" s="41">
        <v>1.5625E-2</v>
      </c>
      <c r="AW34" s="31">
        <f t="shared" ref="AW34" si="861">PRODUCT(W34*100*1/W50)</f>
        <v>0</v>
      </c>
      <c r="AX34" s="31">
        <f t="shared" ref="AX34" si="862">PRODUCT(X34*100*1/X50)</f>
        <v>0</v>
      </c>
      <c r="AY34" s="30">
        <f t="shared" ref="AY34" si="863">PRODUCT(Y34*100*1/Y50)</f>
        <v>0</v>
      </c>
      <c r="AZ34" s="30">
        <f t="shared" ref="AZ34" si="864">PRODUCT(Z34*100*1/Z50)</f>
        <v>0</v>
      </c>
      <c r="BA34" s="30">
        <f t="shared" ref="BA34" si="865">PRODUCT(AA34*100*1/AA50)</f>
        <v>0</v>
      </c>
      <c r="BB34" s="30">
        <f t="shared" ref="BB34" si="866">PRODUCT(AB34*100*1/AB50)</f>
        <v>0</v>
      </c>
      <c r="BC34" s="30">
        <f t="shared" ref="BC34" si="867">PRODUCT(AC34*100*1/AC50)</f>
        <v>0</v>
      </c>
      <c r="BD34" s="30">
        <f t="shared" ref="BD34" si="868">PRODUCT(AD34*100*1/AD50)</f>
        <v>0</v>
      </c>
      <c r="BE34" s="31">
        <f t="shared" ref="BE34" si="869">PRODUCT(AE34*100*1/AE50)</f>
        <v>0</v>
      </c>
      <c r="BF34" s="31">
        <f t="shared" ref="BF34" si="870">PRODUCT(AF34*100*1/AF50)</f>
        <v>0</v>
      </c>
      <c r="BG34" s="51">
        <f t="shared" ref="BG34" si="871">PRODUCT(AG34*100*1/AG50)</f>
        <v>0</v>
      </c>
      <c r="BH34" s="31">
        <f t="shared" ref="BH34" si="872">PRODUCT(AH34*100*1/AH50)</f>
        <v>0</v>
      </c>
      <c r="BI34" s="32">
        <f t="shared" ref="BI34" si="873">PRODUCT(AI34*100*1/AI50)</f>
        <v>0</v>
      </c>
      <c r="BJ34" s="32">
        <f t="shared" ref="BJ34" si="874">PRODUCT(AJ34*100*1/AJ50)</f>
        <v>0</v>
      </c>
      <c r="BK34" s="31">
        <f t="shared" ref="BK34" si="875">PRODUCT(AK34*100*1/AK50)</f>
        <v>0</v>
      </c>
      <c r="BL34" s="31">
        <f t="shared" ref="BL34" si="876">PRODUCT(AL34*100*1/AL50)</f>
        <v>0</v>
      </c>
      <c r="BM34" s="31">
        <f t="shared" ref="BM34" si="877">PRODUCT(AM34*100*1/AM50)</f>
        <v>0</v>
      </c>
      <c r="BN34" s="31">
        <f t="shared" ref="BN34" si="878">PRODUCT(AN34*100*1/AN50)</f>
        <v>0</v>
      </c>
      <c r="BO34" s="31">
        <f t="shared" ref="BO34" si="879">PRODUCT(AO34*100*1/AO50)</f>
        <v>0</v>
      </c>
      <c r="BP34" s="31">
        <f t="shared" ref="BP34" si="880">PRODUCT(AP34*100*1/AP50)</f>
        <v>0</v>
      </c>
      <c r="BQ34" s="31">
        <f t="shared" ref="BQ34" si="881">PRODUCT(AQ34*100*1/AQ50)</f>
        <v>0</v>
      </c>
      <c r="BR34" s="31">
        <f t="shared" ref="BR34" si="882">PRODUCT(AR34*100*1/AR50)</f>
        <v>0</v>
      </c>
      <c r="BS34" s="31">
        <f t="shared" ref="BS34" si="883">PRODUCT(AS34*100*1/AS50)</f>
        <v>0</v>
      </c>
      <c r="BT34" s="31">
        <f t="shared" ref="BT34" si="884">PRODUCT(AT34*100*1/AT50)</f>
        <v>0</v>
      </c>
      <c r="BU34" s="41"/>
      <c r="BV34" s="41">
        <v>1.5625E-2</v>
      </c>
      <c r="BW34" s="31">
        <f t="shared" ref="BW34" si="885">AW34</f>
        <v>0</v>
      </c>
      <c r="BX34" s="31">
        <f t="shared" ref="BX34" si="886">AX34</f>
        <v>0</v>
      </c>
      <c r="BY34" s="30">
        <f t="shared" ref="BY34" si="887">AY34</f>
        <v>0</v>
      </c>
      <c r="BZ34" s="30">
        <f t="shared" ref="BZ34" si="888">AZ34</f>
        <v>0</v>
      </c>
      <c r="CA34" s="30">
        <f t="shared" ref="CA34" si="889">BA34</f>
        <v>0</v>
      </c>
      <c r="CB34" s="30">
        <f t="shared" ref="CB34" si="890">BB34</f>
        <v>0</v>
      </c>
      <c r="CC34" s="30">
        <f t="shared" ref="CC34" si="891">BC34</f>
        <v>0</v>
      </c>
      <c r="CD34" s="30">
        <f t="shared" ref="CD34" si="892">BD34</f>
        <v>0</v>
      </c>
      <c r="CE34" s="31">
        <f t="shared" ref="CE34" si="893">BE34</f>
        <v>0</v>
      </c>
      <c r="CF34" s="31">
        <f t="shared" ref="CF34" si="894">BF34</f>
        <v>0</v>
      </c>
      <c r="CG34" s="51">
        <f t="shared" ref="CG34" si="895">BG34</f>
        <v>0</v>
      </c>
      <c r="CH34" s="31">
        <f t="shared" ref="CH34" si="896">BH34</f>
        <v>0</v>
      </c>
      <c r="CI34" s="32">
        <f t="shared" ref="CI34" si="897">BI34</f>
        <v>0</v>
      </c>
      <c r="CJ34" s="32">
        <f t="shared" ref="CJ34" si="898">BJ34</f>
        <v>0</v>
      </c>
      <c r="CK34" s="31">
        <f t="shared" ref="CK34" si="899">BK34</f>
        <v>0</v>
      </c>
      <c r="CL34" s="31">
        <f t="shared" ref="CL34" si="900">BL34</f>
        <v>0</v>
      </c>
      <c r="CM34" s="31">
        <f t="shared" ref="CM34" si="901">BM34</f>
        <v>0</v>
      </c>
      <c r="CN34" s="31">
        <f t="shared" ref="CN34" si="902">BN34</f>
        <v>0</v>
      </c>
      <c r="CO34" s="31">
        <f t="shared" ref="CO34" si="903">BO34</f>
        <v>0</v>
      </c>
      <c r="CP34" s="31">
        <f t="shared" ref="CP34" si="904">BP34</f>
        <v>0</v>
      </c>
      <c r="CQ34" s="31">
        <f t="shared" ref="CQ34" si="905">BQ34</f>
        <v>0</v>
      </c>
      <c r="CR34" s="31">
        <f t="shared" ref="CR34" si="906">BR34</f>
        <v>0</v>
      </c>
      <c r="CS34" s="31">
        <f t="shared" ref="CS34" si="907">BS34</f>
        <v>0</v>
      </c>
      <c r="CT34" s="31">
        <f t="shared" ref="CT34" si="908">BT34</f>
        <v>0</v>
      </c>
      <c r="CW34" s="25" t="s">
        <v>48</v>
      </c>
      <c r="CX34" s="26">
        <f t="shared" ref="CX34:DU34" si="909">W50</f>
        <v>102</v>
      </c>
      <c r="CY34" s="26">
        <f t="shared" si="909"/>
        <v>101</v>
      </c>
      <c r="CZ34" s="26">
        <f t="shared" si="909"/>
        <v>103</v>
      </c>
      <c r="DA34" s="26">
        <f t="shared" si="909"/>
        <v>101</v>
      </c>
      <c r="DB34" s="26">
        <f t="shared" si="909"/>
        <v>102</v>
      </c>
      <c r="DC34" s="26">
        <f t="shared" si="909"/>
        <v>101</v>
      </c>
      <c r="DD34" s="26">
        <f t="shared" si="909"/>
        <v>102</v>
      </c>
      <c r="DE34" s="27">
        <f t="shared" si="909"/>
        <v>101</v>
      </c>
      <c r="DF34" s="27">
        <f t="shared" si="909"/>
        <v>101</v>
      </c>
      <c r="DG34" s="27">
        <f t="shared" si="909"/>
        <v>103</v>
      </c>
      <c r="DH34" s="27">
        <f t="shared" si="909"/>
        <v>101</v>
      </c>
      <c r="DI34" s="27">
        <f t="shared" si="909"/>
        <v>100</v>
      </c>
      <c r="DJ34" s="27">
        <f t="shared" si="909"/>
        <v>101</v>
      </c>
      <c r="DK34" s="27">
        <f t="shared" si="909"/>
        <v>101</v>
      </c>
      <c r="DL34" s="27">
        <f t="shared" si="909"/>
        <v>103</v>
      </c>
      <c r="DM34" s="27">
        <f t="shared" si="909"/>
        <v>102</v>
      </c>
      <c r="DN34" s="27">
        <f t="shared" si="909"/>
        <v>102</v>
      </c>
      <c r="DO34" s="27">
        <f t="shared" si="909"/>
        <v>102</v>
      </c>
      <c r="DP34" s="27">
        <f t="shared" si="909"/>
        <v>102</v>
      </c>
      <c r="DQ34" s="27">
        <f t="shared" si="909"/>
        <v>103</v>
      </c>
      <c r="DR34" s="27">
        <f t="shared" si="909"/>
        <v>103</v>
      </c>
      <c r="DS34" s="27">
        <f t="shared" si="909"/>
        <v>103</v>
      </c>
      <c r="DT34" s="27">
        <f t="shared" si="909"/>
        <v>102</v>
      </c>
      <c r="DU34" s="27">
        <f t="shared" si="909"/>
        <v>101</v>
      </c>
      <c r="DV34" s="10"/>
    </row>
    <row r="35" spans="2:127" ht="18.75" x14ac:dyDescent="0.25">
      <c r="B35" s="41" t="s">
        <v>32</v>
      </c>
      <c r="C35" s="2">
        <v>0</v>
      </c>
      <c r="D35" s="2">
        <v>0</v>
      </c>
      <c r="E35" s="2">
        <v>60</v>
      </c>
      <c r="F35" s="2">
        <v>0</v>
      </c>
      <c r="G35" s="2">
        <v>27</v>
      </c>
      <c r="H35" s="3">
        <v>0</v>
      </c>
      <c r="I35" s="3">
        <v>0</v>
      </c>
      <c r="J35" s="3">
        <v>3</v>
      </c>
      <c r="K35" s="3">
        <v>3</v>
      </c>
      <c r="L35" s="3">
        <v>0</v>
      </c>
      <c r="M35" s="3">
        <v>8</v>
      </c>
      <c r="N35" s="3">
        <v>0</v>
      </c>
      <c r="O35" s="3">
        <v>0</v>
      </c>
      <c r="P35" s="3">
        <v>0</v>
      </c>
      <c r="Q35" s="3">
        <v>0</v>
      </c>
      <c r="R35" s="3">
        <v>0</v>
      </c>
      <c r="S35" s="41">
        <v>101</v>
      </c>
      <c r="V35" s="41">
        <v>3.125E-2</v>
      </c>
      <c r="W35" s="2">
        <f>D34</f>
        <v>48</v>
      </c>
      <c r="X35" s="2">
        <f>D35</f>
        <v>0</v>
      </c>
      <c r="Y35" s="41">
        <f>D36</f>
        <v>2</v>
      </c>
      <c r="Z35" s="41">
        <f>D37</f>
        <v>0</v>
      </c>
      <c r="AA35" s="41">
        <f>D38</f>
        <v>2</v>
      </c>
      <c r="AB35" s="41">
        <f>D39</f>
        <v>0</v>
      </c>
      <c r="AC35" s="41">
        <f>D40</f>
        <v>1</v>
      </c>
      <c r="AD35" s="41">
        <f>D41</f>
        <v>0</v>
      </c>
      <c r="AE35" s="2">
        <f>D42</f>
        <v>0</v>
      </c>
      <c r="AF35" s="2">
        <f>D43</f>
        <v>1</v>
      </c>
      <c r="AG35" s="50">
        <f>D44</f>
        <v>0</v>
      </c>
      <c r="AH35" s="2">
        <f>D45</f>
        <v>0</v>
      </c>
      <c r="AI35" s="4">
        <f>D46</f>
        <v>2</v>
      </c>
      <c r="AJ35" s="4">
        <f>D47</f>
        <v>2</v>
      </c>
      <c r="AK35" s="2">
        <f>D48</f>
        <v>2</v>
      </c>
      <c r="AL35" s="2">
        <f>D49</f>
        <v>0</v>
      </c>
      <c r="AM35" s="2">
        <f>D50</f>
        <v>65</v>
      </c>
      <c r="AN35" s="2">
        <f>D51</f>
        <v>3</v>
      </c>
      <c r="AO35" s="2">
        <f>D52</f>
        <v>0</v>
      </c>
      <c r="AP35" s="2">
        <f>D53</f>
        <v>3</v>
      </c>
      <c r="AQ35" s="2">
        <f>D54</f>
        <v>0</v>
      </c>
      <c r="AR35" s="2">
        <f>D55</f>
        <v>1</v>
      </c>
      <c r="AS35" s="2">
        <f>D56</f>
        <v>1</v>
      </c>
      <c r="AT35" s="2">
        <f>D57</f>
        <v>75</v>
      </c>
      <c r="AU35" s="5"/>
      <c r="AV35" s="41">
        <v>3.125E-2</v>
      </c>
      <c r="AW35" s="31">
        <f t="shared" ref="AW35" si="910">PRODUCT(W35*100*1/W50)</f>
        <v>47.058823529411768</v>
      </c>
      <c r="AX35" s="31">
        <f t="shared" ref="AX35" si="911">PRODUCT(X35*100*1/X50)</f>
        <v>0</v>
      </c>
      <c r="AY35" s="30">
        <f t="shared" ref="AY35" si="912">PRODUCT(Y35*100*1/Y50)</f>
        <v>1.941747572815534</v>
      </c>
      <c r="AZ35" s="30">
        <f t="shared" ref="AZ35" si="913">PRODUCT(Z35*100*1/Z50)</f>
        <v>0</v>
      </c>
      <c r="BA35" s="30">
        <f t="shared" ref="BA35" si="914">PRODUCT(AA35*100*1/AA50)</f>
        <v>1.9607843137254901</v>
      </c>
      <c r="BB35" s="30">
        <f t="shared" ref="BB35" si="915">PRODUCT(AB35*100*1/AB50)</f>
        <v>0</v>
      </c>
      <c r="BC35" s="30">
        <f t="shared" ref="BC35" si="916">PRODUCT(AC35*100*1/AC50)</f>
        <v>0.98039215686274506</v>
      </c>
      <c r="BD35" s="30">
        <f t="shared" ref="BD35" si="917">PRODUCT(AD35*100*1/AD50)</f>
        <v>0</v>
      </c>
      <c r="BE35" s="31">
        <f t="shared" ref="BE35" si="918">PRODUCT(AE35*100*1/AE50)</f>
        <v>0</v>
      </c>
      <c r="BF35" s="31">
        <f t="shared" ref="BF35" si="919">PRODUCT(AF35*100*1/AF50)</f>
        <v>0.970873786407767</v>
      </c>
      <c r="BG35" s="51">
        <f t="shared" ref="BG35" si="920">PRODUCT(AG35*100*1/AG50)</f>
        <v>0</v>
      </c>
      <c r="BH35" s="31">
        <f t="shared" ref="BH35" si="921">PRODUCT(AH35*100*1/AH50)</f>
        <v>0</v>
      </c>
      <c r="BI35" s="32">
        <f t="shared" ref="BI35" si="922">PRODUCT(AI35*100*1/AI50)</f>
        <v>1.9801980198019802</v>
      </c>
      <c r="BJ35" s="32">
        <f t="shared" ref="BJ35" si="923">PRODUCT(AJ35*100*1/AJ50)</f>
        <v>1.9801980198019802</v>
      </c>
      <c r="BK35" s="31">
        <f t="shared" ref="BK35" si="924">PRODUCT(AK35*100*1/AK50)</f>
        <v>1.941747572815534</v>
      </c>
      <c r="BL35" s="31">
        <f t="shared" ref="BL35" si="925">PRODUCT(AL35*100*1/AL50)</f>
        <v>0</v>
      </c>
      <c r="BM35" s="31">
        <f t="shared" ref="BM35" si="926">PRODUCT(AM35*100*1/AM50)</f>
        <v>63.725490196078432</v>
      </c>
      <c r="BN35" s="31">
        <f t="shared" ref="BN35" si="927">PRODUCT(AN35*100*1/AN50)</f>
        <v>2.9411764705882355</v>
      </c>
      <c r="BO35" s="31">
        <f t="shared" ref="BO35" si="928">PRODUCT(AO35*100*1/AO50)</f>
        <v>0</v>
      </c>
      <c r="BP35" s="31">
        <f t="shared" ref="BP35" si="929">PRODUCT(AP35*100*1/AP50)</f>
        <v>2.912621359223301</v>
      </c>
      <c r="BQ35" s="31">
        <f t="shared" ref="BQ35" si="930">PRODUCT(AQ35*100*1/AQ50)</f>
        <v>0</v>
      </c>
      <c r="BR35" s="31">
        <f t="shared" ref="BR35" si="931">PRODUCT(AR35*100*1/AR50)</f>
        <v>0.970873786407767</v>
      </c>
      <c r="BS35" s="31">
        <f t="shared" ref="BS35" si="932">PRODUCT(AS35*100*1/AS50)</f>
        <v>0.98039215686274506</v>
      </c>
      <c r="BT35" s="31">
        <f t="shared" ref="BT35" si="933">PRODUCT(AT35*100*1/AT50)</f>
        <v>74.257425742574256</v>
      </c>
      <c r="BU35" s="41"/>
      <c r="BV35" s="41">
        <v>3.125E-2</v>
      </c>
      <c r="BW35" s="31">
        <f t="shared" ref="BW35" si="934">AW34+AW35</f>
        <v>47.058823529411768</v>
      </c>
      <c r="BX35" s="31">
        <f t="shared" ref="BX35" si="935">AX34+AX35</f>
        <v>0</v>
      </c>
      <c r="BY35" s="30">
        <f t="shared" ref="BY35" si="936">AY34+AY35</f>
        <v>1.941747572815534</v>
      </c>
      <c r="BZ35" s="30">
        <f t="shared" ref="BZ35" si="937">AZ34+AZ35</f>
        <v>0</v>
      </c>
      <c r="CA35" s="30">
        <f t="shared" ref="CA35" si="938">BA34+BA35</f>
        <v>1.9607843137254901</v>
      </c>
      <c r="CB35" s="30">
        <f t="shared" ref="CB35" si="939">BB34+BB35</f>
        <v>0</v>
      </c>
      <c r="CC35" s="30">
        <f t="shared" ref="CC35" si="940">BC34+BC35</f>
        <v>0.98039215686274506</v>
      </c>
      <c r="CD35" s="30">
        <f t="shared" ref="CD35" si="941">BD34+BD35</f>
        <v>0</v>
      </c>
      <c r="CE35" s="31">
        <f t="shared" ref="CE35" si="942">BE34+BE35</f>
        <v>0</v>
      </c>
      <c r="CF35" s="31">
        <f t="shared" ref="CF35" si="943">BF34+BF35</f>
        <v>0.970873786407767</v>
      </c>
      <c r="CG35" s="51">
        <f t="shared" ref="CG35" si="944">BG34+BG35</f>
        <v>0</v>
      </c>
      <c r="CH35" s="31">
        <f t="shared" ref="CH35" si="945">BH34+BH35</f>
        <v>0</v>
      </c>
      <c r="CI35" s="32">
        <f t="shared" ref="CI35" si="946">BI34+BI35</f>
        <v>1.9801980198019802</v>
      </c>
      <c r="CJ35" s="32">
        <f t="shared" ref="CJ35" si="947">BJ34+BJ35</f>
        <v>1.9801980198019802</v>
      </c>
      <c r="CK35" s="31">
        <f t="shared" ref="CK35" si="948">BK34+BK35</f>
        <v>1.941747572815534</v>
      </c>
      <c r="CL35" s="31">
        <f t="shared" ref="CL35" si="949">BL34+BL35</f>
        <v>0</v>
      </c>
      <c r="CM35" s="31">
        <f t="shared" ref="CM35" si="950">BM34+BM35</f>
        <v>63.725490196078432</v>
      </c>
      <c r="CN35" s="31">
        <f t="shared" ref="CN35" si="951">BN34+BN35</f>
        <v>2.9411764705882355</v>
      </c>
      <c r="CO35" s="31">
        <f t="shared" ref="CO35" si="952">BO34+BO35</f>
        <v>0</v>
      </c>
      <c r="CP35" s="31">
        <f t="shared" ref="CP35" si="953">BP34+BP35</f>
        <v>2.912621359223301</v>
      </c>
      <c r="CQ35" s="31">
        <f t="shared" ref="CQ35" si="954">BQ34+BQ35</f>
        <v>0</v>
      </c>
      <c r="CR35" s="31">
        <f t="shared" ref="CR35" si="955">BR34+BR35</f>
        <v>0.970873786407767</v>
      </c>
      <c r="CS35" s="31">
        <f t="shared" ref="CS35" si="956">BS34+BS35</f>
        <v>0.98039215686274506</v>
      </c>
      <c r="CT35" s="31">
        <f t="shared" ref="CT35" si="957">BT34+BT35</f>
        <v>74.257425742574256</v>
      </c>
      <c r="CW35" s="25" t="s">
        <v>49</v>
      </c>
      <c r="CX35" s="18"/>
      <c r="CY35" s="18">
        <f>BX38</f>
        <v>86.138613861386148</v>
      </c>
      <c r="CZ35" s="18"/>
      <c r="DA35" s="18"/>
      <c r="DB35" s="18"/>
      <c r="DC35" s="18"/>
      <c r="DD35" s="18"/>
      <c r="DE35" s="17"/>
      <c r="DF35" s="17">
        <f>CE44</f>
        <v>100</v>
      </c>
      <c r="DG35" s="17">
        <f>CF41</f>
        <v>99.029126213592221</v>
      </c>
      <c r="DH35" s="17"/>
      <c r="DI35" s="17">
        <f>CH41</f>
        <v>98</v>
      </c>
      <c r="DJ35" s="13"/>
      <c r="DK35" s="17"/>
      <c r="DL35" s="17">
        <f>CK38</f>
        <v>95.145631067961176</v>
      </c>
      <c r="DM35" s="17">
        <f>CL40</f>
        <v>99.999999999999986</v>
      </c>
      <c r="DN35" s="17">
        <f>CM36</f>
        <v>97.058823529411768</v>
      </c>
      <c r="DO35" s="17">
        <f>CN40</f>
        <v>97.058823529411768</v>
      </c>
      <c r="DP35" s="17">
        <f>CO40</f>
        <v>88.235294117647058</v>
      </c>
      <c r="DQ35" s="17">
        <f>CP38</f>
        <v>94.174757281553397</v>
      </c>
      <c r="DR35" s="17">
        <f>CQ42</f>
        <v>100</v>
      </c>
      <c r="DS35" s="17">
        <f>CR42</f>
        <v>99.999999999999986</v>
      </c>
      <c r="DT35" s="17">
        <f>CS42</f>
        <v>100.00000000000001</v>
      </c>
      <c r="DU35" s="17">
        <f>CT39</f>
        <v>100</v>
      </c>
      <c r="DV35" s="10"/>
    </row>
    <row r="36" spans="2:127" ht="18.75" x14ac:dyDescent="0.25">
      <c r="B36" s="41" t="s">
        <v>3</v>
      </c>
      <c r="C36" s="41">
        <v>0</v>
      </c>
      <c r="D36" s="41">
        <v>2</v>
      </c>
      <c r="E36" s="41">
        <v>0</v>
      </c>
      <c r="F36" s="41">
        <v>88</v>
      </c>
      <c r="G36" s="41">
        <v>0</v>
      </c>
      <c r="H36" s="41">
        <v>2</v>
      </c>
      <c r="I36" s="41">
        <v>3</v>
      </c>
      <c r="J36" s="41">
        <v>4</v>
      </c>
      <c r="K36" s="41">
        <v>1</v>
      </c>
      <c r="L36" s="41">
        <v>3</v>
      </c>
      <c r="M36" s="41">
        <v>0</v>
      </c>
      <c r="N36" s="41">
        <v>0</v>
      </c>
      <c r="O36" s="41">
        <v>0</v>
      </c>
      <c r="P36" s="41">
        <v>0</v>
      </c>
      <c r="Q36" s="41">
        <v>0</v>
      </c>
      <c r="R36" s="41">
        <v>0</v>
      </c>
      <c r="S36" s="41">
        <v>103</v>
      </c>
      <c r="V36" s="41">
        <v>6.25E-2</v>
      </c>
      <c r="W36" s="2">
        <f>E34</f>
        <v>3</v>
      </c>
      <c r="X36" s="2">
        <f>E35</f>
        <v>60</v>
      </c>
      <c r="Y36" s="41">
        <f>E36</f>
        <v>0</v>
      </c>
      <c r="Z36" s="41">
        <f>E37</f>
        <v>0</v>
      </c>
      <c r="AA36" s="41">
        <f>E38</f>
        <v>0</v>
      </c>
      <c r="AB36" s="41">
        <f>E39</f>
        <v>0</v>
      </c>
      <c r="AC36" s="41">
        <f>E40</f>
        <v>92</v>
      </c>
      <c r="AD36" s="41">
        <f>E41</f>
        <v>84</v>
      </c>
      <c r="AE36" s="2">
        <f>E42</f>
        <v>0</v>
      </c>
      <c r="AF36" s="2">
        <f>E43</f>
        <v>91</v>
      </c>
      <c r="AG36" s="50">
        <f>E44</f>
        <v>0</v>
      </c>
      <c r="AH36" s="2">
        <f>E45</f>
        <v>89</v>
      </c>
      <c r="AI36" s="4">
        <f>E46</f>
        <v>2</v>
      </c>
      <c r="AJ36" s="4">
        <f>E47</f>
        <v>0</v>
      </c>
      <c r="AK36" s="2">
        <f>E48</f>
        <v>3</v>
      </c>
      <c r="AL36" s="2">
        <f>E49</f>
        <v>63</v>
      </c>
      <c r="AM36" s="2">
        <f>E50</f>
        <v>34</v>
      </c>
      <c r="AN36" s="2">
        <f>E51</f>
        <v>3</v>
      </c>
      <c r="AO36" s="2">
        <f>E52</f>
        <v>6</v>
      </c>
      <c r="AP36" s="2">
        <f>E53</f>
        <v>11</v>
      </c>
      <c r="AQ36" s="2">
        <f>E54</f>
        <v>1</v>
      </c>
      <c r="AR36" s="2">
        <f>E55</f>
        <v>0</v>
      </c>
      <c r="AS36" s="2">
        <f>E56</f>
        <v>0</v>
      </c>
      <c r="AT36" s="2">
        <f>E57</f>
        <v>0</v>
      </c>
      <c r="AU36" s="5"/>
      <c r="AV36" s="41">
        <v>6.25E-2</v>
      </c>
      <c r="AW36" s="31">
        <f t="shared" ref="AW36" si="958">PRODUCT(W36*100*1/W50)</f>
        <v>2.9411764705882355</v>
      </c>
      <c r="AX36" s="31">
        <f t="shared" ref="AX36" si="959">PRODUCT(X36*100*1/X50)</f>
        <v>59.405940594059409</v>
      </c>
      <c r="AY36" s="30">
        <f t="shared" ref="AY36" si="960">PRODUCT(Y36*100*1/Y50)</f>
        <v>0</v>
      </c>
      <c r="AZ36" s="30">
        <f t="shared" ref="AZ36" si="961">PRODUCT(Z36*100*1/Z50)</f>
        <v>0</v>
      </c>
      <c r="BA36" s="30">
        <f t="shared" ref="BA36" si="962">PRODUCT(AA36*100*1/AA50)</f>
        <v>0</v>
      </c>
      <c r="BB36" s="30">
        <f t="shared" ref="BB36" si="963">PRODUCT(AB36*100*1/AB50)</f>
        <v>0</v>
      </c>
      <c r="BC36" s="30">
        <f t="shared" ref="BC36" si="964">PRODUCT(AC36*100*1/AC50)</f>
        <v>90.196078431372555</v>
      </c>
      <c r="BD36" s="30">
        <f t="shared" ref="BD36" si="965">PRODUCT(AD36*100*1/AD50)</f>
        <v>83.168316831683171</v>
      </c>
      <c r="BE36" s="31">
        <f t="shared" ref="BE36" si="966">PRODUCT(AE36*100*1/AE50)</f>
        <v>0</v>
      </c>
      <c r="BF36" s="31">
        <f t="shared" ref="BF36" si="967">PRODUCT(AF36*100*1/AF50)</f>
        <v>88.349514563106794</v>
      </c>
      <c r="BG36" s="51">
        <f t="shared" ref="BG36" si="968">PRODUCT(AG36*100*1/AG50)</f>
        <v>0</v>
      </c>
      <c r="BH36" s="31">
        <f t="shared" ref="BH36" si="969">PRODUCT(AH36*100*1/AH50)</f>
        <v>89</v>
      </c>
      <c r="BI36" s="32">
        <f t="shared" ref="BI36" si="970">PRODUCT(AI36*100*1/AI50)</f>
        <v>1.9801980198019802</v>
      </c>
      <c r="BJ36" s="32">
        <f t="shared" ref="BJ36" si="971">PRODUCT(AJ36*100*1/AJ50)</f>
        <v>0</v>
      </c>
      <c r="BK36" s="31">
        <f t="shared" ref="BK36" si="972">PRODUCT(AK36*100*1/AK50)</f>
        <v>2.912621359223301</v>
      </c>
      <c r="BL36" s="31">
        <f t="shared" ref="BL36" si="973">PRODUCT(AL36*100*1/AL50)</f>
        <v>61.764705882352942</v>
      </c>
      <c r="BM36" s="31">
        <f t="shared" ref="BM36" si="974">PRODUCT(AM36*100*1/AM50)</f>
        <v>33.333333333333336</v>
      </c>
      <c r="BN36" s="31">
        <f t="shared" ref="BN36" si="975">PRODUCT(AN36*100*1/AN50)</f>
        <v>2.9411764705882355</v>
      </c>
      <c r="BO36" s="31">
        <f t="shared" ref="BO36" si="976">PRODUCT(AO36*100*1/AO50)</f>
        <v>5.882352941176471</v>
      </c>
      <c r="BP36" s="31">
        <f t="shared" ref="BP36" si="977">PRODUCT(AP36*100*1/AP50)</f>
        <v>10.679611650485437</v>
      </c>
      <c r="BQ36" s="31">
        <f t="shared" ref="BQ36" si="978">PRODUCT(AQ36*100*1/AQ50)</f>
        <v>0.970873786407767</v>
      </c>
      <c r="BR36" s="31">
        <f t="shared" ref="BR36" si="979">PRODUCT(AR36*100*1/AR50)</f>
        <v>0</v>
      </c>
      <c r="BS36" s="31">
        <f t="shared" ref="BS36" si="980">PRODUCT(AS36*100*1/AS50)</f>
        <v>0</v>
      </c>
      <c r="BT36" s="31">
        <f t="shared" ref="BT36" si="981">PRODUCT(AT36*100*1/AT50)</f>
        <v>0</v>
      </c>
      <c r="BU36" s="41"/>
      <c r="BV36" s="41">
        <v>6.25E-2</v>
      </c>
      <c r="BW36" s="31">
        <f t="shared" ref="BW36" si="982">AW34+AW35+AW36</f>
        <v>50</v>
      </c>
      <c r="BX36" s="31">
        <f t="shared" ref="BX36" si="983">AX34+AX35+AX36</f>
        <v>59.405940594059409</v>
      </c>
      <c r="BY36" s="30">
        <f t="shared" ref="BY36" si="984">AY34+AY35+AY36</f>
        <v>1.941747572815534</v>
      </c>
      <c r="BZ36" s="30">
        <f t="shared" ref="BZ36" si="985">AZ34+AZ35+AZ36</f>
        <v>0</v>
      </c>
      <c r="CA36" s="30">
        <f t="shared" ref="CA36" si="986">BA34+BA35+BA36</f>
        <v>1.9607843137254901</v>
      </c>
      <c r="CB36" s="30">
        <f t="shared" ref="CB36" si="987">BB34+BB35+BB36</f>
        <v>0</v>
      </c>
      <c r="CC36" s="30">
        <f t="shared" ref="CC36" si="988">BC34+BC35+BC36</f>
        <v>91.176470588235304</v>
      </c>
      <c r="CD36" s="30">
        <f t="shared" ref="CD36" si="989">BD34+BD35+BD36</f>
        <v>83.168316831683171</v>
      </c>
      <c r="CE36" s="31">
        <f t="shared" ref="CE36" si="990">BE34+BE35+BE36</f>
        <v>0</v>
      </c>
      <c r="CF36" s="31">
        <f t="shared" ref="CF36" si="991">BF34+BF35+BF36</f>
        <v>89.320388349514559</v>
      </c>
      <c r="CG36" s="51">
        <f t="shared" ref="CG36" si="992">BG34+BG35+BG36</f>
        <v>0</v>
      </c>
      <c r="CH36" s="31">
        <f t="shared" ref="CH36" si="993">BH34+BH35+BH36</f>
        <v>89</v>
      </c>
      <c r="CI36" s="32">
        <f t="shared" ref="CI36" si="994">BI34+BI35+BI36</f>
        <v>3.9603960396039604</v>
      </c>
      <c r="CJ36" s="32">
        <f t="shared" ref="CJ36" si="995">BJ34+BJ35+BJ36</f>
        <v>1.9801980198019802</v>
      </c>
      <c r="CK36" s="31">
        <f t="shared" ref="CK36" si="996">BK34+BK35+BK36</f>
        <v>4.8543689320388346</v>
      </c>
      <c r="CL36" s="31">
        <f t="shared" ref="CL36" si="997">BL34+BL35+BL36</f>
        <v>61.764705882352942</v>
      </c>
      <c r="CM36" s="31">
        <f t="shared" ref="CM36" si="998">BM34+BM35+BM36</f>
        <v>97.058823529411768</v>
      </c>
      <c r="CN36" s="31">
        <f t="shared" ref="CN36" si="999">BN34+BN35+BN36</f>
        <v>5.882352941176471</v>
      </c>
      <c r="CO36" s="31">
        <f t="shared" ref="CO36" si="1000">BO34+BO35+BO36</f>
        <v>5.882352941176471</v>
      </c>
      <c r="CP36" s="31">
        <f t="shared" ref="CP36" si="1001">BP34+BP35+BP36</f>
        <v>13.592233009708739</v>
      </c>
      <c r="CQ36" s="31">
        <f t="shared" ref="CQ36" si="1002">BQ34+BQ35+BQ36</f>
        <v>0.970873786407767</v>
      </c>
      <c r="CR36" s="31">
        <f t="shared" ref="CR36" si="1003">BR34+BR35+BR36</f>
        <v>0.970873786407767</v>
      </c>
      <c r="CS36" s="31">
        <f t="shared" ref="CS36" si="1004">BS34+BS35+BS36</f>
        <v>0.98039215686274506</v>
      </c>
      <c r="CT36" s="31">
        <f t="shared" ref="CT36" si="1005">BT34+BT35+BT36</f>
        <v>74.257425742574256</v>
      </c>
      <c r="CW36" s="25" t="s">
        <v>50</v>
      </c>
      <c r="CX36" s="18"/>
      <c r="CY36" s="18"/>
      <c r="CZ36" s="18"/>
      <c r="DA36" s="18"/>
      <c r="DB36" s="18"/>
      <c r="DC36" s="18"/>
      <c r="DD36" s="18"/>
      <c r="DE36" s="17"/>
      <c r="DF36" s="17"/>
      <c r="DG36" s="17"/>
      <c r="DH36" s="17"/>
      <c r="DI36" s="17">
        <f>CH42-CH41</f>
        <v>2</v>
      </c>
      <c r="DJ36" s="17">
        <f>CI41</f>
        <v>95.049504950495034</v>
      </c>
      <c r="DK36" s="17">
        <f>CJ40</f>
        <v>95.049504950495049</v>
      </c>
      <c r="DL36" s="17"/>
      <c r="DM36" s="17"/>
      <c r="DN36" s="17"/>
      <c r="DO36" s="17"/>
      <c r="DP36" s="17"/>
      <c r="DQ36" s="17"/>
      <c r="DR36" s="17"/>
      <c r="DS36" s="17"/>
      <c r="DT36" s="17"/>
      <c r="DU36" s="17"/>
      <c r="DV36" s="10"/>
    </row>
    <row r="37" spans="2:127" ht="18.75" x14ac:dyDescent="0.25">
      <c r="B37" s="41" t="s">
        <v>5</v>
      </c>
      <c r="C37" s="41">
        <v>0</v>
      </c>
      <c r="D37" s="41">
        <v>0</v>
      </c>
      <c r="E37" s="41">
        <v>0</v>
      </c>
      <c r="F37" s="41">
        <v>0</v>
      </c>
      <c r="G37" s="41">
        <v>85</v>
      </c>
      <c r="H37" s="41">
        <v>0</v>
      </c>
      <c r="I37" s="41">
        <v>2</v>
      </c>
      <c r="J37" s="41">
        <v>4</v>
      </c>
      <c r="K37" s="41">
        <v>4</v>
      </c>
      <c r="L37" s="41">
        <v>3</v>
      </c>
      <c r="M37" s="41">
        <v>1</v>
      </c>
      <c r="N37" s="41">
        <v>1</v>
      </c>
      <c r="O37" s="41">
        <v>1</v>
      </c>
      <c r="P37" s="41">
        <v>0</v>
      </c>
      <c r="Q37" s="41">
        <v>0</v>
      </c>
      <c r="R37" s="41">
        <v>0</v>
      </c>
      <c r="S37" s="41">
        <v>101</v>
      </c>
      <c r="V37" s="41">
        <v>0.125</v>
      </c>
      <c r="W37" s="2">
        <f>F34</f>
        <v>2</v>
      </c>
      <c r="X37" s="2">
        <f>F35</f>
        <v>0</v>
      </c>
      <c r="Y37" s="41">
        <f>F36</f>
        <v>88</v>
      </c>
      <c r="Z37" s="41">
        <f>F37</f>
        <v>0</v>
      </c>
      <c r="AA37" s="41">
        <f>F38</f>
        <v>0</v>
      </c>
      <c r="AB37" s="41">
        <f>F39</f>
        <v>46</v>
      </c>
      <c r="AC37" s="41">
        <f>F40</f>
        <v>0</v>
      </c>
      <c r="AD37" s="41">
        <f>F41</f>
        <v>0</v>
      </c>
      <c r="AE37" s="2">
        <f>F42</f>
        <v>0</v>
      </c>
      <c r="AF37" s="2">
        <f>F43</f>
        <v>0</v>
      </c>
      <c r="AG37" s="50">
        <f>F44</f>
        <v>0</v>
      </c>
      <c r="AH37" s="2">
        <f>F45</f>
        <v>0</v>
      </c>
      <c r="AI37" s="4">
        <f>F46</f>
        <v>3</v>
      </c>
      <c r="AJ37" s="4">
        <f>F47</f>
        <v>7</v>
      </c>
      <c r="AK37" s="2">
        <f>F48</f>
        <v>57</v>
      </c>
      <c r="AL37" s="2">
        <f>F49</f>
        <v>1</v>
      </c>
      <c r="AM37" s="3">
        <f>F50</f>
        <v>0</v>
      </c>
      <c r="AN37" s="2">
        <f>F51</f>
        <v>0</v>
      </c>
      <c r="AO37" s="2">
        <f>F52</f>
        <v>0</v>
      </c>
      <c r="AP37" s="2">
        <f>F53</f>
        <v>62</v>
      </c>
      <c r="AQ37" s="2">
        <f>F54</f>
        <v>0</v>
      </c>
      <c r="AR37" s="2">
        <f>F55</f>
        <v>0</v>
      </c>
      <c r="AS37" s="2">
        <f>F56</f>
        <v>56</v>
      </c>
      <c r="AT37" s="2">
        <f>F57</f>
        <v>22</v>
      </c>
      <c r="AU37" s="5"/>
      <c r="AV37" s="41">
        <v>0.125</v>
      </c>
      <c r="AW37" s="31">
        <f t="shared" ref="AW37" si="1006">PRODUCT(W37*100*1/W50)</f>
        <v>1.9607843137254901</v>
      </c>
      <c r="AX37" s="31">
        <f t="shared" ref="AX37" si="1007">PRODUCT(X37*100*1/X50)</f>
        <v>0</v>
      </c>
      <c r="AY37" s="30">
        <f t="shared" ref="AY37" si="1008">PRODUCT(Y37*100*1/Y50)</f>
        <v>85.4368932038835</v>
      </c>
      <c r="AZ37" s="30">
        <f t="shared" ref="AZ37" si="1009">PRODUCT(Z37*100*1/Z50)</f>
        <v>0</v>
      </c>
      <c r="BA37" s="30">
        <f t="shared" ref="BA37" si="1010">PRODUCT(AA37*100*1/AA50)</f>
        <v>0</v>
      </c>
      <c r="BB37" s="30">
        <f t="shared" ref="BB37" si="1011">PRODUCT(AB37*100*1/AB50)</f>
        <v>45.544554455445542</v>
      </c>
      <c r="BC37" s="30">
        <f t="shared" ref="BC37" si="1012">PRODUCT(AC37*100*1/AC50)</f>
        <v>0</v>
      </c>
      <c r="BD37" s="30">
        <f t="shared" ref="BD37" si="1013">PRODUCT(AD37*100*1/AD50)</f>
        <v>0</v>
      </c>
      <c r="BE37" s="31">
        <f t="shared" ref="BE37" si="1014">PRODUCT(AE37*100*1/AE50)</f>
        <v>0</v>
      </c>
      <c r="BF37" s="31">
        <f t="shared" ref="BF37" si="1015">PRODUCT(AF37*100*1/AF50)</f>
        <v>0</v>
      </c>
      <c r="BG37" s="51">
        <f t="shared" ref="BG37" si="1016">PRODUCT(AG37*100*1/AG50)</f>
        <v>0</v>
      </c>
      <c r="BH37" s="31">
        <f t="shared" ref="BH37" si="1017">PRODUCT(AH37*100*1/AH50)</f>
        <v>0</v>
      </c>
      <c r="BI37" s="32">
        <f t="shared" ref="BI37" si="1018">PRODUCT(AI37*100*1/AI50)</f>
        <v>2.9702970297029703</v>
      </c>
      <c r="BJ37" s="32">
        <f t="shared" ref="BJ37" si="1019">PRODUCT(AJ37*100*1/AJ50)</f>
        <v>6.9306930693069306</v>
      </c>
      <c r="BK37" s="31">
        <f t="shared" ref="BK37" si="1020">PRODUCT(AK37*100*1/AK50)</f>
        <v>55.339805825242721</v>
      </c>
      <c r="BL37" s="31">
        <f t="shared" ref="BL37" si="1021">PRODUCT(AL37*100*1/AL50)</f>
        <v>0.98039215686274506</v>
      </c>
      <c r="BM37" s="33">
        <f t="shared" ref="BM37" si="1022">PRODUCT(AM37*100*1/AM50)</f>
        <v>0</v>
      </c>
      <c r="BN37" s="31">
        <f t="shared" ref="BN37" si="1023">PRODUCT(AN37*100*1/AN50)</f>
        <v>0</v>
      </c>
      <c r="BO37" s="31">
        <f t="shared" ref="BO37" si="1024">PRODUCT(AO37*100*1/AO50)</f>
        <v>0</v>
      </c>
      <c r="BP37" s="31">
        <f t="shared" ref="BP37" si="1025">PRODUCT(AP37*100*1/AP50)</f>
        <v>60.194174757281552</v>
      </c>
      <c r="BQ37" s="31">
        <f t="shared" ref="BQ37" si="1026">PRODUCT(AQ37*100*1/AQ50)</f>
        <v>0</v>
      </c>
      <c r="BR37" s="31">
        <f t="shared" ref="BR37" si="1027">PRODUCT(AR37*100*1/AR50)</f>
        <v>0</v>
      </c>
      <c r="BS37" s="31">
        <f t="shared" ref="BS37" si="1028">PRODUCT(AS37*100*1/AS50)</f>
        <v>54.901960784313722</v>
      </c>
      <c r="BT37" s="31">
        <f t="shared" ref="BT37" si="1029">PRODUCT(AT37*100*1/AT50)</f>
        <v>21.782178217821784</v>
      </c>
      <c r="BU37" s="41"/>
      <c r="BV37" s="41">
        <v>0.125</v>
      </c>
      <c r="BW37" s="31">
        <f t="shared" ref="BW37" si="1030">AW34+AW35+AW36+AW37</f>
        <v>51.96078431372549</v>
      </c>
      <c r="BX37" s="31">
        <f t="shared" ref="BX37" si="1031">AX34+AX35+AX36+AX37</f>
        <v>59.405940594059409</v>
      </c>
      <c r="BY37" s="30">
        <f t="shared" ref="BY37" si="1032">AY34+AY35+AY36+AY37</f>
        <v>87.378640776699029</v>
      </c>
      <c r="BZ37" s="30">
        <f t="shared" ref="BZ37" si="1033">AZ34+AZ35+AZ36+AZ37</f>
        <v>0</v>
      </c>
      <c r="CA37" s="30">
        <f t="shared" ref="CA37" si="1034">BA34+BA35+BA36+BA37</f>
        <v>1.9607843137254901</v>
      </c>
      <c r="CB37" s="30">
        <f t="shared" ref="CB37" si="1035">BB34+BB35+BB36+BB37</f>
        <v>45.544554455445542</v>
      </c>
      <c r="CC37" s="30">
        <f t="shared" ref="CC37" si="1036">BC34+BC35+BC36+BC37</f>
        <v>91.176470588235304</v>
      </c>
      <c r="CD37" s="30">
        <f t="shared" ref="CD37" si="1037">BD34+BD35+BD36+BD37</f>
        <v>83.168316831683171</v>
      </c>
      <c r="CE37" s="31">
        <f t="shared" ref="CE37" si="1038">BE34+BE35+BE36+BE37</f>
        <v>0</v>
      </c>
      <c r="CF37" s="31">
        <f t="shared" ref="CF37" si="1039">BF34+BF35+BF36+BF37</f>
        <v>89.320388349514559</v>
      </c>
      <c r="CG37" s="51">
        <f t="shared" ref="CG37" si="1040">BG34+BG35+BG36+BG37</f>
        <v>0</v>
      </c>
      <c r="CH37" s="31">
        <f t="shared" ref="CH37" si="1041">BH34+BH35+BH36+BH37</f>
        <v>89</v>
      </c>
      <c r="CI37" s="32">
        <f t="shared" ref="CI37" si="1042">BI34+BI35+BI36+BI37</f>
        <v>6.9306930693069306</v>
      </c>
      <c r="CJ37" s="32">
        <f t="shared" ref="CJ37" si="1043">BJ34+BJ35+BJ36+BJ37</f>
        <v>8.9108910891089117</v>
      </c>
      <c r="CK37" s="31">
        <f t="shared" ref="CK37" si="1044">BK34+BK35+BK36+BK37</f>
        <v>60.194174757281559</v>
      </c>
      <c r="CL37" s="31">
        <f t="shared" ref="CL37" si="1045">BL34+BL35+BL36+BL37</f>
        <v>62.745098039215684</v>
      </c>
      <c r="CM37" s="33">
        <f t="shared" ref="CM37" si="1046">BM34+BM35+BM36+BM37</f>
        <v>97.058823529411768</v>
      </c>
      <c r="CN37" s="31">
        <f>BN35+BN36+BN37</f>
        <v>5.882352941176471</v>
      </c>
      <c r="CO37" s="31">
        <f t="shared" ref="CO37" si="1047">BO34+BO35+BO36+BO37</f>
        <v>5.882352941176471</v>
      </c>
      <c r="CP37" s="31">
        <f t="shared" ref="CP37" si="1048">BP34+BP35+BP36+BP37</f>
        <v>73.786407766990294</v>
      </c>
      <c r="CQ37" s="31">
        <f t="shared" ref="CQ37" si="1049">BQ34+BQ35+BQ36+BQ37</f>
        <v>0.970873786407767</v>
      </c>
      <c r="CR37" s="31">
        <f t="shared" ref="CR37" si="1050">BR34+BR35+BR36+BR37</f>
        <v>0.970873786407767</v>
      </c>
      <c r="CS37" s="31">
        <f t="shared" ref="CS37" si="1051">BS34+BS35+BS36+BS37</f>
        <v>55.882352941176464</v>
      </c>
      <c r="CT37" s="31">
        <f t="shared" ref="CT37" si="1052">BT34+BT35+BT36+BT37</f>
        <v>96.039603960396036</v>
      </c>
      <c r="CW37" s="25" t="s">
        <v>51</v>
      </c>
      <c r="CX37" s="18"/>
      <c r="CY37" s="18">
        <f>BX49-BX38</f>
        <v>13.861386138613881</v>
      </c>
      <c r="CZ37" s="18"/>
      <c r="DA37" s="18"/>
      <c r="DB37" s="18"/>
      <c r="DC37" s="18"/>
      <c r="DD37" s="18"/>
      <c r="DE37" s="17"/>
      <c r="DF37" s="17">
        <f>CE49-CE44</f>
        <v>0</v>
      </c>
      <c r="DG37" s="17">
        <f>CF49-CF41</f>
        <v>0.97087378640776478</v>
      </c>
      <c r="DH37" s="17"/>
      <c r="DI37" s="17">
        <f>CH49-CH42</f>
        <v>0</v>
      </c>
      <c r="DJ37" s="17">
        <f>CI49-CI41</f>
        <v>4.9504950495049513</v>
      </c>
      <c r="DK37" s="17">
        <f>CJ49-CJ40</f>
        <v>4.9504950495049513</v>
      </c>
      <c r="DL37" s="17">
        <f>CK49-CK38</f>
        <v>4.8543689320388381</v>
      </c>
      <c r="DM37" s="17">
        <f>CL49-CL40</f>
        <v>0</v>
      </c>
      <c r="DN37" s="17">
        <f>CM49-CM36</f>
        <v>2.9411764705882462</v>
      </c>
      <c r="DO37" s="17">
        <f>CN49-CN40</f>
        <v>2.941176470588232</v>
      </c>
      <c r="DP37" s="17">
        <f>CO49-CO40</f>
        <v>11.764705882352942</v>
      </c>
      <c r="DQ37" s="17">
        <f>CP49-CP38</f>
        <v>5.8252427184466029</v>
      </c>
      <c r="DR37" s="17">
        <f>CQ49-CQ42</f>
        <v>0</v>
      </c>
      <c r="DS37" s="17">
        <f>CR49-CR42</f>
        <v>0</v>
      </c>
      <c r="DT37" s="17">
        <f>CS49-CS42</f>
        <v>0</v>
      </c>
      <c r="DU37" s="17">
        <f>CT49-CT39</f>
        <v>0</v>
      </c>
      <c r="DV37" s="10"/>
    </row>
    <row r="38" spans="2:127" x14ac:dyDescent="0.25">
      <c r="B38" s="41" t="s">
        <v>7</v>
      </c>
      <c r="C38" s="41">
        <v>0</v>
      </c>
      <c r="D38" s="41">
        <v>2</v>
      </c>
      <c r="E38" s="41">
        <v>0</v>
      </c>
      <c r="F38" s="41">
        <v>0</v>
      </c>
      <c r="G38" s="41">
        <v>7</v>
      </c>
      <c r="H38" s="41">
        <v>27</v>
      </c>
      <c r="I38" s="41">
        <v>42</v>
      </c>
      <c r="J38" s="41">
        <v>10</v>
      </c>
      <c r="K38" s="41">
        <v>1</v>
      </c>
      <c r="L38" s="41">
        <v>3</v>
      </c>
      <c r="M38" s="41">
        <v>10</v>
      </c>
      <c r="N38" s="41">
        <v>0</v>
      </c>
      <c r="O38" s="41">
        <v>0</v>
      </c>
      <c r="P38" s="41">
        <v>0</v>
      </c>
      <c r="Q38" s="41">
        <v>0</v>
      </c>
      <c r="R38" s="41">
        <v>0</v>
      </c>
      <c r="S38" s="41">
        <v>102</v>
      </c>
      <c r="V38" s="41">
        <v>0.25</v>
      </c>
      <c r="W38" s="3">
        <f>G34</f>
        <v>1</v>
      </c>
      <c r="X38" s="2">
        <f>G35</f>
        <v>27</v>
      </c>
      <c r="Y38" s="41">
        <f>G36</f>
        <v>0</v>
      </c>
      <c r="Z38" s="41">
        <f>G37</f>
        <v>85</v>
      </c>
      <c r="AA38" s="41">
        <f>G38</f>
        <v>7</v>
      </c>
      <c r="AB38" s="41">
        <f>G39</f>
        <v>0</v>
      </c>
      <c r="AC38" s="41">
        <f>G40</f>
        <v>3</v>
      </c>
      <c r="AD38" s="41">
        <f>G41</f>
        <v>3</v>
      </c>
      <c r="AE38" s="2">
        <f>G42</f>
        <v>77</v>
      </c>
      <c r="AF38" s="2">
        <f>G43</f>
        <v>5</v>
      </c>
      <c r="AG38" s="50">
        <f>G44</f>
        <v>0</v>
      </c>
      <c r="AH38" s="2">
        <f>G45</f>
        <v>7</v>
      </c>
      <c r="AI38" s="4">
        <f>G46</f>
        <v>74</v>
      </c>
      <c r="AJ38" s="4">
        <f>G47</f>
        <v>76</v>
      </c>
      <c r="AK38" s="2">
        <f>G48</f>
        <v>36</v>
      </c>
      <c r="AL38" s="2">
        <f>G49</f>
        <v>30</v>
      </c>
      <c r="AM38" s="3">
        <f>G50</f>
        <v>1</v>
      </c>
      <c r="AN38" s="2">
        <f>G51</f>
        <v>6</v>
      </c>
      <c r="AO38" s="2">
        <f>G52</f>
        <v>16</v>
      </c>
      <c r="AP38" s="2">
        <f>G53</f>
        <v>21</v>
      </c>
      <c r="AQ38" s="2">
        <f>G54</f>
        <v>1</v>
      </c>
      <c r="AR38" s="2">
        <f>G55</f>
        <v>4</v>
      </c>
      <c r="AS38" s="2">
        <f>G56</f>
        <v>0</v>
      </c>
      <c r="AT38" s="2">
        <f>G57</f>
        <v>4</v>
      </c>
      <c r="AU38" s="5"/>
      <c r="AV38" s="41">
        <v>0.25</v>
      </c>
      <c r="AW38" s="33">
        <f t="shared" ref="AW38" si="1053">PRODUCT(W38*100*1/W50)</f>
        <v>0.98039215686274506</v>
      </c>
      <c r="AX38" s="31">
        <f t="shared" ref="AX38" si="1054">PRODUCT(X38*100*1/X50)</f>
        <v>26.732673267326732</v>
      </c>
      <c r="AY38" s="30">
        <f t="shared" ref="AY38" si="1055">PRODUCT(Y38*100*1/Y50)</f>
        <v>0</v>
      </c>
      <c r="AZ38" s="30">
        <f t="shared" ref="AZ38" si="1056">PRODUCT(Z38*100*1/Z50)</f>
        <v>84.158415841584159</v>
      </c>
      <c r="BA38" s="30">
        <f t="shared" ref="BA38" si="1057">PRODUCT(AA38*100*1/AA50)</f>
        <v>6.8627450980392153</v>
      </c>
      <c r="BB38" s="30">
        <f t="shared" ref="BB38" si="1058">PRODUCT(AB38*100*1/AB50)</f>
        <v>0</v>
      </c>
      <c r="BC38" s="30">
        <f t="shared" ref="BC38" si="1059">PRODUCT(AC38*100*1/AC50)</f>
        <v>2.9411764705882355</v>
      </c>
      <c r="BD38" s="30">
        <f t="shared" ref="BD38" si="1060">PRODUCT(AD38*100*1/AD50)</f>
        <v>2.9702970297029703</v>
      </c>
      <c r="BE38" s="31">
        <f t="shared" ref="BE38" si="1061">PRODUCT(AE38*100*1/AE50)</f>
        <v>76.237623762376231</v>
      </c>
      <c r="BF38" s="31">
        <f t="shared" ref="BF38" si="1062">PRODUCT(AF38*100*1/AF50)</f>
        <v>4.8543689320388346</v>
      </c>
      <c r="BG38" s="51">
        <f t="shared" ref="BG38" si="1063">PRODUCT(AG38*100*1/AG50)</f>
        <v>0</v>
      </c>
      <c r="BH38" s="31">
        <f t="shared" ref="BH38" si="1064">PRODUCT(AH38*100*1/AH50)</f>
        <v>7</v>
      </c>
      <c r="BI38" s="32">
        <f t="shared" ref="BI38" si="1065">PRODUCT(AI38*100*1/AI50)</f>
        <v>73.267326732673268</v>
      </c>
      <c r="BJ38" s="32">
        <f t="shared" ref="BJ38" si="1066">PRODUCT(AJ38*100*1/AJ50)</f>
        <v>75.247524752475243</v>
      </c>
      <c r="BK38" s="31">
        <f t="shared" ref="BK38" si="1067">PRODUCT(AK38*100*1/AK50)</f>
        <v>34.95145631067961</v>
      </c>
      <c r="BL38" s="31">
        <f t="shared" ref="BL38" si="1068">PRODUCT(AL38*100*1/AL50)</f>
        <v>29.411764705882351</v>
      </c>
      <c r="BM38" s="33">
        <f t="shared" ref="BM38" si="1069">PRODUCT(AM38*100*1/AM50)</f>
        <v>0.98039215686274506</v>
      </c>
      <c r="BN38" s="31">
        <f t="shared" ref="BN38" si="1070">PRODUCT(AN38*100*1/AN50)</f>
        <v>5.882352941176471</v>
      </c>
      <c r="BO38" s="31">
        <f t="shared" ref="BO38" si="1071">PRODUCT(AO38*100*1/AO50)</f>
        <v>15.686274509803921</v>
      </c>
      <c r="BP38" s="31">
        <f t="shared" ref="BP38" si="1072">PRODUCT(AP38*100*1/AP50)</f>
        <v>20.388349514563107</v>
      </c>
      <c r="BQ38" s="31">
        <f t="shared" ref="BQ38" si="1073">PRODUCT(AQ38*100*1/AQ50)</f>
        <v>0.970873786407767</v>
      </c>
      <c r="BR38" s="31">
        <f t="shared" ref="BR38" si="1074">PRODUCT(AR38*100*1/AR50)</f>
        <v>3.883495145631068</v>
      </c>
      <c r="BS38" s="31">
        <f t="shared" ref="BS38" si="1075">PRODUCT(AS38*100*1/AS50)</f>
        <v>0</v>
      </c>
      <c r="BT38" s="31">
        <f t="shared" ref="BT38" si="1076">PRODUCT(AT38*100*1/AT50)</f>
        <v>3.9603960396039604</v>
      </c>
      <c r="BU38" s="41"/>
      <c r="BV38" s="41">
        <v>0.25</v>
      </c>
      <c r="BW38" s="33">
        <f t="shared" ref="BW38" si="1077">AW34+AW35+AW36+AW37+AW38</f>
        <v>52.941176470588232</v>
      </c>
      <c r="BX38" s="31">
        <f t="shared" ref="BX38" si="1078">AX34+AX35+AX36+AX37+AX38</f>
        <v>86.138613861386148</v>
      </c>
      <c r="BY38" s="30">
        <f t="shared" ref="BY38" si="1079">AY34+AY35+AY36+AY37+AY38</f>
        <v>87.378640776699029</v>
      </c>
      <c r="BZ38" s="30">
        <f t="shared" ref="BZ38" si="1080">AZ34+AZ35+AZ36+AZ37+AZ38</f>
        <v>84.158415841584159</v>
      </c>
      <c r="CA38" s="30">
        <f t="shared" ref="CA38" si="1081">BA34+BA35+BA36+BA37+BA38</f>
        <v>8.8235294117647047</v>
      </c>
      <c r="CB38" s="30">
        <f t="shared" ref="CB38" si="1082">BB34+BB35+BB36+BB37+BB38</f>
        <v>45.544554455445542</v>
      </c>
      <c r="CC38" s="30">
        <f t="shared" ref="CC38" si="1083">BC34+BC35+BC36+BC37+BC38</f>
        <v>94.117647058823536</v>
      </c>
      <c r="CD38" s="30">
        <f t="shared" ref="CD38" si="1084">BD34+BD35+BD36+BD37+BD38</f>
        <v>86.138613861386148</v>
      </c>
      <c r="CE38" s="31">
        <f t="shared" ref="CE38" si="1085">BE34+BE35+BE36+BE37+BE38</f>
        <v>76.237623762376231</v>
      </c>
      <c r="CF38" s="31">
        <f t="shared" ref="CF38" si="1086">BF34+BF35+BF36+BF37+BF38</f>
        <v>94.174757281553397</v>
      </c>
      <c r="CG38" s="51">
        <f t="shared" ref="CG38" si="1087">BG34+BG35+BG36+BG37+BG38</f>
        <v>0</v>
      </c>
      <c r="CH38" s="31">
        <f t="shared" ref="CH38" si="1088">BH34+BH35+BH36+BH37+BH38</f>
        <v>96</v>
      </c>
      <c r="CI38" s="32">
        <f t="shared" ref="CI38" si="1089">BI34+BI35+BI36+BI37+BI38</f>
        <v>80.198019801980195</v>
      </c>
      <c r="CJ38" s="32">
        <f t="shared" ref="CJ38" si="1090">BJ34+BJ35+BJ36+BJ37+BJ38</f>
        <v>84.158415841584159</v>
      </c>
      <c r="CK38" s="31">
        <f t="shared" ref="CK38" si="1091">BK34+BK35+BK36+BK37+BK38</f>
        <v>95.145631067961176</v>
      </c>
      <c r="CL38" s="31">
        <f t="shared" ref="CL38" si="1092">BL34+BL35+BL36+BL37+BL38</f>
        <v>92.156862745098039</v>
      </c>
      <c r="CM38" s="33">
        <f t="shared" ref="CM38" si="1093">BM34+BM35+BM36+BM37+BM38</f>
        <v>98.039215686274517</v>
      </c>
      <c r="CN38" s="31">
        <f t="shared" ref="CN38" si="1094">BN34+BN35+BN36+BN37+BN38</f>
        <v>11.764705882352942</v>
      </c>
      <c r="CO38" s="31">
        <f t="shared" ref="CO38" si="1095">BO34+BO35+BO36+BO37+BO38</f>
        <v>21.568627450980394</v>
      </c>
      <c r="CP38" s="31">
        <f t="shared" ref="CP38" si="1096">BP34+BP35+BP36+BP37+BP38</f>
        <v>94.174757281553397</v>
      </c>
      <c r="CQ38" s="31">
        <f t="shared" ref="CQ38" si="1097">BQ34+BQ35+BQ36+BQ37+BQ38</f>
        <v>1.941747572815534</v>
      </c>
      <c r="CR38" s="31">
        <f t="shared" ref="CR38" si="1098">BR34+BR35+BR36+BR37+BR38</f>
        <v>4.8543689320388346</v>
      </c>
      <c r="CS38" s="31">
        <f t="shared" ref="CS38" si="1099">BS34+BS35+BS36+BS37+BS38</f>
        <v>55.882352941176464</v>
      </c>
      <c r="CT38" s="31">
        <f t="shared" ref="CT38" si="1100">BT34+BT35+BT36+BT37+BT38</f>
        <v>100</v>
      </c>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10"/>
    </row>
    <row r="39" spans="2:127" x14ac:dyDescent="0.25">
      <c r="B39" s="41" t="s">
        <v>9</v>
      </c>
      <c r="C39" s="41">
        <v>0</v>
      </c>
      <c r="D39" s="41">
        <v>0</v>
      </c>
      <c r="E39" s="41">
        <v>0</v>
      </c>
      <c r="F39" s="41">
        <v>46</v>
      </c>
      <c r="G39" s="41">
        <v>0</v>
      </c>
      <c r="H39" s="41">
        <v>31</v>
      </c>
      <c r="I39" s="41">
        <v>11</v>
      </c>
      <c r="J39" s="41">
        <v>1</v>
      </c>
      <c r="K39" s="41">
        <v>1</v>
      </c>
      <c r="L39" s="41">
        <v>4</v>
      </c>
      <c r="M39" s="41">
        <v>3</v>
      </c>
      <c r="N39" s="41">
        <v>2</v>
      </c>
      <c r="O39" s="41">
        <v>2</v>
      </c>
      <c r="P39" s="41">
        <v>0</v>
      </c>
      <c r="Q39" s="41">
        <v>0</v>
      </c>
      <c r="R39" s="41">
        <v>0</v>
      </c>
      <c r="S39" s="41">
        <v>101</v>
      </c>
      <c r="V39" s="41">
        <v>0.5</v>
      </c>
      <c r="W39" s="3">
        <f>H34</f>
        <v>9</v>
      </c>
      <c r="X39" s="3">
        <f>H35</f>
        <v>0</v>
      </c>
      <c r="Y39" s="41">
        <f>H36</f>
        <v>2</v>
      </c>
      <c r="Z39" s="41">
        <f>H37</f>
        <v>0</v>
      </c>
      <c r="AA39" s="41">
        <f>H38</f>
        <v>27</v>
      </c>
      <c r="AB39" s="41">
        <f>H39</f>
        <v>31</v>
      </c>
      <c r="AC39" s="41">
        <f>H40</f>
        <v>1</v>
      </c>
      <c r="AD39" s="41">
        <f>H41</f>
        <v>3</v>
      </c>
      <c r="AE39" s="2">
        <f>H42</f>
        <v>0</v>
      </c>
      <c r="AF39" s="2">
        <f>H43</f>
        <v>2</v>
      </c>
      <c r="AG39" s="50">
        <f>H44</f>
        <v>1</v>
      </c>
      <c r="AH39" s="2">
        <f>H45</f>
        <v>2</v>
      </c>
      <c r="AI39" s="4">
        <f>H46</f>
        <v>12</v>
      </c>
      <c r="AJ39" s="4">
        <f>H47</f>
        <v>11</v>
      </c>
      <c r="AK39" s="3">
        <f>H48</f>
        <v>0</v>
      </c>
      <c r="AL39" s="2">
        <f>H49</f>
        <v>6</v>
      </c>
      <c r="AM39" s="3">
        <f>H50</f>
        <v>1</v>
      </c>
      <c r="AN39" s="2">
        <f>H51</f>
        <v>32</v>
      </c>
      <c r="AO39" s="2">
        <f>H52</f>
        <v>53</v>
      </c>
      <c r="AP39" s="3">
        <f>H53</f>
        <v>0</v>
      </c>
      <c r="AQ39" s="2">
        <f>H54</f>
        <v>15</v>
      </c>
      <c r="AR39" s="2">
        <f>H55</f>
        <v>35</v>
      </c>
      <c r="AS39" s="2">
        <f>H56</f>
        <v>34</v>
      </c>
      <c r="AT39" s="2">
        <f>H57</f>
        <v>0</v>
      </c>
      <c r="AU39" s="5"/>
      <c r="AV39" s="41">
        <v>0.5</v>
      </c>
      <c r="AW39" s="33">
        <f t="shared" ref="AW39" si="1101">PRODUCT(W39*100*1/W50)</f>
        <v>8.8235294117647065</v>
      </c>
      <c r="AX39" s="33">
        <f t="shared" ref="AX39" si="1102">PRODUCT(X39*100*1/X50)</f>
        <v>0</v>
      </c>
      <c r="AY39" s="30">
        <f t="shared" ref="AY39" si="1103">PRODUCT(Y39*100*1/Y50)</f>
        <v>1.941747572815534</v>
      </c>
      <c r="AZ39" s="30">
        <f t="shared" ref="AZ39" si="1104">PRODUCT(Z39*100*1/Z50)</f>
        <v>0</v>
      </c>
      <c r="BA39" s="30">
        <f t="shared" ref="BA39" si="1105">PRODUCT(AA39*100*1/AA50)</f>
        <v>26.470588235294116</v>
      </c>
      <c r="BB39" s="30">
        <f t="shared" ref="BB39" si="1106">PRODUCT(AB39*100*1/AB50)</f>
        <v>30.693069306930692</v>
      </c>
      <c r="BC39" s="30">
        <f t="shared" ref="BC39" si="1107">PRODUCT(AC39*100*1/AC50)</f>
        <v>0.98039215686274506</v>
      </c>
      <c r="BD39" s="30">
        <f t="shared" ref="BD39" si="1108">PRODUCT(AD39*100*1/AD50)</f>
        <v>2.9702970297029703</v>
      </c>
      <c r="BE39" s="31">
        <f t="shared" ref="BE39" si="1109">PRODUCT(AE39*100*1/AE50)</f>
        <v>0</v>
      </c>
      <c r="BF39" s="31">
        <f t="shared" ref="BF39" si="1110">PRODUCT(AF39*100*1/AF50)</f>
        <v>1.941747572815534</v>
      </c>
      <c r="BG39" s="51">
        <f t="shared" ref="BG39" si="1111">PRODUCT(AG39*100*1/AG50)</f>
        <v>0.99009900990099009</v>
      </c>
      <c r="BH39" s="31">
        <f t="shared" ref="BH39" si="1112">PRODUCT(AH39*100*1/AH50)</f>
        <v>2</v>
      </c>
      <c r="BI39" s="32">
        <f t="shared" ref="BI39" si="1113">PRODUCT(AI39*100*1/AI50)</f>
        <v>11.881188118811881</v>
      </c>
      <c r="BJ39" s="32">
        <f t="shared" ref="BJ39" si="1114">PRODUCT(AJ39*100*1/AJ50)</f>
        <v>10.891089108910892</v>
      </c>
      <c r="BK39" s="33">
        <f t="shared" ref="BK39" si="1115">PRODUCT(AK39*100*1/AK50)</f>
        <v>0</v>
      </c>
      <c r="BL39" s="31">
        <f t="shared" ref="BL39" si="1116">PRODUCT(AL39*100*1/AL50)</f>
        <v>5.882352941176471</v>
      </c>
      <c r="BM39" s="33">
        <f t="shared" ref="BM39" si="1117">PRODUCT(AM39*100*1/AM50)</f>
        <v>0.98039215686274506</v>
      </c>
      <c r="BN39" s="31">
        <f t="shared" ref="BN39" si="1118">PRODUCT(AN39*100*1/AN50)</f>
        <v>31.372549019607842</v>
      </c>
      <c r="BO39" s="31">
        <f t="shared" ref="BO39" si="1119">PRODUCT(AO39*100*1/AO50)</f>
        <v>51.96078431372549</v>
      </c>
      <c r="BP39" s="33">
        <f t="shared" ref="BP39" si="1120">PRODUCT(AP39*100*1/AP50)</f>
        <v>0</v>
      </c>
      <c r="BQ39" s="31">
        <f t="shared" ref="BQ39" si="1121">PRODUCT(AQ39*100*1/AQ50)</f>
        <v>14.563106796116505</v>
      </c>
      <c r="BR39" s="31">
        <f t="shared" ref="BR39" si="1122">PRODUCT(AR39*100*1/AR50)</f>
        <v>33.980582524271846</v>
      </c>
      <c r="BS39" s="31">
        <f t="shared" ref="BS39" si="1123">PRODUCT(AS39*100*1/AS50)</f>
        <v>33.333333333333336</v>
      </c>
      <c r="BT39" s="31">
        <f t="shared" ref="BT39" si="1124">PRODUCT(AT39*100*1/AT50)</f>
        <v>0</v>
      </c>
      <c r="BU39" s="41"/>
      <c r="BV39" s="41">
        <v>0.5</v>
      </c>
      <c r="BW39" s="33">
        <f t="shared" ref="BW39" si="1125">AW34+AW35+AW36+AW37+AW38+AW39</f>
        <v>61.764705882352942</v>
      </c>
      <c r="BX39" s="33">
        <f t="shared" ref="BX39" si="1126">AX34+AX35+AX36+AX37+AX38+AX39</f>
        <v>86.138613861386148</v>
      </c>
      <c r="BY39" s="30">
        <f t="shared" ref="BY39" si="1127">AY34+AY35+AY36+AY37+AY38+AY39</f>
        <v>89.320388349514559</v>
      </c>
      <c r="BZ39" s="30">
        <f t="shared" ref="BZ39" si="1128">AZ34+AZ35+AZ36+AZ37+AZ38+AZ39</f>
        <v>84.158415841584159</v>
      </c>
      <c r="CA39" s="30">
        <f t="shared" ref="CA39" si="1129">BA34+BA35+BA36+BA37+BA38+BA39</f>
        <v>35.294117647058819</v>
      </c>
      <c r="CB39" s="30">
        <f t="shared" ref="CB39" si="1130">BB34+BB35+BB36+BB37+BB38+BB39</f>
        <v>76.237623762376231</v>
      </c>
      <c r="CC39" s="30">
        <f t="shared" ref="CC39" si="1131">BC34+BC35+BC36+BC37+BC38+BC39</f>
        <v>95.098039215686285</v>
      </c>
      <c r="CD39" s="30">
        <f t="shared" ref="CD39" si="1132">BD34+BD35+BD36+BD37+BD38+BD39</f>
        <v>89.108910891089124</v>
      </c>
      <c r="CE39" s="31">
        <f t="shared" ref="CE39" si="1133">BE34+BE35+BE36+BE37+BE38+BE39</f>
        <v>76.237623762376231</v>
      </c>
      <c r="CF39" s="31">
        <f t="shared" ref="CF39" si="1134">BF34+BF35+BF36+BF37+BF38+BF39</f>
        <v>96.116504854368927</v>
      </c>
      <c r="CG39" s="51">
        <f t="shared" ref="CG39" si="1135">BG34+BG35+BG36+BG37+BG38+BG39</f>
        <v>0.99009900990099009</v>
      </c>
      <c r="CH39" s="31">
        <f t="shared" ref="CH39" si="1136">BH34+BH35+BH36+BH37+BH38+BH39</f>
        <v>98</v>
      </c>
      <c r="CI39" s="32">
        <f t="shared" ref="CI39" si="1137">BI34+BI35+BI36+BI37+BI38+BI39</f>
        <v>92.079207920792072</v>
      </c>
      <c r="CJ39" s="32">
        <f t="shared" ref="CJ39" si="1138">BJ34+BJ35+BJ36+BJ37+BJ38+BJ39</f>
        <v>95.049504950495049</v>
      </c>
      <c r="CK39" s="33">
        <f t="shared" ref="CK39" si="1139">BK34+BK35+BK36+BK37+BK38+BK39</f>
        <v>95.145631067961176</v>
      </c>
      <c r="CL39" s="31">
        <f t="shared" ref="CL39" si="1140">BL34+BL35+BL36+BL37+BL38+BL39</f>
        <v>98.039215686274503</v>
      </c>
      <c r="CM39" s="33">
        <f t="shared" ref="CM39" si="1141">BM34+BM35+BM36+BM37+BM38+BM39</f>
        <v>99.019607843137265</v>
      </c>
      <c r="CN39" s="31">
        <f t="shared" ref="CN39" si="1142">BN34+BN35+BN36+BN37+BN38+BN39</f>
        <v>43.137254901960787</v>
      </c>
      <c r="CO39" s="31">
        <f t="shared" ref="CO39" si="1143">BO34+BO35+BO36+BO37+BO38+BO39</f>
        <v>73.529411764705884</v>
      </c>
      <c r="CP39" s="33">
        <f t="shared" ref="CP39" si="1144">BP34+BP35+BP36+BP37+BP38+BP39</f>
        <v>94.174757281553397</v>
      </c>
      <c r="CQ39" s="31">
        <f t="shared" ref="CQ39" si="1145">BQ34+BQ35+BQ36+BQ37+BQ38+BQ39</f>
        <v>16.50485436893204</v>
      </c>
      <c r="CR39" s="31">
        <f t="shared" ref="CR39" si="1146">BR34+BR35+BR36+BR37+BR38+BR39</f>
        <v>38.834951456310677</v>
      </c>
      <c r="CS39" s="31">
        <f t="shared" ref="CS39" si="1147">BS34+BS35+BS36+BS37+BS38+BS39</f>
        <v>89.215686274509807</v>
      </c>
      <c r="CT39" s="31">
        <f t="shared" ref="CT39" si="1148">BT34+BT35+BT36+BT37+BT38+BT39</f>
        <v>100</v>
      </c>
      <c r="CW39" s="10"/>
      <c r="CX39" s="10"/>
      <c r="CY39" s="10" t="str">
        <f>A32</f>
        <v xml:space="preserve">Staphylococcus capitis  </v>
      </c>
      <c r="CZ39" s="10"/>
      <c r="DA39" s="10"/>
      <c r="DB39" s="10"/>
      <c r="DC39" s="10"/>
      <c r="DD39" s="10"/>
      <c r="DE39" s="10"/>
      <c r="DF39" s="10"/>
      <c r="DG39" s="10"/>
      <c r="DH39" s="10"/>
      <c r="DI39" s="10"/>
      <c r="DJ39" s="10"/>
      <c r="DK39" s="10"/>
      <c r="DL39" s="10"/>
      <c r="DM39" s="10"/>
      <c r="DN39" s="10"/>
      <c r="DO39" s="10"/>
      <c r="DP39" s="10"/>
      <c r="DQ39" s="10"/>
      <c r="DR39" s="10"/>
      <c r="DS39" s="10"/>
      <c r="DT39" s="10"/>
      <c r="DU39" s="10"/>
    </row>
    <row r="40" spans="2:127" x14ac:dyDescent="0.25">
      <c r="B40" s="41" t="s">
        <v>10</v>
      </c>
      <c r="C40" s="41">
        <v>0</v>
      </c>
      <c r="D40" s="41">
        <v>1</v>
      </c>
      <c r="E40" s="41">
        <v>92</v>
      </c>
      <c r="F40" s="41">
        <v>0</v>
      </c>
      <c r="G40" s="41">
        <v>3</v>
      </c>
      <c r="H40" s="41">
        <v>1</v>
      </c>
      <c r="I40" s="41">
        <v>1</v>
      </c>
      <c r="J40" s="41">
        <v>0</v>
      </c>
      <c r="K40" s="41">
        <v>1</v>
      </c>
      <c r="L40" s="41">
        <v>1</v>
      </c>
      <c r="M40" s="41">
        <v>0</v>
      </c>
      <c r="N40" s="41">
        <v>2</v>
      </c>
      <c r="O40" s="41">
        <v>0</v>
      </c>
      <c r="P40" s="41">
        <v>0</v>
      </c>
      <c r="Q40" s="41">
        <v>0</v>
      </c>
      <c r="R40" s="41">
        <v>0</v>
      </c>
      <c r="S40" s="41">
        <v>102</v>
      </c>
      <c r="V40" s="41">
        <v>1</v>
      </c>
      <c r="W40" s="3">
        <f>I34</f>
        <v>3</v>
      </c>
      <c r="X40" s="3">
        <f>I35</f>
        <v>0</v>
      </c>
      <c r="Y40" s="41">
        <f>I36</f>
        <v>3</v>
      </c>
      <c r="Z40" s="41">
        <f>I37</f>
        <v>2</v>
      </c>
      <c r="AA40" s="41">
        <f>I38</f>
        <v>42</v>
      </c>
      <c r="AB40" s="41">
        <f>I39</f>
        <v>11</v>
      </c>
      <c r="AC40" s="41">
        <f>I40</f>
        <v>1</v>
      </c>
      <c r="AD40" s="41">
        <f>I41</f>
        <v>2</v>
      </c>
      <c r="AE40" s="2">
        <f>I42</f>
        <v>20</v>
      </c>
      <c r="AF40" s="2">
        <f>I43</f>
        <v>1</v>
      </c>
      <c r="AG40" s="50">
        <f>I44</f>
        <v>0</v>
      </c>
      <c r="AH40" s="2">
        <f>I45</f>
        <v>0</v>
      </c>
      <c r="AI40" s="4">
        <f>I46</f>
        <v>2</v>
      </c>
      <c r="AJ40" s="4">
        <f>I47</f>
        <v>0</v>
      </c>
      <c r="AK40" s="3">
        <f>I48</f>
        <v>0</v>
      </c>
      <c r="AL40" s="2">
        <f>I49</f>
        <v>2</v>
      </c>
      <c r="AM40" s="3">
        <f>I50</f>
        <v>0</v>
      </c>
      <c r="AN40" s="2">
        <f>I51</f>
        <v>55</v>
      </c>
      <c r="AO40" s="2">
        <f>I52</f>
        <v>15</v>
      </c>
      <c r="AP40" s="3">
        <f>I53</f>
        <v>0</v>
      </c>
      <c r="AQ40" s="2">
        <f>I54</f>
        <v>66</v>
      </c>
      <c r="AR40" s="2">
        <f>I55</f>
        <v>56</v>
      </c>
      <c r="AS40" s="2">
        <f>I56</f>
        <v>10</v>
      </c>
      <c r="AT40" s="3">
        <f>I57</f>
        <v>0</v>
      </c>
      <c r="AU40" s="5"/>
      <c r="AV40" s="41">
        <v>1</v>
      </c>
      <c r="AW40" s="33">
        <f t="shared" ref="AW40" si="1149">PRODUCT(W40*100*1/W50)</f>
        <v>2.9411764705882355</v>
      </c>
      <c r="AX40" s="33">
        <f t="shared" ref="AX40" si="1150">PRODUCT(X40*100*1/X50)</f>
        <v>0</v>
      </c>
      <c r="AY40" s="30">
        <f t="shared" ref="AY40" si="1151">PRODUCT(Y40*100*1/Y50)</f>
        <v>2.912621359223301</v>
      </c>
      <c r="AZ40" s="30">
        <f t="shared" ref="AZ40" si="1152">PRODUCT(Z40*100*1/Z50)</f>
        <v>1.9801980198019802</v>
      </c>
      <c r="BA40" s="30">
        <f t="shared" ref="BA40" si="1153">PRODUCT(AA40*100*1/AA50)</f>
        <v>41.176470588235297</v>
      </c>
      <c r="BB40" s="30">
        <f t="shared" ref="BB40" si="1154">PRODUCT(AB40*100*1/AB50)</f>
        <v>10.891089108910892</v>
      </c>
      <c r="BC40" s="30">
        <f t="shared" ref="BC40" si="1155">PRODUCT(AC40*100*1/AC50)</f>
        <v>0.98039215686274506</v>
      </c>
      <c r="BD40" s="30">
        <f t="shared" ref="BD40" si="1156">PRODUCT(AD40*100*1/AD50)</f>
        <v>1.9801980198019802</v>
      </c>
      <c r="BE40" s="31">
        <f t="shared" ref="BE40" si="1157">PRODUCT(AE40*100*1/AE50)</f>
        <v>19.801980198019802</v>
      </c>
      <c r="BF40" s="31">
        <f t="shared" ref="BF40" si="1158">PRODUCT(AF40*100*1/AF50)</f>
        <v>0.970873786407767</v>
      </c>
      <c r="BG40" s="51">
        <f t="shared" ref="BG40" si="1159">PRODUCT(AG40*100*1/AG50)</f>
        <v>0</v>
      </c>
      <c r="BH40" s="31">
        <f t="shared" ref="BH40" si="1160">PRODUCT(AH40*100*1/AH50)</f>
        <v>0</v>
      </c>
      <c r="BI40" s="32">
        <f t="shared" ref="BI40" si="1161">PRODUCT(AI40*100*1/AI50)</f>
        <v>1.9801980198019802</v>
      </c>
      <c r="BJ40" s="32">
        <f t="shared" ref="BJ40" si="1162">PRODUCT(AJ40*100*1/AJ50)</f>
        <v>0</v>
      </c>
      <c r="BK40" s="33">
        <f t="shared" ref="BK40" si="1163">PRODUCT(AK40*100*1/AK50)</f>
        <v>0</v>
      </c>
      <c r="BL40" s="31">
        <f t="shared" ref="BL40" si="1164">PRODUCT(AL40*100*1/AL50)</f>
        <v>1.9607843137254901</v>
      </c>
      <c r="BM40" s="33">
        <f t="shared" ref="BM40" si="1165">PRODUCT(AM40*100*1/AM50)</f>
        <v>0</v>
      </c>
      <c r="BN40" s="31">
        <f t="shared" ref="BN40" si="1166">PRODUCT(AN40*100*1/AN50)</f>
        <v>53.921568627450981</v>
      </c>
      <c r="BO40" s="31">
        <f t="shared" ref="BO40" si="1167">PRODUCT(AO40*100*1/AO50)</f>
        <v>14.705882352941176</v>
      </c>
      <c r="BP40" s="33">
        <f t="shared" ref="BP40" si="1168">PRODUCT(AP40*100*1/AP50)</f>
        <v>0</v>
      </c>
      <c r="BQ40" s="31">
        <f t="shared" ref="BQ40" si="1169">PRODUCT(AQ40*100*1/AQ50)</f>
        <v>64.077669902912618</v>
      </c>
      <c r="BR40" s="31">
        <f t="shared" ref="BR40" si="1170">PRODUCT(AR40*100*1/AR50)</f>
        <v>54.368932038834949</v>
      </c>
      <c r="BS40" s="31">
        <f t="shared" ref="BS40" si="1171">PRODUCT(AS40*100*1/AS50)</f>
        <v>9.8039215686274517</v>
      </c>
      <c r="BT40" s="33">
        <f t="shared" ref="BT40" si="1172">PRODUCT(AT40*100*1/AT50)</f>
        <v>0</v>
      </c>
      <c r="BU40" s="41"/>
      <c r="BV40" s="41">
        <v>1</v>
      </c>
      <c r="BW40" s="33">
        <f t="shared" ref="BW40" si="1173">AW34+AW35+AW36+AW37+AW38+AW39+AW40</f>
        <v>64.705882352941174</v>
      </c>
      <c r="BX40" s="33">
        <f t="shared" ref="BX40" si="1174">AX34+AX35+AX36+AX37+AX38+AX39+AX40</f>
        <v>86.138613861386148</v>
      </c>
      <c r="BY40" s="30">
        <f t="shared" ref="BY40" si="1175">AY34+AY35+AY36+AY37+AY38+AY39+AY40</f>
        <v>92.233009708737853</v>
      </c>
      <c r="BZ40" s="30">
        <f t="shared" ref="BZ40" si="1176">AZ34+AZ35+AZ36+AZ37+AZ38+AZ39+AZ40</f>
        <v>86.138613861386133</v>
      </c>
      <c r="CA40" s="30">
        <f t="shared" ref="CA40" si="1177">BA34+BA35+BA36+BA37+BA38+BA39+BA40</f>
        <v>76.470588235294116</v>
      </c>
      <c r="CB40" s="30">
        <f t="shared" ref="CB40" si="1178">BB34+BB35+BB36+BB37+BB38+BB39+BB40</f>
        <v>87.128712871287121</v>
      </c>
      <c r="CC40" s="30">
        <f t="shared" ref="CC40" si="1179">BC34+BC35+BC36+BC37+BC38+BC39+BC40</f>
        <v>96.078431372549034</v>
      </c>
      <c r="CD40" s="30">
        <f t="shared" ref="CD40" si="1180">BD34+BD35+BD36+BD37+BD38+BD39+BD40</f>
        <v>91.089108910891099</v>
      </c>
      <c r="CE40" s="31">
        <f t="shared" ref="CE40" si="1181">BE34+BE35+BE36+BE37+BE38+BE39+BE40</f>
        <v>96.039603960396036</v>
      </c>
      <c r="CF40" s="31">
        <f t="shared" ref="CF40" si="1182">BF34+BF35+BF36+BF37+BF38+BF39+BF40</f>
        <v>97.087378640776691</v>
      </c>
      <c r="CG40" s="51">
        <f t="shared" ref="CG40" si="1183">BG34+BG35+BG36+BG37+BG38+BG39+BG40</f>
        <v>0.99009900990099009</v>
      </c>
      <c r="CH40" s="31">
        <f t="shared" ref="CH40" si="1184">BH34+BH35+BH36+BH37+BH38+BH39+BH40</f>
        <v>98</v>
      </c>
      <c r="CI40" s="32">
        <f t="shared" ref="CI40" si="1185">BI34+BI35+BI36+BI37+BI38+BI39+BI40</f>
        <v>94.059405940594047</v>
      </c>
      <c r="CJ40" s="32">
        <f t="shared" ref="CJ40" si="1186">BJ34+BJ35+BJ36+BJ37+BJ38+BJ39+BJ40</f>
        <v>95.049504950495049</v>
      </c>
      <c r="CK40" s="33">
        <f t="shared" ref="CK40" si="1187">BK34+BK35+BK36+BK37+BK38+BK39+BK40</f>
        <v>95.145631067961176</v>
      </c>
      <c r="CL40" s="31">
        <f t="shared" ref="CL40" si="1188">BL34+BL35+BL36+BL37+BL38+BL39+BL40</f>
        <v>99.999999999999986</v>
      </c>
      <c r="CM40" s="33">
        <f t="shared" ref="CM40" si="1189">BM34+BM35+BM36+BM37+BM38+BM39+BM40</f>
        <v>99.019607843137265</v>
      </c>
      <c r="CN40" s="31">
        <f t="shared" ref="CN40" si="1190">BN34+BN35+BN36+BN37+BN38+BN39+BN40</f>
        <v>97.058823529411768</v>
      </c>
      <c r="CO40" s="31">
        <f t="shared" ref="CO40" si="1191">BO34+BO35+BO36+BO37+BO38+BO39+BO40</f>
        <v>88.235294117647058</v>
      </c>
      <c r="CP40" s="33">
        <f t="shared" ref="CP40" si="1192">BP34+BP35+BP36+BP37+BP38+BP39+BP40</f>
        <v>94.174757281553397</v>
      </c>
      <c r="CQ40" s="31">
        <f t="shared" ref="CQ40" si="1193">BQ34+BQ35+BQ36+BQ37+BQ38+BQ39+BQ40</f>
        <v>80.582524271844662</v>
      </c>
      <c r="CR40" s="31">
        <f t="shared" ref="CR40" si="1194">BR34+BR35+BR36+BR37+BR38+BR39+BR40</f>
        <v>93.203883495145618</v>
      </c>
      <c r="CS40" s="31">
        <f t="shared" ref="CS40" si="1195">BS34+BS35+BS36+BS37+BS38+BS39+BS40</f>
        <v>99.019607843137265</v>
      </c>
      <c r="CT40" s="33">
        <f t="shared" ref="CT40" si="1196">BT34+BT35+BT36+BT37+BT38+BT39+BT40</f>
        <v>100</v>
      </c>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row>
    <row r="41" spans="2:127" x14ac:dyDescent="0.25">
      <c r="B41" s="41" t="s">
        <v>11</v>
      </c>
      <c r="C41" s="41">
        <v>0</v>
      </c>
      <c r="D41" s="41">
        <v>0</v>
      </c>
      <c r="E41" s="41">
        <v>84</v>
      </c>
      <c r="F41" s="41">
        <v>0</v>
      </c>
      <c r="G41" s="41">
        <v>3</v>
      </c>
      <c r="H41" s="41">
        <v>3</v>
      </c>
      <c r="I41" s="41">
        <v>2</v>
      </c>
      <c r="J41" s="41">
        <v>4</v>
      </c>
      <c r="K41" s="41">
        <v>1</v>
      </c>
      <c r="L41" s="41">
        <v>2</v>
      </c>
      <c r="M41" s="41">
        <v>2</v>
      </c>
      <c r="N41" s="41">
        <v>0</v>
      </c>
      <c r="O41" s="41">
        <v>0</v>
      </c>
      <c r="P41" s="41">
        <v>0</v>
      </c>
      <c r="Q41" s="41">
        <v>0</v>
      </c>
      <c r="R41" s="41">
        <v>0</v>
      </c>
      <c r="S41" s="41">
        <v>101</v>
      </c>
      <c r="V41" s="41">
        <v>2</v>
      </c>
      <c r="W41" s="3">
        <f>J34</f>
        <v>5</v>
      </c>
      <c r="X41" s="3">
        <f>J35</f>
        <v>3</v>
      </c>
      <c r="Y41" s="41">
        <f>J36</f>
        <v>4</v>
      </c>
      <c r="Z41" s="41">
        <f>J37</f>
        <v>4</v>
      </c>
      <c r="AA41" s="41">
        <f>J38</f>
        <v>10</v>
      </c>
      <c r="AB41" s="41">
        <f>J39</f>
        <v>1</v>
      </c>
      <c r="AC41" s="41">
        <f>J40</f>
        <v>0</v>
      </c>
      <c r="AD41" s="41">
        <f>J41</f>
        <v>4</v>
      </c>
      <c r="AE41" s="2">
        <f>J42</f>
        <v>4</v>
      </c>
      <c r="AF41" s="2">
        <f>J43</f>
        <v>2</v>
      </c>
      <c r="AG41" s="50">
        <f>J44</f>
        <v>0</v>
      </c>
      <c r="AH41" s="2">
        <f>J45</f>
        <v>0</v>
      </c>
      <c r="AI41" s="4">
        <f>J46</f>
        <v>1</v>
      </c>
      <c r="AJ41" s="3">
        <f>J47</f>
        <v>0</v>
      </c>
      <c r="AK41" s="3">
        <f>J48</f>
        <v>4</v>
      </c>
      <c r="AL41" s="3">
        <f>J49</f>
        <v>0</v>
      </c>
      <c r="AM41" s="3">
        <f>J50</f>
        <v>0</v>
      </c>
      <c r="AN41" s="3">
        <f>J51</f>
        <v>3</v>
      </c>
      <c r="AO41" s="3">
        <f>J52</f>
        <v>1</v>
      </c>
      <c r="AP41" s="3">
        <f>J53</f>
        <v>0</v>
      </c>
      <c r="AQ41" s="2">
        <f>J54</f>
        <v>18</v>
      </c>
      <c r="AR41" s="2">
        <f>J55</f>
        <v>6</v>
      </c>
      <c r="AS41" s="2">
        <f>J56</f>
        <v>1</v>
      </c>
      <c r="AT41" s="3">
        <f>J57</f>
        <v>0</v>
      </c>
      <c r="AU41" s="5"/>
      <c r="AV41" s="41">
        <v>2</v>
      </c>
      <c r="AW41" s="33">
        <f t="shared" ref="AW41" si="1197">PRODUCT(W41*100*1/W50)</f>
        <v>4.9019607843137258</v>
      </c>
      <c r="AX41" s="33">
        <f t="shared" ref="AX41" si="1198">PRODUCT(X41*100*1/X50)</f>
        <v>2.9702970297029703</v>
      </c>
      <c r="AY41" s="30">
        <f t="shared" ref="AY41" si="1199">PRODUCT(Y41*100*1/Y50)</f>
        <v>3.883495145631068</v>
      </c>
      <c r="AZ41" s="30">
        <f t="shared" ref="AZ41" si="1200">PRODUCT(Z41*100*1/Z50)</f>
        <v>3.9603960396039604</v>
      </c>
      <c r="BA41" s="30">
        <f t="shared" ref="BA41" si="1201">PRODUCT(AA41*100*1/AA50)</f>
        <v>9.8039215686274517</v>
      </c>
      <c r="BB41" s="30">
        <f t="shared" ref="BB41" si="1202">PRODUCT(AB41*100*1/AB50)</f>
        <v>0.99009900990099009</v>
      </c>
      <c r="BC41" s="30">
        <f t="shared" ref="BC41" si="1203">PRODUCT(AC41*100*1/AC50)</f>
        <v>0</v>
      </c>
      <c r="BD41" s="30">
        <f t="shared" ref="BD41" si="1204">PRODUCT(AD41*100*1/AD50)</f>
        <v>3.9603960396039604</v>
      </c>
      <c r="BE41" s="31">
        <f t="shared" ref="BE41" si="1205">PRODUCT(AE41*100*1/AE50)</f>
        <v>3.9603960396039604</v>
      </c>
      <c r="BF41" s="31">
        <f t="shared" ref="BF41" si="1206">PRODUCT(AF41*100*1/AF50)</f>
        <v>1.941747572815534</v>
      </c>
      <c r="BG41" s="51">
        <f t="shared" ref="BG41" si="1207">PRODUCT(AG41*100*1/AG50)</f>
        <v>0</v>
      </c>
      <c r="BH41" s="31">
        <f t="shared" ref="BH41" si="1208">PRODUCT(AH41*100*1/AH50)</f>
        <v>0</v>
      </c>
      <c r="BI41" s="32">
        <f t="shared" ref="BI41" si="1209">PRODUCT(AI41*100*1/AI50)</f>
        <v>0.99009900990099009</v>
      </c>
      <c r="BJ41" s="33">
        <f t="shared" ref="BJ41" si="1210">PRODUCT(AJ41*100*1/AJ50)</f>
        <v>0</v>
      </c>
      <c r="BK41" s="33">
        <f t="shared" ref="BK41" si="1211">PRODUCT(AK41*100*1/AK50)</f>
        <v>3.883495145631068</v>
      </c>
      <c r="BL41" s="33">
        <f t="shared" ref="BL41" si="1212">PRODUCT(AL41*100*1/AL50)</f>
        <v>0</v>
      </c>
      <c r="BM41" s="33">
        <f t="shared" ref="BM41" si="1213">PRODUCT(AM41*100*1/AM50)</f>
        <v>0</v>
      </c>
      <c r="BN41" s="33">
        <f t="shared" ref="BN41" si="1214">PRODUCT(AN41*100*1/AN50)</f>
        <v>2.9411764705882355</v>
      </c>
      <c r="BO41" s="33">
        <f t="shared" ref="BO41" si="1215">PRODUCT(AO41*100*1/AO50)</f>
        <v>0.98039215686274506</v>
      </c>
      <c r="BP41" s="33">
        <f t="shared" ref="BP41" si="1216">PRODUCT(AP41*100*1/AP50)</f>
        <v>0</v>
      </c>
      <c r="BQ41" s="31">
        <f t="shared" ref="BQ41" si="1217">PRODUCT(AQ41*100*1/AQ50)</f>
        <v>17.475728155339805</v>
      </c>
      <c r="BR41" s="31">
        <f t="shared" ref="BR41" si="1218">PRODUCT(AR41*100*1/AR50)</f>
        <v>5.825242718446602</v>
      </c>
      <c r="BS41" s="31">
        <f t="shared" ref="BS41" si="1219">PRODUCT(AS41*100*1/AS50)</f>
        <v>0.98039215686274506</v>
      </c>
      <c r="BT41" s="33">
        <f t="shared" ref="BT41" si="1220">PRODUCT(AT41*100*1/AT50)</f>
        <v>0</v>
      </c>
      <c r="BU41" s="41"/>
      <c r="BV41" s="41">
        <v>2</v>
      </c>
      <c r="BW41" s="33">
        <f t="shared" ref="BW41" si="1221">AW34+AW35+AW36+AW37+AW38+AW39+AW40+AW41</f>
        <v>69.607843137254903</v>
      </c>
      <c r="BX41" s="33">
        <f t="shared" ref="BX41" si="1222">AX34+AX35+AX36+AX37+AX38+AX39+AX40+AX41</f>
        <v>89.108910891089124</v>
      </c>
      <c r="BY41" s="30">
        <f t="shared" ref="BY41" si="1223">AY34+AY35+AY36+AY37+AY38+AY39+AY40+AY41</f>
        <v>96.116504854368927</v>
      </c>
      <c r="BZ41" s="30">
        <f t="shared" ref="BZ41" si="1224">AZ34+AZ35+AZ36+AZ37+AZ38+AZ39+AZ40+AZ41</f>
        <v>90.099009900990097</v>
      </c>
      <c r="CA41" s="30">
        <f t="shared" ref="CA41" si="1225">BA34+BA35+BA36+BA37+BA38+BA39+BA40+BA41</f>
        <v>86.274509803921575</v>
      </c>
      <c r="CB41" s="30">
        <f t="shared" ref="CB41" si="1226">BB34+BB35+BB36+BB37+BB38+BB39+BB40+BB41</f>
        <v>88.118811881188108</v>
      </c>
      <c r="CC41" s="30">
        <f t="shared" ref="CC41" si="1227">BC34+BC35+BC36+BC37+BC38+BC39+BC40+BC41</f>
        <v>96.078431372549034</v>
      </c>
      <c r="CD41" s="30">
        <f t="shared" ref="CD41" si="1228">BD34+BD35+BD36+BD37+BD38+BD39+BD40+BD41</f>
        <v>95.049504950495063</v>
      </c>
      <c r="CE41" s="31">
        <f t="shared" ref="CE41" si="1229">BE34+BE35+BE36+BE37+BE38+BE39+BE40+BE41</f>
        <v>100</v>
      </c>
      <c r="CF41" s="31">
        <f t="shared" ref="CF41" si="1230">BF34+BF35+BF36+BF37+BF38+BF39+BF40+BF41</f>
        <v>99.029126213592221</v>
      </c>
      <c r="CG41" s="51">
        <f t="shared" ref="CG41" si="1231">BG34+BG35+BG36+BG37+BG38+BG39+BG40+BG41</f>
        <v>0.99009900990099009</v>
      </c>
      <c r="CH41" s="31">
        <f t="shared" ref="CH41" si="1232">BH34+BH35+BH36+BH37+BH38+BH39+BH40+BH41</f>
        <v>98</v>
      </c>
      <c r="CI41" s="32">
        <f t="shared" ref="CI41" si="1233">BI34+BI35+BI36+BI37+BI38+BI39+BI40+BI41</f>
        <v>95.049504950495034</v>
      </c>
      <c r="CJ41" s="33">
        <f t="shared" ref="CJ41" si="1234">BJ34+BJ35+BJ36+BJ37+BJ38+BJ39+BJ40+BJ41</f>
        <v>95.049504950495049</v>
      </c>
      <c r="CK41" s="33">
        <f t="shared" ref="CK41" si="1235">BK34+BK35+BK36+BK37+BK38+BK39+BK40+BK41</f>
        <v>99.029126213592249</v>
      </c>
      <c r="CL41" s="33">
        <f t="shared" ref="CL41" si="1236">BL34+BL35+BL36+BL37+BL38+BL39+BL40+BL41</f>
        <v>99.999999999999986</v>
      </c>
      <c r="CM41" s="33">
        <f t="shared" ref="CM41" si="1237">BM34+BM35+BM36+BM37+BM38+BM39+BM40+BM41</f>
        <v>99.019607843137265</v>
      </c>
      <c r="CN41" s="33">
        <f t="shared" ref="CN41" si="1238">BN34+BN35+BN36+BN37+BN38+BN39+BN40+BN41</f>
        <v>100</v>
      </c>
      <c r="CO41" s="33">
        <f t="shared" ref="CO41" si="1239">BO34+BO35+BO36+BO37+BO38+BO39+BO40+BO41</f>
        <v>89.215686274509807</v>
      </c>
      <c r="CP41" s="33">
        <f t="shared" ref="CP41" si="1240">BP34+BP35+BP36+BP37+BP38+BP39+BP40+BP41</f>
        <v>94.174757281553397</v>
      </c>
      <c r="CQ41" s="31">
        <f t="shared" ref="CQ41" si="1241">BQ34+BQ35+BQ36+BQ37+BQ38+BQ39+BQ40+BQ41</f>
        <v>98.05825242718447</v>
      </c>
      <c r="CR41" s="31">
        <f t="shared" ref="CR41" si="1242">BR34+BR35+BR36+BR37+BR38+BR39+BR40+BR41</f>
        <v>99.029126213592221</v>
      </c>
      <c r="CS41" s="31">
        <f t="shared" ref="CS41" si="1243">BS34+BS35+BS36+BS37+BS38+BS39+BS40+BS41</f>
        <v>100.00000000000001</v>
      </c>
      <c r="CT41" s="33">
        <f t="shared" ref="CT41" si="1244">BT34+BT35+BT36+BT37+BT38+BT39+BT40+BT41</f>
        <v>100</v>
      </c>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row>
    <row r="42" spans="2:127" x14ac:dyDescent="0.25">
      <c r="B42" s="41" t="s">
        <v>13</v>
      </c>
      <c r="C42" s="2">
        <v>0</v>
      </c>
      <c r="D42" s="2">
        <v>0</v>
      </c>
      <c r="E42" s="2">
        <v>0</v>
      </c>
      <c r="F42" s="2">
        <v>0</v>
      </c>
      <c r="G42" s="2">
        <v>77</v>
      </c>
      <c r="H42" s="2">
        <v>0</v>
      </c>
      <c r="I42" s="2">
        <v>20</v>
      </c>
      <c r="J42" s="2">
        <v>4</v>
      </c>
      <c r="K42" s="2">
        <v>0</v>
      </c>
      <c r="L42" s="2">
        <v>0</v>
      </c>
      <c r="M42" s="2">
        <v>0</v>
      </c>
      <c r="N42" s="3">
        <v>0</v>
      </c>
      <c r="O42" s="3">
        <v>0</v>
      </c>
      <c r="P42" s="3">
        <v>0</v>
      </c>
      <c r="Q42" s="3">
        <v>0</v>
      </c>
      <c r="R42" s="3">
        <v>0</v>
      </c>
      <c r="S42" s="41">
        <v>101</v>
      </c>
      <c r="V42" s="41">
        <v>4</v>
      </c>
      <c r="W42" s="3">
        <f>K34</f>
        <v>4</v>
      </c>
      <c r="X42" s="3">
        <f>K35</f>
        <v>3</v>
      </c>
      <c r="Y42" s="41">
        <f>K36</f>
        <v>1</v>
      </c>
      <c r="Z42" s="41">
        <f>K37</f>
        <v>4</v>
      </c>
      <c r="AA42" s="41">
        <f>K38</f>
        <v>1</v>
      </c>
      <c r="AB42" s="41">
        <f>K39</f>
        <v>1</v>
      </c>
      <c r="AC42" s="41">
        <f>K40</f>
        <v>1</v>
      </c>
      <c r="AD42" s="41">
        <f>K41</f>
        <v>1</v>
      </c>
      <c r="AE42" s="2">
        <f>K42</f>
        <v>0</v>
      </c>
      <c r="AF42" s="3">
        <f>K43</f>
        <v>0</v>
      </c>
      <c r="AG42" s="50">
        <f>K44</f>
        <v>0</v>
      </c>
      <c r="AH42" s="4">
        <f>K45</f>
        <v>2</v>
      </c>
      <c r="AI42" s="3">
        <f>K46</f>
        <v>0</v>
      </c>
      <c r="AJ42" s="3">
        <f>K47</f>
        <v>3</v>
      </c>
      <c r="AK42" s="3">
        <f>K48</f>
        <v>1</v>
      </c>
      <c r="AL42" s="3">
        <f>K49</f>
        <v>0</v>
      </c>
      <c r="AM42" s="3">
        <f>K50</f>
        <v>0</v>
      </c>
      <c r="AN42" s="3">
        <f>K51</f>
        <v>0</v>
      </c>
      <c r="AO42" s="3">
        <f>K52</f>
        <v>0</v>
      </c>
      <c r="AP42" s="3">
        <f>K53</f>
        <v>0</v>
      </c>
      <c r="AQ42" s="2">
        <f>K54</f>
        <v>2</v>
      </c>
      <c r="AR42" s="2">
        <f>K55</f>
        <v>1</v>
      </c>
      <c r="AS42" s="2">
        <f>K56</f>
        <v>0</v>
      </c>
      <c r="AT42" s="3">
        <f>K57</f>
        <v>0</v>
      </c>
      <c r="AU42" s="5"/>
      <c r="AV42" s="41">
        <v>4</v>
      </c>
      <c r="AW42" s="33">
        <f t="shared" ref="AW42" si="1245">PRODUCT(W42*100*1/W50)</f>
        <v>3.9215686274509802</v>
      </c>
      <c r="AX42" s="33">
        <f t="shared" ref="AX42" si="1246">PRODUCT(X42*100*1/X50)</f>
        <v>2.9702970297029703</v>
      </c>
      <c r="AY42" s="30">
        <f t="shared" ref="AY42" si="1247">PRODUCT(Y42*100*1/Y50)</f>
        <v>0.970873786407767</v>
      </c>
      <c r="AZ42" s="30">
        <f t="shared" ref="AZ42" si="1248">PRODUCT(Z42*100*1/Z50)</f>
        <v>3.9603960396039604</v>
      </c>
      <c r="BA42" s="30">
        <f t="shared" ref="BA42" si="1249">PRODUCT(AA42*100*1/AA50)</f>
        <v>0.98039215686274506</v>
      </c>
      <c r="BB42" s="30">
        <f t="shared" ref="BB42" si="1250">PRODUCT(AB42*100*1/AB50)</f>
        <v>0.99009900990099009</v>
      </c>
      <c r="BC42" s="30">
        <f t="shared" ref="BC42" si="1251">PRODUCT(AC42*100*1/AC50)</f>
        <v>0.98039215686274506</v>
      </c>
      <c r="BD42" s="30">
        <f t="shared" ref="BD42" si="1252">PRODUCT(AD42*100*1/AD50)</f>
        <v>0.99009900990099009</v>
      </c>
      <c r="BE42" s="31">
        <f t="shared" ref="BE42" si="1253">PRODUCT(AE42*100*1/AE50)</f>
        <v>0</v>
      </c>
      <c r="BF42" s="33">
        <f t="shared" ref="BF42" si="1254">PRODUCT(AF42*100*1/AF50)</f>
        <v>0</v>
      </c>
      <c r="BG42" s="51">
        <f t="shared" ref="BG42" si="1255">PRODUCT(AG42*100*1/AG50)</f>
        <v>0</v>
      </c>
      <c r="BH42" s="32">
        <f t="shared" ref="BH42" si="1256">PRODUCT(AH42*100*1/AH50)</f>
        <v>2</v>
      </c>
      <c r="BI42" s="33">
        <f t="shared" ref="BI42" si="1257">PRODUCT(AI42*100*1/AI50)</f>
        <v>0</v>
      </c>
      <c r="BJ42" s="33">
        <f t="shared" ref="BJ42" si="1258">PRODUCT(AJ42*100*1/AJ50)</f>
        <v>2.9702970297029703</v>
      </c>
      <c r="BK42" s="33">
        <f t="shared" ref="BK42" si="1259">PRODUCT(AK42*100*1/AK50)</f>
        <v>0.970873786407767</v>
      </c>
      <c r="BL42" s="33">
        <f t="shared" ref="BL42" si="1260">PRODUCT(AL42*100*1/AL50)</f>
        <v>0</v>
      </c>
      <c r="BM42" s="33">
        <f t="shared" ref="BM42" si="1261">PRODUCT(AM42*100*1/AM50)</f>
        <v>0</v>
      </c>
      <c r="BN42" s="33">
        <f t="shared" ref="BN42" si="1262">PRODUCT(AN42*100*1/AN50)</f>
        <v>0</v>
      </c>
      <c r="BO42" s="33">
        <f t="shared" ref="BO42" si="1263">PRODUCT(AO42*100*1/AO50)</f>
        <v>0</v>
      </c>
      <c r="BP42" s="33">
        <f t="shared" ref="BP42" si="1264">PRODUCT(AP42*100*1/AP50)</f>
        <v>0</v>
      </c>
      <c r="BQ42" s="31">
        <f t="shared" ref="BQ42" si="1265">PRODUCT(AQ42*100*1/AQ50)</f>
        <v>1.941747572815534</v>
      </c>
      <c r="BR42" s="31">
        <f t="shared" ref="BR42" si="1266">PRODUCT(AR42*100*1/AR50)</f>
        <v>0.970873786407767</v>
      </c>
      <c r="BS42" s="31">
        <f t="shared" ref="BS42" si="1267">PRODUCT(AS42*100*1/AS50)</f>
        <v>0</v>
      </c>
      <c r="BT42" s="33">
        <f t="shared" ref="BT42" si="1268">PRODUCT(AT42*100*1/AT50)</f>
        <v>0</v>
      </c>
      <c r="BU42" s="41"/>
      <c r="BV42" s="41">
        <v>4</v>
      </c>
      <c r="BW42" s="33">
        <f t="shared" ref="BW42" si="1269">AW34+AW35+AW36+AW37+AW38+AW39+AW40+AW41+AW42</f>
        <v>73.529411764705884</v>
      </c>
      <c r="BX42" s="33">
        <f t="shared" ref="BX42" si="1270">AX34+AX35+AX36+AX37+AX38+AX39+AX40+AX41+AX42</f>
        <v>92.079207920792101</v>
      </c>
      <c r="BY42" s="30">
        <f t="shared" ref="BY42" si="1271">AY34+AY35+AY36+AY37+AY38+AY39+AY40+AY41+AY42</f>
        <v>97.087378640776691</v>
      </c>
      <c r="BZ42" s="30">
        <f t="shared" ref="BZ42" si="1272">AZ34+AZ35+AZ36+AZ37+AZ38+AZ39+AZ40+AZ41+AZ42</f>
        <v>94.059405940594061</v>
      </c>
      <c r="CA42" s="30">
        <f t="shared" ref="CA42" si="1273">BA34+BA35+BA36+BA37+BA38+BA39+BA40+BA41+BA42</f>
        <v>87.254901960784323</v>
      </c>
      <c r="CB42" s="30">
        <f t="shared" ref="CB42" si="1274">BB34+BB35+BB36+BB37+BB38+BB39+BB40+BB41+BB42</f>
        <v>89.108910891089096</v>
      </c>
      <c r="CC42" s="30">
        <f t="shared" ref="CC42" si="1275">BC34+BC35+BC36+BC37+BC38+BC39+BC40+BC41+BC42</f>
        <v>97.058823529411782</v>
      </c>
      <c r="CD42" s="30">
        <f t="shared" ref="CD42" si="1276">BD34+BD35+BD36+BD37+BD38+BD39+BD40+BD41+BD42</f>
        <v>96.03960396039605</v>
      </c>
      <c r="CE42" s="31">
        <f t="shared" ref="CE42" si="1277">BE34+BE35+BE36+BE37+BE38+BE39+BE40+BE41+BE42</f>
        <v>100</v>
      </c>
      <c r="CF42" s="33">
        <f t="shared" ref="CF42" si="1278">BF34+BF35+BF36+BF37+BF38+BF39+BF40+BF41+BF42</f>
        <v>99.029126213592221</v>
      </c>
      <c r="CG42" s="51">
        <f t="shared" ref="CG42" si="1279">BG34+BG35+BG36+BG37+BG38+BG39+BG40+BG41+BG42</f>
        <v>0.99009900990099009</v>
      </c>
      <c r="CH42" s="32">
        <f t="shared" ref="CH42" si="1280">BH34+BH35+BH36+BH37+BH38+BH39+BH40+BH41+BH42</f>
        <v>100</v>
      </c>
      <c r="CI42" s="33">
        <f t="shared" ref="CI42" si="1281">BI34+BI35+BI36+BI37+BI38+BI39+BI40+BI41+BI42</f>
        <v>95.049504950495034</v>
      </c>
      <c r="CJ42" s="33">
        <f t="shared" ref="CJ42" si="1282">BJ34+BJ35+BJ36+BJ37+BJ38+BJ39+BJ40+BJ41+BJ42</f>
        <v>98.019801980198025</v>
      </c>
      <c r="CK42" s="33">
        <f t="shared" ref="CK42" si="1283">BK34+BK35+BK36+BK37+BK38+BK39+BK40+BK41+BK42</f>
        <v>100.00000000000001</v>
      </c>
      <c r="CL42" s="33">
        <f t="shared" ref="CL42" si="1284">BL34+BL35+BL36+BL37+BL38+BL39+BL40+BL41+BL42</f>
        <v>99.999999999999986</v>
      </c>
      <c r="CM42" s="33">
        <f t="shared" ref="CM42" si="1285">BM34+BM35+BM36+BM37+BM38+BM39+BM40+BM41+BM42</f>
        <v>99.019607843137265</v>
      </c>
      <c r="CN42" s="33">
        <f t="shared" ref="CN42" si="1286">BN34+BN35+BN36+BN37+BN38+BN39+BN40+BN41+BN42</f>
        <v>100</v>
      </c>
      <c r="CO42" s="33">
        <f t="shared" ref="CO42" si="1287">BO34+BO35+BO36+BO37+BO38+BO39+BO40+BO41+BO42</f>
        <v>89.215686274509807</v>
      </c>
      <c r="CP42" s="33">
        <f t="shared" ref="CP42" si="1288">BP34+BP35+BP36+BP37+BP38+BP39+BP40+BP41+BP42</f>
        <v>94.174757281553397</v>
      </c>
      <c r="CQ42" s="31">
        <f t="shared" ref="CQ42" si="1289">BQ34+BQ35+BQ36+BQ37+BQ38+BQ39+BQ40+BQ41+BQ42</f>
        <v>100</v>
      </c>
      <c r="CR42" s="31">
        <f t="shared" ref="CR42" si="1290">BR34+BR35+BR36+BR37+BR38+BR39+BR40+BR41+BR42</f>
        <v>99.999999999999986</v>
      </c>
      <c r="CS42" s="31">
        <f t="shared" ref="CS42" si="1291">BS34+BS35+BS36+BS37+BS38+BS39+BS40+BS41+BS42</f>
        <v>100.00000000000001</v>
      </c>
      <c r="CT42" s="33">
        <f t="shared" ref="CT42" si="1292">BT34+BT35+BT36+BT37+BT38+BT39+BT40+BT41+BT42</f>
        <v>100</v>
      </c>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row>
    <row r="43" spans="2:127" x14ac:dyDescent="0.25">
      <c r="B43" s="41" t="s">
        <v>14</v>
      </c>
      <c r="C43" s="2">
        <v>0</v>
      </c>
      <c r="D43" s="2">
        <v>1</v>
      </c>
      <c r="E43" s="2">
        <v>91</v>
      </c>
      <c r="F43" s="2">
        <v>0</v>
      </c>
      <c r="G43" s="2">
        <v>5</v>
      </c>
      <c r="H43" s="2">
        <v>2</v>
      </c>
      <c r="I43" s="2">
        <v>1</v>
      </c>
      <c r="J43" s="2">
        <v>2</v>
      </c>
      <c r="K43" s="3">
        <v>0</v>
      </c>
      <c r="L43" s="3">
        <v>0</v>
      </c>
      <c r="M43" s="3">
        <v>1</v>
      </c>
      <c r="N43" s="3">
        <v>0</v>
      </c>
      <c r="O43" s="3">
        <v>0</v>
      </c>
      <c r="P43" s="3">
        <v>0</v>
      </c>
      <c r="Q43" s="3">
        <v>0</v>
      </c>
      <c r="R43" s="3">
        <v>0</v>
      </c>
      <c r="S43" s="41">
        <v>103</v>
      </c>
      <c r="V43" s="41">
        <v>8</v>
      </c>
      <c r="W43" s="3">
        <f>L34</f>
        <v>27</v>
      </c>
      <c r="X43" s="3">
        <f>L35</f>
        <v>0</v>
      </c>
      <c r="Y43" s="41">
        <f>L36</f>
        <v>3</v>
      </c>
      <c r="Z43" s="41">
        <f>L37</f>
        <v>3</v>
      </c>
      <c r="AA43" s="41">
        <f>L38</f>
        <v>3</v>
      </c>
      <c r="AB43" s="41">
        <f>L39</f>
        <v>4</v>
      </c>
      <c r="AC43" s="41">
        <f>L40</f>
        <v>1</v>
      </c>
      <c r="AD43" s="41">
        <f>L41</f>
        <v>2</v>
      </c>
      <c r="AE43" s="2">
        <f>L42</f>
        <v>0</v>
      </c>
      <c r="AF43" s="3">
        <f>L43</f>
        <v>0</v>
      </c>
      <c r="AG43" s="50">
        <f>L44</f>
        <v>0</v>
      </c>
      <c r="AH43" s="3">
        <f>L45</f>
        <v>0</v>
      </c>
      <c r="AI43" s="3">
        <f>L46</f>
        <v>5</v>
      </c>
      <c r="AJ43" s="3">
        <f>L47</f>
        <v>2</v>
      </c>
      <c r="AK43" s="3">
        <f>L48</f>
        <v>0</v>
      </c>
      <c r="AL43" s="3">
        <f>L49</f>
        <v>0</v>
      </c>
      <c r="AM43" s="3">
        <f>L50</f>
        <v>1</v>
      </c>
      <c r="AN43" s="3">
        <f>L51</f>
        <v>0</v>
      </c>
      <c r="AO43" s="3">
        <f>L52</f>
        <v>0</v>
      </c>
      <c r="AP43" s="3">
        <f>L53</f>
        <v>6</v>
      </c>
      <c r="AQ43" s="3">
        <f>L54</f>
        <v>0</v>
      </c>
      <c r="AR43" s="3">
        <f>L55</f>
        <v>0</v>
      </c>
      <c r="AS43" s="3">
        <f>L56</f>
        <v>0</v>
      </c>
      <c r="AT43" s="3">
        <f>L57</f>
        <v>0</v>
      </c>
      <c r="AU43" s="7"/>
      <c r="AV43" s="41">
        <v>8</v>
      </c>
      <c r="AW43" s="33">
        <f t="shared" ref="AW43" si="1293">PRODUCT(W43*100*1/W50)</f>
        <v>26.470588235294116</v>
      </c>
      <c r="AX43" s="33">
        <f t="shared" ref="AX43" si="1294">PRODUCT(X43*100*1/X50)</f>
        <v>0</v>
      </c>
      <c r="AY43" s="30">
        <f t="shared" ref="AY43" si="1295">PRODUCT(Y43*100*1/Y50)</f>
        <v>2.912621359223301</v>
      </c>
      <c r="AZ43" s="30">
        <f t="shared" ref="AZ43" si="1296">PRODUCT(Z43*100*1/Z50)</f>
        <v>2.9702970297029703</v>
      </c>
      <c r="BA43" s="30">
        <f t="shared" ref="BA43" si="1297">PRODUCT(AA43*100*1/AA50)</f>
        <v>2.9411764705882355</v>
      </c>
      <c r="BB43" s="30">
        <f t="shared" ref="BB43" si="1298">PRODUCT(AB43*100*1/AB50)</f>
        <v>3.9603960396039604</v>
      </c>
      <c r="BC43" s="30">
        <f t="shared" ref="BC43" si="1299">PRODUCT(AC43*100*1/AC50)</f>
        <v>0.98039215686274506</v>
      </c>
      <c r="BD43" s="30">
        <f t="shared" ref="BD43" si="1300">PRODUCT(AD43*100*1/AD50)</f>
        <v>1.9801980198019802</v>
      </c>
      <c r="BE43" s="31">
        <f t="shared" ref="BE43" si="1301">PRODUCT(AE43*100*1/AE50)</f>
        <v>0</v>
      </c>
      <c r="BF43" s="33">
        <f t="shared" ref="BF43" si="1302">PRODUCT(AF43*100*1/AF50)</f>
        <v>0</v>
      </c>
      <c r="BG43" s="51">
        <f t="shared" ref="BG43" si="1303">PRODUCT(AG43*100*1/AG50)</f>
        <v>0</v>
      </c>
      <c r="BH43" s="33">
        <f t="shared" ref="BH43" si="1304">PRODUCT(AH43*100*1/AH50)</f>
        <v>0</v>
      </c>
      <c r="BI43" s="33">
        <f t="shared" ref="BI43" si="1305">PRODUCT(AI43*100*1/AI50)</f>
        <v>4.9504950495049505</v>
      </c>
      <c r="BJ43" s="33">
        <f t="shared" ref="BJ43" si="1306">PRODUCT(AJ43*100*1/AJ50)</f>
        <v>1.9801980198019802</v>
      </c>
      <c r="BK43" s="33">
        <f t="shared" ref="BK43" si="1307">PRODUCT(AK43*100*1/AK50)</f>
        <v>0</v>
      </c>
      <c r="BL43" s="33">
        <f t="shared" ref="BL43" si="1308">PRODUCT(AL43*100*1/AL50)</f>
        <v>0</v>
      </c>
      <c r="BM43" s="33">
        <f t="shared" ref="BM43" si="1309">PRODUCT(AM43*100*1/AM50)</f>
        <v>0.98039215686274506</v>
      </c>
      <c r="BN43" s="33">
        <f t="shared" ref="BN43" si="1310">PRODUCT(AN43*100*1/AN50)</f>
        <v>0</v>
      </c>
      <c r="BO43" s="33">
        <f t="shared" ref="BO43" si="1311">PRODUCT(AO43*100*1/AO50)</f>
        <v>0</v>
      </c>
      <c r="BP43" s="33">
        <f t="shared" ref="BP43" si="1312">PRODUCT(AP43*100*1/AP50)</f>
        <v>5.825242718446602</v>
      </c>
      <c r="BQ43" s="33">
        <f t="shared" ref="BQ43" si="1313">PRODUCT(AQ43*100*1/AQ50)</f>
        <v>0</v>
      </c>
      <c r="BR43" s="33">
        <f t="shared" ref="BR43" si="1314">PRODUCT(AR43*100*1/AR50)</f>
        <v>0</v>
      </c>
      <c r="BS43" s="33">
        <f t="shared" ref="BS43" si="1315">PRODUCT(AS43*100*1/AS50)</f>
        <v>0</v>
      </c>
      <c r="BT43" s="33">
        <f t="shared" ref="BT43" si="1316">PRODUCT(AT43*100*1/AT50)</f>
        <v>0</v>
      </c>
      <c r="BU43" s="41"/>
      <c r="BV43" s="41">
        <v>8</v>
      </c>
      <c r="BW43" s="33">
        <f t="shared" ref="BW43" si="1317">AW34+AW35+AW36+AW37+AW38+AW39+AW40+AW41+AW42+AW43</f>
        <v>100</v>
      </c>
      <c r="BX43" s="33">
        <f t="shared" ref="BX43" si="1318">AX34+AX35+AX36+AX37+AX38+AX39+AX40+AX41+AX42+AX43</f>
        <v>92.079207920792101</v>
      </c>
      <c r="BY43" s="30">
        <f t="shared" ref="BY43" si="1319">AY34+AY35+AY36+AY37+AY38+AY39+AY40+AY41+AY42+AY43</f>
        <v>99.999999999999986</v>
      </c>
      <c r="BZ43" s="30">
        <f t="shared" ref="BZ43" si="1320">AZ34+AZ35+AZ36+AZ37+AZ38+AZ39+AZ40+AZ41+AZ42+AZ43</f>
        <v>97.029702970297038</v>
      </c>
      <c r="CA43" s="30">
        <f t="shared" ref="CA43" si="1321">BA34+BA35+BA36+BA37+BA38+BA39+BA40+BA41+BA42+BA43</f>
        <v>90.196078431372555</v>
      </c>
      <c r="CB43" s="30">
        <f t="shared" ref="CB43" si="1322">BB34+BB35+BB36+BB37+BB38+BB39+BB40+BB41+BB42+BB43</f>
        <v>93.06930693069306</v>
      </c>
      <c r="CC43" s="30">
        <f t="shared" ref="CC43" si="1323">BC34+BC35+BC36+BC37+BC38+BC39+BC40+BC41+BC42+BC43</f>
        <v>98.039215686274531</v>
      </c>
      <c r="CD43" s="30">
        <f t="shared" ref="CD43" si="1324">BD34+BD35+BD36+BD37+BD38+BD39+BD40+BD41+BD42+BD43</f>
        <v>98.019801980198025</v>
      </c>
      <c r="CE43" s="31">
        <f t="shared" ref="CE43" si="1325">BE34+BE35+BE36+BE37+BE38+BE39+BE40+BE41+BE42+BE43</f>
        <v>100</v>
      </c>
      <c r="CF43" s="33">
        <f t="shared" ref="CF43" si="1326">BF34+BF35+BF36+BF37+BF38+BF39+BF40+BF41+BF42+BF43</f>
        <v>99.029126213592221</v>
      </c>
      <c r="CG43" s="51">
        <f t="shared" ref="CG43" si="1327">BG34+BG35+BG36+BG37+BG38+BG39+BG40+BG41+BG42+BG43</f>
        <v>0.99009900990099009</v>
      </c>
      <c r="CH43" s="33">
        <f t="shared" ref="CH43" si="1328">BH34+BH35+BH36+BH37+BH38+BH39+BH40+BH41+BH42+BH43</f>
        <v>100</v>
      </c>
      <c r="CI43" s="33">
        <f t="shared" ref="CI43" si="1329">BI34+BI35+BI36+BI37+BI38+BI39+BI40+BI41+BI42+BI43</f>
        <v>99.999999999999986</v>
      </c>
      <c r="CJ43" s="33">
        <f t="shared" ref="CJ43" si="1330">BJ34+BJ35+BJ36+BJ37+BJ38+BJ39+BJ40+BJ41+BJ42+BJ43</f>
        <v>100</v>
      </c>
      <c r="CK43" s="33">
        <f t="shared" ref="CK43" si="1331">BK34+BK35+BK36+BK37+BK38+BK39+BK40+BK41+BK42+BK43</f>
        <v>100.00000000000001</v>
      </c>
      <c r="CL43" s="33">
        <f t="shared" ref="CL43" si="1332">BL34+BL35+BL36+BL37+BL38+BL39+BL40+BL41+BL42+BL43</f>
        <v>99.999999999999986</v>
      </c>
      <c r="CM43" s="33">
        <f t="shared" ref="CM43" si="1333">BM34+BM35+BM36+BM37+BM38+BM39+BM40+BM41+BM42+BM43</f>
        <v>100.00000000000001</v>
      </c>
      <c r="CN43" s="33">
        <f t="shared" ref="CN43" si="1334">BN34+BN35+BN36+BN37+BN38+BN39+BN40+BN41+BN42+BN43</f>
        <v>100</v>
      </c>
      <c r="CO43" s="33">
        <f t="shared" ref="CO43" si="1335">BO34+BO35+BO36+BO37+BO38+BO39+BO40+BO41+BO42+BO43</f>
        <v>89.215686274509807</v>
      </c>
      <c r="CP43" s="33">
        <f t="shared" ref="CP43" si="1336">BP34+BP35+BP36+BP37+BP38+BP39+BP40+BP41+BP42+BP43</f>
        <v>100</v>
      </c>
      <c r="CQ43" s="33">
        <f t="shared" ref="CQ43" si="1337">BQ34+BQ35+BQ36+BQ37+BQ38+BQ39+BQ40+BQ41+BQ42+BQ43</f>
        <v>100</v>
      </c>
      <c r="CR43" s="33">
        <f t="shared" ref="CR43" si="1338">BR34+BR35+BR36+BR37+BR38+BR39+BR40+BR41+BR42+BR43</f>
        <v>99.999999999999986</v>
      </c>
      <c r="CS43" s="33">
        <f t="shared" ref="CS43" si="1339">BS34+BS35+BS36+BS37+BS38+BS39+BS40+BS41+BS42+BS43</f>
        <v>100.00000000000001</v>
      </c>
      <c r="CT43" s="33">
        <f t="shared" ref="CT43" si="1340">BT34+BT35+BT36+BT37+BT38+BT39+BT40+BT41+BT42+BT43</f>
        <v>100</v>
      </c>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row>
    <row r="44" spans="2:127" x14ac:dyDescent="0.25">
      <c r="B44" s="41" t="s">
        <v>16</v>
      </c>
      <c r="C44" s="42">
        <v>0</v>
      </c>
      <c r="D44" s="42">
        <v>0</v>
      </c>
      <c r="E44" s="42">
        <v>0</v>
      </c>
      <c r="F44" s="42">
        <v>0</v>
      </c>
      <c r="G44" s="42">
        <v>0</v>
      </c>
      <c r="H44" s="42">
        <v>1</v>
      </c>
      <c r="I44" s="42">
        <v>0</v>
      </c>
      <c r="J44" s="42">
        <v>0</v>
      </c>
      <c r="K44" s="42">
        <v>0</v>
      </c>
      <c r="L44" s="42">
        <v>0</v>
      </c>
      <c r="M44" s="42">
        <v>1</v>
      </c>
      <c r="N44" s="42">
        <v>4</v>
      </c>
      <c r="O44" s="45">
        <v>14</v>
      </c>
      <c r="P44" s="45">
        <v>6</v>
      </c>
      <c r="Q44" s="45">
        <v>75</v>
      </c>
      <c r="R44" s="45">
        <v>0</v>
      </c>
      <c r="S44" s="41">
        <v>101</v>
      </c>
      <c r="V44" s="41">
        <v>16</v>
      </c>
      <c r="W44" s="3">
        <f>M34</f>
        <v>0</v>
      </c>
      <c r="X44" s="3">
        <f>M35</f>
        <v>8</v>
      </c>
      <c r="Y44" s="41">
        <f>M36</f>
        <v>0</v>
      </c>
      <c r="Z44" s="41">
        <f>M37</f>
        <v>1</v>
      </c>
      <c r="AA44" s="41">
        <f>M38</f>
        <v>10</v>
      </c>
      <c r="AB44" s="41">
        <f>M39</f>
        <v>3</v>
      </c>
      <c r="AC44" s="41">
        <f>M40</f>
        <v>0</v>
      </c>
      <c r="AD44" s="41">
        <f>M41</f>
        <v>2</v>
      </c>
      <c r="AE44" s="2">
        <f>M42</f>
        <v>0</v>
      </c>
      <c r="AF44" s="3">
        <f>M43</f>
        <v>1</v>
      </c>
      <c r="AG44" s="50">
        <f>M44</f>
        <v>1</v>
      </c>
      <c r="AH44" s="3">
        <f>M45</f>
        <v>0</v>
      </c>
      <c r="AI44" s="3">
        <f>M46</f>
        <v>0</v>
      </c>
      <c r="AJ44" s="3">
        <f>M47</f>
        <v>0</v>
      </c>
      <c r="AK44" s="3">
        <f>M48</f>
        <v>0</v>
      </c>
      <c r="AL44" s="3">
        <f>M49</f>
        <v>0</v>
      </c>
      <c r="AM44" s="3">
        <f>M50</f>
        <v>0</v>
      </c>
      <c r="AN44" s="3">
        <f>M51</f>
        <v>0</v>
      </c>
      <c r="AO44" s="3">
        <f>M52</f>
        <v>0</v>
      </c>
      <c r="AP44" s="3">
        <f>M53</f>
        <v>0</v>
      </c>
      <c r="AQ44" s="3">
        <f>M54</f>
        <v>0</v>
      </c>
      <c r="AR44" s="3">
        <f>M55</f>
        <v>0</v>
      </c>
      <c r="AS44" s="3">
        <f>M56</f>
        <v>0</v>
      </c>
      <c r="AT44" s="3">
        <f>M57</f>
        <v>0</v>
      </c>
      <c r="AU44" s="7"/>
      <c r="AV44" s="41">
        <v>16</v>
      </c>
      <c r="AW44" s="33">
        <f t="shared" ref="AW44" si="1341">PRODUCT(W44*100*1/W50)</f>
        <v>0</v>
      </c>
      <c r="AX44" s="33">
        <f t="shared" ref="AX44" si="1342">PRODUCT(X44*100*1/X50)</f>
        <v>7.9207920792079207</v>
      </c>
      <c r="AY44" s="30">
        <f t="shared" ref="AY44" si="1343">PRODUCT(Y44*100*1/Y50)</f>
        <v>0</v>
      </c>
      <c r="AZ44" s="30">
        <f t="shared" ref="AZ44" si="1344">PRODUCT(Z44*100*1/Z50)</f>
        <v>0.99009900990099009</v>
      </c>
      <c r="BA44" s="30">
        <f t="shared" ref="BA44" si="1345">PRODUCT(AA44*100*1/AA50)</f>
        <v>9.8039215686274517</v>
      </c>
      <c r="BB44" s="30">
        <f t="shared" ref="BB44" si="1346">PRODUCT(AB44*100*1/AB50)</f>
        <v>2.9702970297029703</v>
      </c>
      <c r="BC44" s="30">
        <f t="shared" ref="BC44" si="1347">PRODUCT(AC44*100*1/AC50)</f>
        <v>0</v>
      </c>
      <c r="BD44" s="30">
        <f t="shared" ref="BD44" si="1348">PRODUCT(AD44*100*1/AD50)</f>
        <v>1.9801980198019802</v>
      </c>
      <c r="BE44" s="31">
        <f t="shared" ref="BE44" si="1349">PRODUCT(AE44*100*1/AE50)</f>
        <v>0</v>
      </c>
      <c r="BF44" s="33">
        <f t="shared" ref="BF44" si="1350">PRODUCT(AF44*100*1/AF50)</f>
        <v>0.970873786407767</v>
      </c>
      <c r="BG44" s="51">
        <f t="shared" ref="BG44" si="1351">PRODUCT(AG44*100*1/AG50)</f>
        <v>0.99009900990099009</v>
      </c>
      <c r="BH44" s="33">
        <f t="shared" ref="BH44" si="1352">PRODUCT(AH44*100*1/AH50)</f>
        <v>0</v>
      </c>
      <c r="BI44" s="33">
        <f t="shared" ref="BI44" si="1353">PRODUCT(AI44*100*1/AI50)</f>
        <v>0</v>
      </c>
      <c r="BJ44" s="33">
        <f t="shared" ref="BJ44" si="1354">PRODUCT(AJ44*100*1/AJ50)</f>
        <v>0</v>
      </c>
      <c r="BK44" s="33">
        <f t="shared" ref="BK44" si="1355">PRODUCT(AK44*100*1/AK50)</f>
        <v>0</v>
      </c>
      <c r="BL44" s="33">
        <f t="shared" ref="BL44" si="1356">PRODUCT(AL44*100*1/AL50)</f>
        <v>0</v>
      </c>
      <c r="BM44" s="33">
        <f t="shared" ref="BM44" si="1357">PRODUCT(AM44*100*1/AM50)</f>
        <v>0</v>
      </c>
      <c r="BN44" s="33">
        <f t="shared" ref="BN44" si="1358">PRODUCT(AN44*100*1/AN50)</f>
        <v>0</v>
      </c>
      <c r="BO44" s="33">
        <f t="shared" ref="BO44" si="1359">PRODUCT(AO44*100*1/AO50)</f>
        <v>0</v>
      </c>
      <c r="BP44" s="33">
        <f t="shared" ref="BP44" si="1360">PRODUCT(AP44*100*1/AP50)</f>
        <v>0</v>
      </c>
      <c r="BQ44" s="33">
        <f t="shared" ref="BQ44" si="1361">PRODUCT(AQ44*100*1/AQ50)</f>
        <v>0</v>
      </c>
      <c r="BR44" s="33">
        <f t="shared" ref="BR44" si="1362">PRODUCT(AR44*100*1/AR50)</f>
        <v>0</v>
      </c>
      <c r="BS44" s="33">
        <f t="shared" ref="BS44" si="1363">PRODUCT(AS44*100*1/AS50)</f>
        <v>0</v>
      </c>
      <c r="BT44" s="33">
        <f t="shared" ref="BT44" si="1364">PRODUCT(AT44*100*1/AT50)</f>
        <v>0</v>
      </c>
      <c r="BU44" s="41"/>
      <c r="BV44" s="41">
        <v>16</v>
      </c>
      <c r="BW44" s="33">
        <f t="shared" ref="BW44" si="1365">AW34+AW35+AW36+AW37+AW38+AW39+AW40+AW41+AW42+AW43+AW44</f>
        <v>100</v>
      </c>
      <c r="BX44" s="33">
        <f t="shared" ref="BX44" si="1366">AX34+AX35+AX36+AX37+AX38+AX39+AX40+AX41+AX42+AX43+AX44</f>
        <v>100.00000000000003</v>
      </c>
      <c r="BY44" s="30">
        <f t="shared" ref="BY44" si="1367">AY34+AY35+AY36+AY37+AY38+AY39+AY40+AY41+AY42+AY43+AY44</f>
        <v>99.999999999999986</v>
      </c>
      <c r="BZ44" s="30">
        <f t="shared" ref="BZ44" si="1368">AZ34+AZ35+AZ36+AZ37+AZ38+AZ39+AZ40+AZ41+AZ42+AZ43+AZ44</f>
        <v>98.019801980198025</v>
      </c>
      <c r="CA44" s="30">
        <f t="shared" ref="CA44" si="1369">BA34+BA35+BA36+BA37+BA38+BA39+BA40+BA41+BA42+BA43+BA44</f>
        <v>100</v>
      </c>
      <c r="CB44" s="30">
        <f t="shared" ref="CB44" si="1370">BB34+BB35+BB36+BB37+BB38+BB39+BB40+BB41+BB42+BB43+BB44</f>
        <v>96.039603960396036</v>
      </c>
      <c r="CC44" s="30">
        <f t="shared" ref="CC44" si="1371">BC34+BC35+BC36+BC37+BC38+BC39+BC40+BC41+BC42+BC43+BC44</f>
        <v>98.039215686274531</v>
      </c>
      <c r="CD44" s="30">
        <f t="shared" ref="CD44" si="1372">BD34+BD35+BD36+BD37+BD38+BD39+BD40+BD41+BD42+BD43+BD44</f>
        <v>100</v>
      </c>
      <c r="CE44" s="31">
        <f t="shared" ref="CE44" si="1373">BE34+BE35+BE36+BE37+BE38+BE39+BE40+BE41+BE42+BE43+BE44</f>
        <v>100</v>
      </c>
      <c r="CF44" s="33">
        <f t="shared" ref="CF44" si="1374">BF34+BF35+BF36+BF37+BF38+BF39+BF40+BF41+BF42+BF43+BF44</f>
        <v>99.999999999999986</v>
      </c>
      <c r="CG44" s="51">
        <f t="shared" ref="CG44" si="1375">BG34+BG35+BG36+BG37+BG38+BG39+BG40+BG41+BG42+BG43+BG44</f>
        <v>1.9801980198019802</v>
      </c>
      <c r="CH44" s="33">
        <f t="shared" ref="CH44" si="1376">BH34+BH35+BH36+BH37+BH38+BH39+BH40+BH41+BH42+BH43+BH44</f>
        <v>100</v>
      </c>
      <c r="CI44" s="33">
        <f t="shared" ref="CI44" si="1377">BI34+BI35+BI36+BI37+BI38+BI39+BI40+BI41+BI42+BI43+BI44</f>
        <v>99.999999999999986</v>
      </c>
      <c r="CJ44" s="33">
        <f t="shared" ref="CJ44" si="1378">BJ34+BJ35+BJ36+BJ37+BJ38+BJ39+BJ40+BJ41+BJ42+BJ43+BJ44</f>
        <v>100</v>
      </c>
      <c r="CK44" s="33">
        <f t="shared" ref="CK44" si="1379">BK34+BK35+BK36+BK37+BK38+BK39+BK40+BK41+BK42+BK43+BK44</f>
        <v>100.00000000000001</v>
      </c>
      <c r="CL44" s="33">
        <f t="shared" ref="CL44" si="1380">BL34+BL35+BL36+BL37+BL38+BL39+BL40+BL41+BL42+BL43+BL44</f>
        <v>99.999999999999986</v>
      </c>
      <c r="CM44" s="33">
        <f t="shared" ref="CM44" si="1381">BM34+BM35+BM36+BM37+BM38+BM39+BM40+BM41+BM42+BM43+BM44</f>
        <v>100.00000000000001</v>
      </c>
      <c r="CN44" s="33">
        <f t="shared" ref="CN44" si="1382">BN34+BN35+BN36+BN37+BN38+BN39+BN40+BN41+BN42+BN43+BN44</f>
        <v>100</v>
      </c>
      <c r="CO44" s="33">
        <f t="shared" ref="CO44" si="1383">BO34+BO35+BO36+BO37+BO38+BO39+BO40+BO41+BO42+BO43+BO44</f>
        <v>89.215686274509807</v>
      </c>
      <c r="CP44" s="33">
        <f t="shared" ref="CP44" si="1384">BP34+BP35+BP36+BP37+BP38+BP39+BP40+BP41+BP42+BP43+BP44</f>
        <v>100</v>
      </c>
      <c r="CQ44" s="33">
        <f t="shared" ref="CQ44" si="1385">BQ34+BQ35+BQ36+BQ37+BQ38+BQ39+BQ40+BQ41+BQ42+BQ43+BQ44</f>
        <v>100</v>
      </c>
      <c r="CR44" s="33">
        <f t="shared" ref="CR44" si="1386">BR34+BR35+BR36+BR37+BR38+BR39+BR40+BR41+BR42+BR43+BR44</f>
        <v>99.999999999999986</v>
      </c>
      <c r="CS44" s="33">
        <f t="shared" ref="CS44" si="1387">BS34+BS35+BS36+BS37+BS38+BS39+BS40+BS41+BS42+BS43+BS44</f>
        <v>100.00000000000001</v>
      </c>
      <c r="CT44" s="33">
        <f t="shared" ref="CT44" si="1388">BT34+BT35+BT36+BT37+BT38+BT39+BT40+BT41+BT42+BT43+BT44</f>
        <v>100</v>
      </c>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row>
    <row r="45" spans="2:127" x14ac:dyDescent="0.25">
      <c r="B45" s="41" t="s">
        <v>17</v>
      </c>
      <c r="C45" s="2">
        <v>0</v>
      </c>
      <c r="D45" s="2">
        <v>0</v>
      </c>
      <c r="E45" s="2">
        <v>89</v>
      </c>
      <c r="F45" s="2">
        <v>0</v>
      </c>
      <c r="G45" s="2">
        <v>7</v>
      </c>
      <c r="H45" s="2">
        <v>2</v>
      </c>
      <c r="I45" s="2">
        <v>0</v>
      </c>
      <c r="J45" s="2">
        <v>0</v>
      </c>
      <c r="K45" s="4">
        <v>2</v>
      </c>
      <c r="L45" s="3">
        <v>0</v>
      </c>
      <c r="M45" s="3">
        <v>0</v>
      </c>
      <c r="N45" s="3">
        <v>0</v>
      </c>
      <c r="O45" s="3">
        <v>0</v>
      </c>
      <c r="P45" s="3">
        <v>0</v>
      </c>
      <c r="Q45" s="3">
        <v>0</v>
      </c>
      <c r="R45" s="3">
        <v>0</v>
      </c>
      <c r="S45" s="41">
        <v>100</v>
      </c>
      <c r="V45" s="41">
        <v>32</v>
      </c>
      <c r="W45" s="3">
        <f>N34</f>
        <v>0</v>
      </c>
      <c r="X45" s="3">
        <f>N35</f>
        <v>0</v>
      </c>
      <c r="Y45" s="41">
        <f>N36</f>
        <v>0</v>
      </c>
      <c r="Z45" s="41">
        <f>N37</f>
        <v>1</v>
      </c>
      <c r="AA45" s="41">
        <f>N38</f>
        <v>0</v>
      </c>
      <c r="AB45" s="41">
        <f>N39</f>
        <v>2</v>
      </c>
      <c r="AC45" s="41">
        <f>N40</f>
        <v>2</v>
      </c>
      <c r="AD45" s="41">
        <f>N41</f>
        <v>0</v>
      </c>
      <c r="AE45" s="3">
        <f>N42</f>
        <v>0</v>
      </c>
      <c r="AF45" s="3">
        <f>N43</f>
        <v>0</v>
      </c>
      <c r="AG45" s="50">
        <f>N44</f>
        <v>4</v>
      </c>
      <c r="AH45" s="3">
        <f>N45</f>
        <v>0</v>
      </c>
      <c r="AI45" s="3">
        <f>N46</f>
        <v>0</v>
      </c>
      <c r="AJ45" s="3">
        <f>N47</f>
        <v>0</v>
      </c>
      <c r="AK45" s="3">
        <f>N48</f>
        <v>0</v>
      </c>
      <c r="AL45" s="3">
        <f>N49</f>
        <v>0</v>
      </c>
      <c r="AM45" s="3">
        <f>N50</f>
        <v>0</v>
      </c>
      <c r="AN45" s="3">
        <f>N51</f>
        <v>0</v>
      </c>
      <c r="AO45" s="3">
        <f>N52</f>
        <v>11</v>
      </c>
      <c r="AP45" s="3">
        <f>N53</f>
        <v>0</v>
      </c>
      <c r="AQ45" s="3">
        <f>N54</f>
        <v>0</v>
      </c>
      <c r="AR45" s="3">
        <f>N55</f>
        <v>0</v>
      </c>
      <c r="AS45" s="3">
        <f>N56</f>
        <v>0</v>
      </c>
      <c r="AT45" s="3">
        <f>N57</f>
        <v>0</v>
      </c>
      <c r="AU45" s="7"/>
      <c r="AV45" s="41">
        <v>32</v>
      </c>
      <c r="AW45" s="33">
        <f t="shared" ref="AW45" si="1389">PRODUCT(W45*100*1/W50)</f>
        <v>0</v>
      </c>
      <c r="AX45" s="33">
        <f t="shared" ref="AX45" si="1390">PRODUCT(X45*100*1/X50)</f>
        <v>0</v>
      </c>
      <c r="AY45" s="30">
        <f t="shared" ref="AY45" si="1391">PRODUCT(Y45*100*1/Y50)</f>
        <v>0</v>
      </c>
      <c r="AZ45" s="30">
        <f t="shared" ref="AZ45" si="1392">PRODUCT(Z45*100*1/Z50)</f>
        <v>0.99009900990099009</v>
      </c>
      <c r="BA45" s="30">
        <f t="shared" ref="BA45" si="1393">PRODUCT(AA45*100*1/AA50)</f>
        <v>0</v>
      </c>
      <c r="BB45" s="30">
        <f t="shared" ref="BB45" si="1394">PRODUCT(AB45*100*1/AB50)</f>
        <v>1.9801980198019802</v>
      </c>
      <c r="BC45" s="30">
        <f t="shared" ref="BC45" si="1395">PRODUCT(AC45*100*1/AC50)</f>
        <v>1.9607843137254901</v>
      </c>
      <c r="BD45" s="30">
        <f t="shared" ref="BD45" si="1396">PRODUCT(AD45*100*1/AD50)</f>
        <v>0</v>
      </c>
      <c r="BE45" s="33">
        <f t="shared" ref="BE45" si="1397">PRODUCT(AE45*100*1/AE50)</f>
        <v>0</v>
      </c>
      <c r="BF45" s="33">
        <f t="shared" ref="BF45" si="1398">PRODUCT(AF45*100*1/AF50)</f>
        <v>0</v>
      </c>
      <c r="BG45" s="51">
        <f t="shared" ref="BG45" si="1399">PRODUCT(AG45*100*1/AG50)</f>
        <v>3.9603960396039604</v>
      </c>
      <c r="BH45" s="33">
        <f t="shared" ref="BH45" si="1400">PRODUCT(AH45*100*1/AH50)</f>
        <v>0</v>
      </c>
      <c r="BI45" s="33">
        <f t="shared" ref="BI45" si="1401">PRODUCT(AI45*100*1/AI50)</f>
        <v>0</v>
      </c>
      <c r="BJ45" s="33">
        <f t="shared" ref="BJ45" si="1402">PRODUCT(AJ45*100*1/AJ50)</f>
        <v>0</v>
      </c>
      <c r="BK45" s="33">
        <f t="shared" ref="BK45" si="1403">PRODUCT(AK45*100*1/AK50)</f>
        <v>0</v>
      </c>
      <c r="BL45" s="33">
        <f t="shared" ref="BL45" si="1404">PRODUCT(AL45*100*1/AL50)</f>
        <v>0</v>
      </c>
      <c r="BM45" s="33">
        <f t="shared" ref="BM45" si="1405">PRODUCT(AM45*100*1/AM50)</f>
        <v>0</v>
      </c>
      <c r="BN45" s="33">
        <f t="shared" ref="BN45" si="1406">PRODUCT(AN45*100*1/AN50)</f>
        <v>0</v>
      </c>
      <c r="BO45" s="33">
        <f t="shared" ref="BO45" si="1407">PRODUCT(AO45*100*1/AO50)</f>
        <v>10.784313725490197</v>
      </c>
      <c r="BP45" s="33">
        <f t="shared" ref="BP45" si="1408">PRODUCT(AP45*100*1/AP50)</f>
        <v>0</v>
      </c>
      <c r="BQ45" s="33">
        <f t="shared" ref="BQ45" si="1409">PRODUCT(AQ45*100*1/AQ50)</f>
        <v>0</v>
      </c>
      <c r="BR45" s="33">
        <f t="shared" ref="BR45" si="1410">PRODUCT(AR45*100*1/AR50)</f>
        <v>0</v>
      </c>
      <c r="BS45" s="33">
        <f t="shared" ref="BS45" si="1411">PRODUCT(AS45*100*1/AS50)</f>
        <v>0</v>
      </c>
      <c r="BT45" s="33">
        <f t="shared" ref="BT45" si="1412">PRODUCT(AT45*100*1/AT50)</f>
        <v>0</v>
      </c>
      <c r="BU45" s="41"/>
      <c r="BV45" s="41">
        <v>32</v>
      </c>
      <c r="BW45" s="33">
        <f t="shared" ref="BW45" si="1413">AW34+AW35+AW36+AW37+AW38+AW39+AW40+AW41+AW42+AW43+AW44+AW45</f>
        <v>100</v>
      </c>
      <c r="BX45" s="33">
        <f t="shared" ref="BX45" si="1414">AX34+AX35+AX36+AX37+AX38+AX39+AX40+AX41+AX42+AX43+AX44+AX45</f>
        <v>100.00000000000003</v>
      </c>
      <c r="BY45" s="30">
        <f t="shared" ref="BY45" si="1415">AY34+AY35+AY36+AY37+AY38+AY39+AY40+AY41+AY42+AY43+AY44+AY45</f>
        <v>99.999999999999986</v>
      </c>
      <c r="BZ45" s="30">
        <f t="shared" ref="BZ45" si="1416">AZ34+AZ35+AZ36+AZ37+AZ38+AZ39+AZ40+AZ41+AZ42+AZ43+AZ44+AZ45</f>
        <v>99.009900990099013</v>
      </c>
      <c r="CA45" s="30">
        <f t="shared" ref="CA45" si="1417">BA34+BA35+BA36+BA37+BA38+BA39+BA40+BA41+BA42+BA43+BA44+BA45</f>
        <v>100</v>
      </c>
      <c r="CB45" s="30">
        <f t="shared" ref="CB45" si="1418">BB34+BB35+BB36+BB37+BB38+BB39+BB40+BB41+BB42+BB43+BB44+BB45</f>
        <v>98.019801980198011</v>
      </c>
      <c r="CC45" s="30">
        <f t="shared" ref="CC45" si="1419">BC34+BC35+BC36+BC37+BC38+BC39+BC40+BC41+BC42+BC43+BC44+BC45</f>
        <v>100.00000000000001</v>
      </c>
      <c r="CD45" s="30">
        <f t="shared" ref="CD45" si="1420">BD34+BD35+BD36+BD37+BD38+BD39+BD40+BD41+BD42+BD43+BD44+BD45</f>
        <v>100</v>
      </c>
      <c r="CE45" s="33">
        <f t="shared" ref="CE45" si="1421">BE34+BE35+BE36+BE37+BE38+BE39+BE40+BE41+BE42+BE43+BE44+BE45</f>
        <v>100</v>
      </c>
      <c r="CF45" s="33">
        <f t="shared" ref="CF45" si="1422">BF34+BF35+BF36+BF37+BF38+BF39+BF40+BF41+BF42+BF43+BF44+BF45</f>
        <v>99.999999999999986</v>
      </c>
      <c r="CG45" s="51">
        <f t="shared" ref="CG45" si="1423">BG34+BG35+BG36+BG37+BG38+BG39+BG40+BG41+BG42+BG43+BG44+BG45</f>
        <v>5.9405940594059405</v>
      </c>
      <c r="CH45" s="33">
        <f t="shared" ref="CH45" si="1424">BH34+BH35+BH36+BH37+BH38+BH39+BH40+BH41+BH42+BH43+BH44+BH45</f>
        <v>100</v>
      </c>
      <c r="CI45" s="33">
        <f t="shared" ref="CI45" si="1425">BI34+BI35+BI36+BI37+BI38+BI39+BI40+BI41+BI42+BI43+BI44+BI45</f>
        <v>99.999999999999986</v>
      </c>
      <c r="CJ45" s="33">
        <f t="shared" ref="CJ45" si="1426">BJ34+BJ35+BJ36+BJ37+BJ38+BJ39+BJ40+BJ41+BJ42+BJ43+BJ44+BJ45</f>
        <v>100</v>
      </c>
      <c r="CK45" s="33">
        <f t="shared" ref="CK45" si="1427">BK34+BK35+BK36+BK37+BK38+BK39+BK40+BK41+BK42+BK43+BK44+BK45</f>
        <v>100.00000000000001</v>
      </c>
      <c r="CL45" s="33">
        <f t="shared" ref="CL45" si="1428">BL34+BL35+BL36+BL37+BL38+BL39+BL40+BL41+BL42+BL43+BL44+BL45</f>
        <v>99.999999999999986</v>
      </c>
      <c r="CM45" s="33">
        <f t="shared" ref="CM45" si="1429">BM34+BM35+BM36+BM37+BM38+BM39+BM40+BM41+BM42+BM43+BM44+BM45</f>
        <v>100.00000000000001</v>
      </c>
      <c r="CN45" s="33">
        <f t="shared" ref="CN45" si="1430">BN34+BN35+BN36+BN37+BN38+BN39+BN40+BN41+BN42+BN43+BN44+BN45</f>
        <v>100</v>
      </c>
      <c r="CO45" s="33">
        <f t="shared" ref="CO45" si="1431">BO34+BO35+BO36+BO37+BO38+BO39+BO40+BO41+BO42+BO43+BO44+BO45</f>
        <v>100</v>
      </c>
      <c r="CP45" s="33">
        <f t="shared" ref="CP45" si="1432">BP34+BP35+BP36+BP37+BP38+BP39+BP40+BP41+BP42+BP43+BP44+BP45</f>
        <v>100</v>
      </c>
      <c r="CQ45" s="33">
        <f t="shared" ref="CQ45" si="1433">BQ34+BQ35+BQ36+BQ37+BQ38+BQ39+BQ40+BQ41+BQ42+BQ43+BQ44+BQ45</f>
        <v>100</v>
      </c>
      <c r="CR45" s="33">
        <f t="shared" ref="CR45" si="1434">BR34+BR35+BR36+BR37+BR38+BR39+BR40+BR41+BR42+BR43+BR44+BR45</f>
        <v>99.999999999999986</v>
      </c>
      <c r="CS45" s="33">
        <f t="shared" ref="CS45" si="1435">BS34+BS35+BS36+BS37+BS38+BS39+BS40+BS41+BS42+BS43+BS44+BS45</f>
        <v>100.00000000000001</v>
      </c>
      <c r="CT45" s="33">
        <f t="shared" ref="CT45" si="1436">BT34+BT35+BT36+BT37+BT38+BT39+BT40+BT41+BT42+BT43+BT44+BT45</f>
        <v>100</v>
      </c>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row>
    <row r="46" spans="2:127" x14ac:dyDescent="0.25">
      <c r="B46" s="41" t="s">
        <v>18</v>
      </c>
      <c r="C46" s="4">
        <v>0</v>
      </c>
      <c r="D46" s="4">
        <v>2</v>
      </c>
      <c r="E46" s="4">
        <v>2</v>
      </c>
      <c r="F46" s="4">
        <v>3</v>
      </c>
      <c r="G46" s="4">
        <v>74</v>
      </c>
      <c r="H46" s="4">
        <v>12</v>
      </c>
      <c r="I46" s="4">
        <v>2</v>
      </c>
      <c r="J46" s="4">
        <v>1</v>
      </c>
      <c r="K46" s="3">
        <v>0</v>
      </c>
      <c r="L46" s="3">
        <v>5</v>
      </c>
      <c r="M46" s="3">
        <v>0</v>
      </c>
      <c r="N46" s="3">
        <v>0</v>
      </c>
      <c r="O46" s="3">
        <v>0</v>
      </c>
      <c r="P46" s="3">
        <v>0</v>
      </c>
      <c r="Q46" s="3">
        <v>0</v>
      </c>
      <c r="R46" s="3">
        <v>0</v>
      </c>
      <c r="S46" s="41">
        <v>101</v>
      </c>
      <c r="V46" s="41">
        <v>64</v>
      </c>
      <c r="W46" s="3">
        <f>O34</f>
        <v>0</v>
      </c>
      <c r="X46" s="3">
        <f>O35</f>
        <v>0</v>
      </c>
      <c r="Y46" s="41">
        <f>O36</f>
        <v>0</v>
      </c>
      <c r="Z46" s="41">
        <f>O37</f>
        <v>1</v>
      </c>
      <c r="AA46" s="41">
        <f>O38</f>
        <v>0</v>
      </c>
      <c r="AB46" s="41">
        <f>O39</f>
        <v>2</v>
      </c>
      <c r="AC46" s="41">
        <f>O40</f>
        <v>0</v>
      </c>
      <c r="AD46" s="41">
        <f>O41</f>
        <v>0</v>
      </c>
      <c r="AE46" s="3">
        <f>O42</f>
        <v>0</v>
      </c>
      <c r="AF46" s="3">
        <f>O43</f>
        <v>0</v>
      </c>
      <c r="AG46" s="52">
        <f>O44</f>
        <v>14</v>
      </c>
      <c r="AH46" s="3">
        <f>O45</f>
        <v>0</v>
      </c>
      <c r="AI46" s="3">
        <f>O46</f>
        <v>0</v>
      </c>
      <c r="AJ46" s="3">
        <f>O47</f>
        <v>0</v>
      </c>
      <c r="AK46" s="3">
        <f>O48</f>
        <v>0</v>
      </c>
      <c r="AL46" s="3">
        <f>O49</f>
        <v>0</v>
      </c>
      <c r="AM46" s="3">
        <f>O50</f>
        <v>0</v>
      </c>
      <c r="AN46" s="3">
        <f>O51</f>
        <v>0</v>
      </c>
      <c r="AO46" s="3">
        <f>O52</f>
        <v>0</v>
      </c>
      <c r="AP46" s="3">
        <f>O53</f>
        <v>0</v>
      </c>
      <c r="AQ46" s="3">
        <f>O54</f>
        <v>0</v>
      </c>
      <c r="AR46" s="3">
        <f>O55</f>
        <v>0</v>
      </c>
      <c r="AS46" s="3">
        <f>O56</f>
        <v>0</v>
      </c>
      <c r="AT46" s="3">
        <f>O57</f>
        <v>0</v>
      </c>
      <c r="AU46" s="7"/>
      <c r="AV46" s="41">
        <v>64</v>
      </c>
      <c r="AW46" s="33">
        <f t="shared" ref="AW46" si="1437">PRODUCT(W46*100*1/W50)</f>
        <v>0</v>
      </c>
      <c r="AX46" s="33">
        <f t="shared" ref="AX46" si="1438">PRODUCT(X46*100*1/X50)</f>
        <v>0</v>
      </c>
      <c r="AY46" s="30">
        <f t="shared" ref="AY46" si="1439">PRODUCT(Y46*100*1/Y50)</f>
        <v>0</v>
      </c>
      <c r="AZ46" s="30">
        <f t="shared" ref="AZ46" si="1440">PRODUCT(Z46*100*1/Z50)</f>
        <v>0.99009900990099009</v>
      </c>
      <c r="BA46" s="30">
        <f t="shared" ref="BA46" si="1441">PRODUCT(AA46*100*1/AA50)</f>
        <v>0</v>
      </c>
      <c r="BB46" s="30">
        <f t="shared" ref="BB46" si="1442">PRODUCT(AB46*100*1/AB50)</f>
        <v>1.9801980198019802</v>
      </c>
      <c r="BC46" s="30">
        <f t="shared" ref="BC46" si="1443">PRODUCT(AC46*100*1/AC50)</f>
        <v>0</v>
      </c>
      <c r="BD46" s="30">
        <f t="shared" ref="BD46" si="1444">PRODUCT(AD46*100*1/AD50)</f>
        <v>0</v>
      </c>
      <c r="BE46" s="33">
        <f t="shared" ref="BE46" si="1445">PRODUCT(AE46*100*1/AE50)</f>
        <v>0</v>
      </c>
      <c r="BF46" s="33">
        <f t="shared" ref="BF46" si="1446">PRODUCT(AF46*100*1/AF50)</f>
        <v>0</v>
      </c>
      <c r="BG46" s="53">
        <f t="shared" ref="BG46" si="1447">PRODUCT(AG46*100*1/AG50)</f>
        <v>13.861386138613861</v>
      </c>
      <c r="BH46" s="33">
        <f t="shared" ref="BH46" si="1448">PRODUCT(AH46*100*1/AH50)</f>
        <v>0</v>
      </c>
      <c r="BI46" s="33">
        <f t="shared" ref="BI46" si="1449">PRODUCT(AI46*100*1/AI50)</f>
        <v>0</v>
      </c>
      <c r="BJ46" s="33">
        <f t="shared" ref="BJ46" si="1450">PRODUCT(AJ46*100*1/AJ50)</f>
        <v>0</v>
      </c>
      <c r="BK46" s="33">
        <f t="shared" ref="BK46" si="1451">PRODUCT(AK46*100*1/AK50)</f>
        <v>0</v>
      </c>
      <c r="BL46" s="33">
        <f t="shared" ref="BL46" si="1452">PRODUCT(AL46*100*1/AL50)</f>
        <v>0</v>
      </c>
      <c r="BM46" s="33">
        <f t="shared" ref="BM46" si="1453">PRODUCT(AM46*100*1/AM50)</f>
        <v>0</v>
      </c>
      <c r="BN46" s="33">
        <f t="shared" ref="BN46" si="1454">PRODUCT(AN46*100*1/AN50)</f>
        <v>0</v>
      </c>
      <c r="BO46" s="33">
        <f t="shared" ref="BO46" si="1455">PRODUCT(AO46*100*1/AO50)</f>
        <v>0</v>
      </c>
      <c r="BP46" s="33">
        <f t="shared" ref="BP46" si="1456">PRODUCT(AP46*100*1/AP50)</f>
        <v>0</v>
      </c>
      <c r="BQ46" s="33">
        <f t="shared" ref="BQ46" si="1457">PRODUCT(AQ46*100*1/AQ50)</f>
        <v>0</v>
      </c>
      <c r="BR46" s="33">
        <f t="shared" ref="BR46" si="1458">PRODUCT(AR46*100*1/AR50)</f>
        <v>0</v>
      </c>
      <c r="BS46" s="33">
        <f t="shared" ref="BS46" si="1459">PRODUCT(AS46*100*1/AS50)</f>
        <v>0</v>
      </c>
      <c r="BT46" s="33">
        <f t="shared" ref="BT46" si="1460">PRODUCT(AT46*100*1/AT50)</f>
        <v>0</v>
      </c>
      <c r="BU46" s="41"/>
      <c r="BV46" s="41">
        <v>64</v>
      </c>
      <c r="BW46" s="33">
        <f t="shared" ref="BW46" si="1461">AW34+AW35+AW36+AW37+AW38+AW39+AW40+AW41+AW42+AW43+AW44+AW45+AW46</f>
        <v>100</v>
      </c>
      <c r="BX46" s="33">
        <f t="shared" ref="BX46" si="1462">AX34+AX35+AX36+AX37+AX38+AX39+AX40+AX41+AX42+AX43+AX44+AX45+AX46</f>
        <v>100.00000000000003</v>
      </c>
      <c r="BY46" s="30">
        <f t="shared" ref="BY46" si="1463">AY34+AY35+AY36+AY37+AY38+AY39+AY40+AY41+AY42+AY43+AY44+AY45+AY46</f>
        <v>99.999999999999986</v>
      </c>
      <c r="BZ46" s="30">
        <f t="shared" ref="BZ46" si="1464">AZ34+AZ35+AZ36+AZ37+AZ38+AZ39+AZ40+AZ41+AZ42+AZ43+AZ44+AZ45+AZ46</f>
        <v>100</v>
      </c>
      <c r="CA46" s="30">
        <f t="shared" ref="CA46" si="1465">BA34+BA35+BA36+BA37+BA38+BA39+BA40+BA41+BA42+BA43+BA44+BA45+BA46</f>
        <v>100</v>
      </c>
      <c r="CB46" s="30">
        <f t="shared" ref="CB46" si="1466">BB34+BB35+BB36+BB37+BB38+BB39+BB40+BB41+BB42+BB43+BB44+BB45+BB46</f>
        <v>99.999999999999986</v>
      </c>
      <c r="CC46" s="30">
        <f t="shared" ref="CC46" si="1467">BC34+BC35+BC36+BC37+BC38+BC39+BC40+BC41+BC42+BC43+BC44+BC45+BC46</f>
        <v>100.00000000000001</v>
      </c>
      <c r="CD46" s="30">
        <f t="shared" ref="CD46" si="1468">BD34+BD35+BD36+BD37+BD38+BD39+BD40+BD41+BD42+BD43+BD44+BD45+BD46</f>
        <v>100</v>
      </c>
      <c r="CE46" s="33">
        <f t="shared" ref="CE46" si="1469">BE34+BE35+BE36+BE37+BE38+BE39+BE40+BE41+BE42+BE43+BE44+BE45+BE46</f>
        <v>100</v>
      </c>
      <c r="CF46" s="33">
        <f t="shared" ref="CF46" si="1470">BF34+BF35+BF36+BF37+BF38+BF39+BF40+BF41+BF42+BF43+BF44+BF45+BF46</f>
        <v>99.999999999999986</v>
      </c>
      <c r="CG46" s="53">
        <f t="shared" ref="CG46" si="1471">BG34+BG35+BG36+BG37+BG38+BG39+BG40+BG41+BG42+BG43+BG44+BG45+BG46</f>
        <v>19.801980198019802</v>
      </c>
      <c r="CH46" s="33">
        <f t="shared" ref="CH46" si="1472">BH34+BH35+BH36+BH37+BH38+BH39+BH40+BH41+BH42+BH43+BH44+BH45+BH46</f>
        <v>100</v>
      </c>
      <c r="CI46" s="33">
        <f t="shared" ref="CI46" si="1473">BI34+BI35+BI36+BI37+BI38+BI39+BI40+BI41+BI42+BI43+BI44+BI45+BI46</f>
        <v>99.999999999999986</v>
      </c>
      <c r="CJ46" s="33">
        <f t="shared" ref="CJ46" si="1474">BJ34+BJ35+BJ36+BJ37+BJ38+BJ39+BJ40+BJ41+BJ42+BJ43+BJ44+BJ45+BJ46</f>
        <v>100</v>
      </c>
      <c r="CK46" s="33">
        <f t="shared" ref="CK46" si="1475">BK34+BK35+BK36+BK37+BK38+BK39+BK40+BK41+BK42+BK43+BK44+BK45+BK46</f>
        <v>100.00000000000001</v>
      </c>
      <c r="CL46" s="33">
        <f t="shared" ref="CL46" si="1476">BL34+BL35+BL36+BL37+BL38+BL39+BL40+BL41+BL42+BL43+BL44+BL45+BL46</f>
        <v>99.999999999999986</v>
      </c>
      <c r="CM46" s="33">
        <f t="shared" ref="CM46" si="1477">BM34+BM35+BM36+BM37+BM38+BM39+BM40+BM41+BM42+BM43+BM44+BM45+BM46</f>
        <v>100.00000000000001</v>
      </c>
      <c r="CN46" s="33">
        <f t="shared" ref="CN46" si="1478">BN34+BN35+BN36+BN37+BN38+BN39+BN40+BN41+BN42+BN43+BN44+BN45+BN46</f>
        <v>100</v>
      </c>
      <c r="CO46" s="33">
        <f t="shared" ref="CO46" si="1479">BO34+BO35+BO36+BO37+BO38+BO39+BO40+BO41+BO42+BO43+BO44+BO45+BO46</f>
        <v>100</v>
      </c>
      <c r="CP46" s="33">
        <f t="shared" ref="CP46" si="1480">BP34+BP35+BP36+BP37+BP38+BP39+BP40+BP41+BP42+BP43+BP44+BP45+BP46</f>
        <v>100</v>
      </c>
      <c r="CQ46" s="33">
        <f t="shared" ref="CQ46" si="1481">BQ34+BQ35+BQ36+BQ37+BQ38+BQ39+BQ40+BQ41+BQ42+BQ43+BQ44+BQ45+BQ46</f>
        <v>100</v>
      </c>
      <c r="CR46" s="33">
        <f t="shared" ref="CR46" si="1482">BR34+BR35+BR36+BR37+BR38+BR39+BR40+BR41+BR42+BR43+BR44+BR45+BR46</f>
        <v>99.999999999999986</v>
      </c>
      <c r="CS46" s="33">
        <f t="shared" ref="CS46" si="1483">BS34+BS35+BS36+BS37+BS38+BS39+BS40+BS41+BS42+BS43+BS44+BS45+BS46</f>
        <v>100.00000000000001</v>
      </c>
      <c r="CT46" s="33">
        <f t="shared" ref="CT46" si="1484">BT34+BT35+BT36+BT37+BT38+BT39+BT40+BT41+BT42+BT43+BT44+BT45+BT46</f>
        <v>100</v>
      </c>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2:127" x14ac:dyDescent="0.25">
      <c r="B47" s="41" t="s">
        <v>19</v>
      </c>
      <c r="C47" s="4">
        <v>0</v>
      </c>
      <c r="D47" s="4">
        <v>2</v>
      </c>
      <c r="E47" s="4">
        <v>0</v>
      </c>
      <c r="F47" s="4">
        <v>7</v>
      </c>
      <c r="G47" s="4">
        <v>76</v>
      </c>
      <c r="H47" s="4">
        <v>11</v>
      </c>
      <c r="I47" s="4">
        <v>0</v>
      </c>
      <c r="J47" s="3">
        <v>0</v>
      </c>
      <c r="K47" s="3">
        <v>3</v>
      </c>
      <c r="L47" s="3">
        <v>2</v>
      </c>
      <c r="M47" s="3">
        <v>0</v>
      </c>
      <c r="N47" s="3">
        <v>0</v>
      </c>
      <c r="O47" s="3">
        <v>0</v>
      </c>
      <c r="P47" s="3">
        <v>0</v>
      </c>
      <c r="Q47" s="3">
        <v>0</v>
      </c>
      <c r="R47" s="3">
        <v>0</v>
      </c>
      <c r="S47" s="41">
        <v>101</v>
      </c>
      <c r="V47" s="41">
        <v>128</v>
      </c>
      <c r="W47" s="3">
        <f>P34</f>
        <v>0</v>
      </c>
      <c r="X47" s="3">
        <f>P35</f>
        <v>0</v>
      </c>
      <c r="Y47" s="41">
        <f>P36</f>
        <v>0</v>
      </c>
      <c r="Z47" s="41">
        <f>P37</f>
        <v>0</v>
      </c>
      <c r="AA47" s="41">
        <f>P38</f>
        <v>0</v>
      </c>
      <c r="AB47" s="41">
        <f>P39</f>
        <v>0</v>
      </c>
      <c r="AC47" s="41">
        <f>P40</f>
        <v>0</v>
      </c>
      <c r="AD47" s="41">
        <f>P41</f>
        <v>0</v>
      </c>
      <c r="AE47" s="3">
        <f>P42</f>
        <v>0</v>
      </c>
      <c r="AF47" s="3">
        <f>P43</f>
        <v>0</v>
      </c>
      <c r="AG47" s="52">
        <f>P44</f>
        <v>6</v>
      </c>
      <c r="AH47" s="3">
        <f>P45</f>
        <v>0</v>
      </c>
      <c r="AI47" s="3">
        <f>P46</f>
        <v>0</v>
      </c>
      <c r="AJ47" s="3">
        <f>P47</f>
        <v>0</v>
      </c>
      <c r="AK47" s="3">
        <f>P48</f>
        <v>0</v>
      </c>
      <c r="AL47" s="3">
        <f>P49</f>
        <v>0</v>
      </c>
      <c r="AM47" s="3">
        <f>P50</f>
        <v>0</v>
      </c>
      <c r="AN47" s="3">
        <f>P51</f>
        <v>0</v>
      </c>
      <c r="AO47" s="3">
        <f>P52</f>
        <v>0</v>
      </c>
      <c r="AP47" s="3">
        <f>P53</f>
        <v>0</v>
      </c>
      <c r="AQ47" s="3">
        <f>P54</f>
        <v>0</v>
      </c>
      <c r="AR47" s="3">
        <f>P55</f>
        <v>0</v>
      </c>
      <c r="AS47" s="3">
        <f>P56</f>
        <v>0</v>
      </c>
      <c r="AT47" s="3">
        <f>P57</f>
        <v>0</v>
      </c>
      <c r="AU47" s="7"/>
      <c r="AV47" s="41">
        <v>128</v>
      </c>
      <c r="AW47" s="33">
        <f t="shared" ref="AW47" si="1485">PRODUCT(W47*100*1/W50)</f>
        <v>0</v>
      </c>
      <c r="AX47" s="33">
        <f t="shared" ref="AX47" si="1486">PRODUCT(X47*100*1/X50)</f>
        <v>0</v>
      </c>
      <c r="AY47" s="30">
        <f t="shared" ref="AY47" si="1487">PRODUCT(Y47*100*1/Y50)</f>
        <v>0</v>
      </c>
      <c r="AZ47" s="30">
        <f t="shared" ref="AZ47" si="1488">PRODUCT(Z47*100*1/Z50)</f>
        <v>0</v>
      </c>
      <c r="BA47" s="30">
        <f t="shared" ref="BA47" si="1489">PRODUCT(AA47*100*1/AA50)</f>
        <v>0</v>
      </c>
      <c r="BB47" s="30">
        <f t="shared" ref="BB47" si="1490">PRODUCT(AB47*100*1/AB50)</f>
        <v>0</v>
      </c>
      <c r="BC47" s="30">
        <f t="shared" ref="BC47" si="1491">PRODUCT(AC47*100*1/AC50)</f>
        <v>0</v>
      </c>
      <c r="BD47" s="30">
        <f t="shared" ref="BD47" si="1492">PRODUCT(AD47*100*1/AD50)</f>
        <v>0</v>
      </c>
      <c r="BE47" s="33">
        <f t="shared" ref="BE47" si="1493">PRODUCT(AE47*100*1/AE50)</f>
        <v>0</v>
      </c>
      <c r="BF47" s="33">
        <f t="shared" ref="BF47" si="1494">PRODUCT(AF47*100*1/AF50)</f>
        <v>0</v>
      </c>
      <c r="BG47" s="53">
        <f t="shared" ref="BG47" si="1495">PRODUCT(AG47*100*1/AG50)</f>
        <v>5.9405940594059405</v>
      </c>
      <c r="BH47" s="33">
        <f t="shared" ref="BH47" si="1496">PRODUCT(AH47*100*1/AH50)</f>
        <v>0</v>
      </c>
      <c r="BI47" s="33">
        <f t="shared" ref="BI47" si="1497">PRODUCT(AI47*100*1/AI50)</f>
        <v>0</v>
      </c>
      <c r="BJ47" s="33">
        <f t="shared" ref="BJ47" si="1498">PRODUCT(AJ47*100*1/AJ50)</f>
        <v>0</v>
      </c>
      <c r="BK47" s="33">
        <f t="shared" ref="BK47" si="1499">PRODUCT(AK47*100*1/AK50)</f>
        <v>0</v>
      </c>
      <c r="BL47" s="33">
        <f t="shared" ref="BL47" si="1500">PRODUCT(AL47*100*1/AL50)</f>
        <v>0</v>
      </c>
      <c r="BM47" s="33">
        <f t="shared" ref="BM47" si="1501">PRODUCT(AM47*100*1/AM50)</f>
        <v>0</v>
      </c>
      <c r="BN47" s="33">
        <f t="shared" ref="BN47" si="1502">PRODUCT(AN47*100*1/AN50)</f>
        <v>0</v>
      </c>
      <c r="BO47" s="33">
        <f t="shared" ref="BO47" si="1503">PRODUCT(AO47*100*1/AO50)</f>
        <v>0</v>
      </c>
      <c r="BP47" s="33">
        <f t="shared" ref="BP47" si="1504">PRODUCT(AP47*100*1/AP50)</f>
        <v>0</v>
      </c>
      <c r="BQ47" s="33">
        <f t="shared" ref="BQ47" si="1505">PRODUCT(AQ47*100*1/AQ50)</f>
        <v>0</v>
      </c>
      <c r="BR47" s="33">
        <f t="shared" ref="BR47" si="1506">PRODUCT(AR47*100*1/AR50)</f>
        <v>0</v>
      </c>
      <c r="BS47" s="33">
        <f t="shared" ref="BS47" si="1507">PRODUCT(AS47*100*1/AS50)</f>
        <v>0</v>
      </c>
      <c r="BT47" s="33">
        <f t="shared" ref="BT47" si="1508">PRODUCT(AT47*100*1/AT50)</f>
        <v>0</v>
      </c>
      <c r="BU47" s="41"/>
      <c r="BV47" s="41">
        <v>128</v>
      </c>
      <c r="BW47" s="33">
        <f t="shared" ref="BW47" si="1509">AW34+AW35+AW36+AW37+AW38+AW39+AW40+AW41+AW42+AW43+AW44+AW45+AW46+AW47</f>
        <v>100</v>
      </c>
      <c r="BX47" s="33">
        <f t="shared" ref="BX47" si="1510">AX34+AX35+AX36+AX37+AX38+AX39+AX40+AX41+AX42+AX43+AX44+AX45+AX46+AX47</f>
        <v>100.00000000000003</v>
      </c>
      <c r="BY47" s="30">
        <f t="shared" ref="BY47" si="1511">AY34+AY35+AY36+AY37+AY38+AY39+AY40+AY41+AY42+AY43+AY44+AY45+AY46+AY47</f>
        <v>99.999999999999986</v>
      </c>
      <c r="BZ47" s="30">
        <f t="shared" ref="BZ47" si="1512">AZ34+AZ35+AZ36+AZ37+AZ38+AZ39+AZ40+AZ41+AZ42+AZ43+AZ44+AZ45+AZ46+AZ47</f>
        <v>100</v>
      </c>
      <c r="CA47" s="30">
        <f t="shared" ref="CA47" si="1513">BA34+BA35+BA36+BA37+BA38+BA39+BA40+BA41+BA42+BA43+BA44+BA45+BA46+BA47</f>
        <v>100</v>
      </c>
      <c r="CB47" s="30">
        <f t="shared" ref="CB47" si="1514">BB34+BB35+BB36+BB37+BB38+BB39+BB40+BB41+BB42+BB43+BB44+BB45+BB46+BB47</f>
        <v>99.999999999999986</v>
      </c>
      <c r="CC47" s="30">
        <f t="shared" ref="CC47" si="1515">BC34+BC35+BC36+BC37+BC38+BC39+BC40+BC41+BC42+BC43+BC44+BC45+BC46+BC47</f>
        <v>100.00000000000001</v>
      </c>
      <c r="CD47" s="30">
        <f t="shared" ref="CD47" si="1516">BD34+BD35+BD36+BD37+BD38+BD39+BD40+BD41+BD42+BD43+BD44+BD45+BD46+BD47</f>
        <v>100</v>
      </c>
      <c r="CE47" s="33">
        <f t="shared" ref="CE47" si="1517">BE34+BE35+BE36+BE37+BE38+BE39+BE40+BE41+BE42+BE43+BE44+BE45+BE46+BE47</f>
        <v>100</v>
      </c>
      <c r="CF47" s="33">
        <f t="shared" ref="CF47" si="1518">BF34+BF35+BF36+BF37+BF38+BF39+BF40+BF41+BF42+BF43+BF44+BF45+BF46+BF47</f>
        <v>99.999999999999986</v>
      </c>
      <c r="CG47" s="53">
        <f t="shared" ref="CG47" si="1519">BG34+BG35+BG36+BG37+BG38+BG39+BG40+BG41+BG42+BG43+BG44+BG45+BG46+BG47</f>
        <v>25.742574257425744</v>
      </c>
      <c r="CH47" s="33">
        <f t="shared" ref="CH47" si="1520">BH34+BH35+BH36+BH37+BH38+BH39+BH40+BH41+BH42+BH43+BH44+BH45+BH46+BH47</f>
        <v>100</v>
      </c>
      <c r="CI47" s="33">
        <f t="shared" ref="CI47" si="1521">BI34+BI35+BI36+BI37+BI38+BI39+BI40+BI41+BI42+BI43+BI44+BI45+BI46+BI47</f>
        <v>99.999999999999986</v>
      </c>
      <c r="CJ47" s="33">
        <f t="shared" ref="CJ47" si="1522">BJ34+BJ35+BJ36+BJ37+BJ38+BJ39+BJ40+BJ41+BJ42+BJ43+BJ44+BJ45+BJ46+BJ47</f>
        <v>100</v>
      </c>
      <c r="CK47" s="33">
        <f t="shared" ref="CK47" si="1523">BK34+BK35+BK36+BK37+BK38+BK39+BK40+BK41+BK42+BK43+BK44+BK45+BK46+BK47</f>
        <v>100.00000000000001</v>
      </c>
      <c r="CL47" s="33">
        <f t="shared" ref="CL47" si="1524">BL34+BL35+BL36+BL37+BL38+BL39+BL40+BL41+BL42+BL43+BL44+BL45+BL46+BL47</f>
        <v>99.999999999999986</v>
      </c>
      <c r="CM47" s="33">
        <f t="shared" ref="CM47" si="1525">BM34+BM35+BM36+BM37+BM38+BM39+BM40+BM41+BM42+BM43+BM44+BM45+BM46+BM47</f>
        <v>100.00000000000001</v>
      </c>
      <c r="CN47" s="33">
        <f t="shared" ref="CN47" si="1526">BN34+BN35+BN36+BN37+BN38+BN39+BN40+BN41+BN42+BN43+BN44+BN45+BN46+BN47</f>
        <v>100</v>
      </c>
      <c r="CO47" s="33">
        <f t="shared" ref="CO47" si="1527">BO34+BO35+BO36+BO37+BO38+BO39+BO40+BO41+BO42+BO43+BO44+BO45+BO46+BO47</f>
        <v>100</v>
      </c>
      <c r="CP47" s="33">
        <f t="shared" ref="CP47" si="1528">BP34+BP35+BP36+BP37+BP38+BP39+BP40+BP41+BP42+BP43+BP44+BP45+BP46+BP47</f>
        <v>100</v>
      </c>
      <c r="CQ47" s="33">
        <f t="shared" ref="CQ47" si="1529">BQ34+BQ35+BQ36+BQ37+BQ38+BQ39+BQ40+BQ41+BQ42+BQ43+BQ44+BQ45+BQ46+BQ47</f>
        <v>100</v>
      </c>
      <c r="CR47" s="33">
        <f t="shared" ref="CR47" si="1530">BR34+BR35+BR36+BR37+BR38+BR39+BR40+BR41+BR42+BR43+BR44+BR45+BR46+BR47</f>
        <v>99.999999999999986</v>
      </c>
      <c r="CS47" s="33">
        <f t="shared" ref="CS47" si="1531">BS34+BS35+BS36+BS37+BS38+BS39+BS40+BS41+BS42+BS43+BS44+BS45+BS46+BS47</f>
        <v>100.00000000000001</v>
      </c>
      <c r="CT47" s="33">
        <f t="shared" ref="CT47" si="1532">BT34+BT35+BT36+BT37+BT38+BT39+BT40+BT41+BT42+BT43+BT44+BT45+BT46+BT47</f>
        <v>100</v>
      </c>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2:127" x14ac:dyDescent="0.25">
      <c r="B48" s="41" t="s">
        <v>20</v>
      </c>
      <c r="C48" s="2">
        <v>0</v>
      </c>
      <c r="D48" s="2">
        <v>2</v>
      </c>
      <c r="E48" s="2">
        <v>3</v>
      </c>
      <c r="F48" s="2">
        <v>57</v>
      </c>
      <c r="G48" s="2">
        <v>36</v>
      </c>
      <c r="H48" s="3">
        <v>0</v>
      </c>
      <c r="I48" s="3">
        <v>0</v>
      </c>
      <c r="J48" s="3">
        <v>4</v>
      </c>
      <c r="K48" s="3">
        <v>1</v>
      </c>
      <c r="L48" s="3">
        <v>0</v>
      </c>
      <c r="M48" s="3">
        <v>0</v>
      </c>
      <c r="N48" s="3">
        <v>0</v>
      </c>
      <c r="O48" s="3">
        <v>0</v>
      </c>
      <c r="P48" s="3">
        <v>0</v>
      </c>
      <c r="Q48" s="3">
        <v>0</v>
      </c>
      <c r="R48" s="3">
        <v>0</v>
      </c>
      <c r="S48" s="41">
        <v>103</v>
      </c>
      <c r="V48" s="41">
        <v>256</v>
      </c>
      <c r="W48" s="3">
        <f>Q34</f>
        <v>0</v>
      </c>
      <c r="X48" s="3">
        <f>Q35</f>
        <v>0</v>
      </c>
      <c r="Y48" s="41">
        <f>Q36</f>
        <v>0</v>
      </c>
      <c r="Z48" s="41">
        <f>Q37</f>
        <v>0</v>
      </c>
      <c r="AA48" s="41">
        <f>Q38</f>
        <v>0</v>
      </c>
      <c r="AB48" s="41">
        <f>Q39</f>
        <v>0</v>
      </c>
      <c r="AC48" s="41">
        <f>Q40</f>
        <v>0</v>
      </c>
      <c r="AD48" s="41">
        <f>Q41</f>
        <v>0</v>
      </c>
      <c r="AE48" s="3">
        <f>Q42</f>
        <v>0</v>
      </c>
      <c r="AF48" s="3">
        <f>Q43</f>
        <v>0</v>
      </c>
      <c r="AG48" s="52">
        <f>Q44</f>
        <v>75</v>
      </c>
      <c r="AH48" s="3">
        <f>Q45</f>
        <v>0</v>
      </c>
      <c r="AI48" s="3">
        <f>Q46</f>
        <v>0</v>
      </c>
      <c r="AJ48" s="3">
        <f>Q47</f>
        <v>0</v>
      </c>
      <c r="AK48" s="3">
        <f>Q48</f>
        <v>0</v>
      </c>
      <c r="AL48" s="3">
        <f>Q49</f>
        <v>0</v>
      </c>
      <c r="AM48" s="3">
        <f>Q50</f>
        <v>0</v>
      </c>
      <c r="AN48" s="3">
        <f>Q51</f>
        <v>0</v>
      </c>
      <c r="AO48" s="3">
        <f>Q52</f>
        <v>0</v>
      </c>
      <c r="AP48" s="3">
        <f>Q53</f>
        <v>0</v>
      </c>
      <c r="AQ48" s="3">
        <f>Q54</f>
        <v>0</v>
      </c>
      <c r="AR48" s="3">
        <f>Q55</f>
        <v>0</v>
      </c>
      <c r="AS48" s="3">
        <f>Q56</f>
        <v>0</v>
      </c>
      <c r="AT48" s="3">
        <f>Q57</f>
        <v>0</v>
      </c>
      <c r="AU48" s="7"/>
      <c r="AV48" s="41">
        <v>256</v>
      </c>
      <c r="AW48" s="33">
        <f t="shared" ref="AW48" si="1533">PRODUCT(W48*100*1/W50)</f>
        <v>0</v>
      </c>
      <c r="AX48" s="33">
        <f t="shared" ref="AX48" si="1534">PRODUCT(X48*100*1/X50)</f>
        <v>0</v>
      </c>
      <c r="AY48" s="30">
        <f t="shared" ref="AY48" si="1535">PRODUCT(Y48*100*1/Y50)</f>
        <v>0</v>
      </c>
      <c r="AZ48" s="30">
        <f t="shared" ref="AZ48" si="1536">PRODUCT(Z48*100*1/Z50)</f>
        <v>0</v>
      </c>
      <c r="BA48" s="30">
        <f t="shared" ref="BA48" si="1537">PRODUCT(AA48*100*1/AA50)</f>
        <v>0</v>
      </c>
      <c r="BB48" s="30">
        <f t="shared" ref="BB48" si="1538">PRODUCT(AB48*100*1/AB50)</f>
        <v>0</v>
      </c>
      <c r="BC48" s="30">
        <f t="shared" ref="BC48" si="1539">PRODUCT(AC48*100*1/AC50)</f>
        <v>0</v>
      </c>
      <c r="BD48" s="30">
        <f t="shared" ref="BD48" si="1540">PRODUCT(AD48*100*1/AD50)</f>
        <v>0</v>
      </c>
      <c r="BE48" s="33">
        <f t="shared" ref="BE48" si="1541">PRODUCT(AE48*100*1/AE50)</f>
        <v>0</v>
      </c>
      <c r="BF48" s="33">
        <f t="shared" ref="BF48" si="1542">PRODUCT(AF48*100*1/AF50)</f>
        <v>0</v>
      </c>
      <c r="BG48" s="53">
        <f t="shared" ref="BG48" si="1543">PRODUCT(AG48*100*1/AG50)</f>
        <v>74.257425742574256</v>
      </c>
      <c r="BH48" s="33">
        <f t="shared" ref="BH48" si="1544">PRODUCT(AH48*100*1/AH50)</f>
        <v>0</v>
      </c>
      <c r="BI48" s="33">
        <f t="shared" ref="BI48" si="1545">PRODUCT(AI48*100*1/AI50)</f>
        <v>0</v>
      </c>
      <c r="BJ48" s="33">
        <f t="shared" ref="BJ48" si="1546">PRODUCT(AJ48*100*1/AJ50)</f>
        <v>0</v>
      </c>
      <c r="BK48" s="33">
        <f t="shared" ref="BK48" si="1547">PRODUCT(AK48*100*1/AK50)</f>
        <v>0</v>
      </c>
      <c r="BL48" s="33">
        <f t="shared" ref="BL48" si="1548">PRODUCT(AL48*100*1/AL50)</f>
        <v>0</v>
      </c>
      <c r="BM48" s="33">
        <f t="shared" ref="BM48" si="1549">PRODUCT(AM48*100*1/AM50)</f>
        <v>0</v>
      </c>
      <c r="BN48" s="33">
        <f t="shared" ref="BN48" si="1550">PRODUCT(AN48*100*1/AN50)</f>
        <v>0</v>
      </c>
      <c r="BO48" s="33">
        <f t="shared" ref="BO48" si="1551">PRODUCT(AO48*100*1/AO50)</f>
        <v>0</v>
      </c>
      <c r="BP48" s="33">
        <f t="shared" ref="BP48" si="1552">PRODUCT(AP48*100*1/AP50)</f>
        <v>0</v>
      </c>
      <c r="BQ48" s="33">
        <f t="shared" ref="BQ48" si="1553">PRODUCT(AQ48*100*1/AQ50)</f>
        <v>0</v>
      </c>
      <c r="BR48" s="33">
        <f t="shared" ref="BR48" si="1554">PRODUCT(AR48*100*1/AR50)</f>
        <v>0</v>
      </c>
      <c r="BS48" s="33">
        <f t="shared" ref="BS48" si="1555">PRODUCT(AS48*100*1/AS50)</f>
        <v>0</v>
      </c>
      <c r="BT48" s="33">
        <f t="shared" ref="BT48" si="1556">PRODUCT(AT48*100*1/AT50)</f>
        <v>0</v>
      </c>
      <c r="BU48" s="41"/>
      <c r="BV48" s="41">
        <v>256</v>
      </c>
      <c r="BW48" s="33">
        <f t="shared" ref="BW48" si="1557">AW34+AW35+AW36+AW37+AW38+AW39+AW40+AW41+AW42+AW43+AW44+AW45+AW46+AW47+AW48</f>
        <v>100</v>
      </c>
      <c r="BX48" s="33">
        <f t="shared" ref="BX48" si="1558">AX34+AX35+AX36+AX37+AX38+AX39+AX40+AX41+AX42+AX43+AX44+AX45+AX46+AX47+AX48</f>
        <v>100.00000000000003</v>
      </c>
      <c r="BY48" s="30">
        <f t="shared" ref="BY48" si="1559">AY34+AY35+AY36+AY37+AY38+AY39+AY40+AY41+AY42+AY43+AY44+AY45+AY46+AY47+AY48</f>
        <v>99.999999999999986</v>
      </c>
      <c r="BZ48" s="30">
        <f t="shared" ref="BZ48" si="1560">AZ34+AZ35+AZ36+AZ37+AZ38+AZ39+AZ40+AZ41+AZ42+AZ43+AZ44+AZ45+AZ46+AZ47+AZ48</f>
        <v>100</v>
      </c>
      <c r="CA48" s="30">
        <f t="shared" ref="CA48" si="1561">BA34+BA35+BA36+BA37+BA38+BA39+BA40+BA41+BA42+BA43+BA44+BA45+BA46+BA47+BA48</f>
        <v>100</v>
      </c>
      <c r="CB48" s="30">
        <f t="shared" ref="CB48" si="1562">BB34+BB35+BB36+BB37+BB38+BB39+BB40+BB41+BB42+BB43+BB44+BB45+BB46+BB47+BB48</f>
        <v>99.999999999999986</v>
      </c>
      <c r="CC48" s="30">
        <f t="shared" ref="CC48" si="1563">BC34+BC35+BC36+BC37+BC38+BC39+BC40+BC41+BC42+BC43+BC44+BC45+BC46+BC47+BC48</f>
        <v>100.00000000000001</v>
      </c>
      <c r="CD48" s="30">
        <f t="shared" ref="CD48" si="1564">BD34+BD35+BD36+BD37+BD38+BD39+BD40+BD41+BD42+BD43+BD44+BD45+BD46+BD47+BD48</f>
        <v>100</v>
      </c>
      <c r="CE48" s="33">
        <f t="shared" ref="CE48" si="1565">BE34+BE35+BE36+BE37+BE38+BE39+BE40+BE41+BE42+BE43+BE44+BE45+BE46+BE47+BE48</f>
        <v>100</v>
      </c>
      <c r="CF48" s="33">
        <f t="shared" ref="CF48" si="1566">BF34+BF35+BF36+BF37+BF38+BF39+BF40+BF41+BF42+BF43+BF44+BF45+BF46+BF47+BF48</f>
        <v>99.999999999999986</v>
      </c>
      <c r="CG48" s="53">
        <f t="shared" ref="CG48" si="1567">BG34+BG35+BG36+BG37+BG38+BG39+BG40+BG41+BG42+BG43+BG44+BG45+BG46+BG47+BG48</f>
        <v>100</v>
      </c>
      <c r="CH48" s="33">
        <f t="shared" ref="CH48" si="1568">BH34+BH35+BH36+BH37+BH38+BH39+BH40+BH41+BH42+BH43+BH44+BH45+BH46+BH47+BH48</f>
        <v>100</v>
      </c>
      <c r="CI48" s="33">
        <f t="shared" ref="CI48" si="1569">BI34+BI35+BI36+BI37+BI38+BI39+BI40+BI41+BI42+BI43+BI44+BI45+BI46+BI47+BI48</f>
        <v>99.999999999999986</v>
      </c>
      <c r="CJ48" s="33">
        <f t="shared" ref="CJ48" si="1570">BJ34+BJ35+BJ36+BJ37+BJ38+BJ39+BJ40+BJ41+BJ42+BJ43+BJ44+BJ45+BJ46+BJ47+BJ48</f>
        <v>100</v>
      </c>
      <c r="CK48" s="33">
        <f t="shared" ref="CK48" si="1571">BK34+BK35+BK36+BK37+BK38+BK39+BK40+BK41+BK42+BK43+BK44+BK45+BK46+BK47+BK48</f>
        <v>100.00000000000001</v>
      </c>
      <c r="CL48" s="33">
        <f t="shared" ref="CL48" si="1572">BL34+BL35+BL36+BL37+BL38+BL39+BL40+BL41+BL42+BL43+BL44+BL45+BL46+BL47+BL48</f>
        <v>99.999999999999986</v>
      </c>
      <c r="CM48" s="33">
        <f t="shared" ref="CM48" si="1573">BM34+BM35+BM36+BM37+BM38+BM39+BM40+BM41+BM42+BM43+BM44+BM45+BM46+BM47+BM48</f>
        <v>100.00000000000001</v>
      </c>
      <c r="CN48" s="33">
        <f t="shared" ref="CN48" si="1574">BN34+BN35+BN36+BN37+BN38+BN39+BN40+BN41+BN42+BN43+BN44+BN45+BN46+BN47+BN48</f>
        <v>100</v>
      </c>
      <c r="CO48" s="33">
        <f t="shared" ref="CO48" si="1575">BO34+BO35+BO36+BO37+BO38+BO39+BO40+BO41+BO42+BO43+BO44+BO45+BO46+BO47+BO48</f>
        <v>100</v>
      </c>
      <c r="CP48" s="33">
        <f t="shared" ref="CP48" si="1576">BP34+BP35+BP36+BP37+BP38+BP39+BP40+BP41+BP42+BP43+BP44+BP45+BP46+BP47+BP48</f>
        <v>100</v>
      </c>
      <c r="CQ48" s="33">
        <f t="shared" ref="CQ48" si="1577">BQ34+BQ35+BQ36+BQ37+BQ38+BQ39+BQ40+BQ41+BQ42+BQ43+BQ44+BQ45+BQ46+BQ47+BQ48</f>
        <v>100</v>
      </c>
      <c r="CR48" s="33">
        <f t="shared" ref="CR48" si="1578">BR34+BR35+BR36+BR37+BR38+BR39+BR40+BR41+BR42+BR43+BR44+BR45+BR46+BR47+BR48</f>
        <v>99.999999999999986</v>
      </c>
      <c r="CS48" s="33">
        <f t="shared" ref="CS48" si="1579">BS34+BS35+BS36+BS37+BS38+BS39+BS40+BS41+BS42+BS43+BS44+BS45+BS46+BS47+BS48</f>
        <v>100.00000000000001</v>
      </c>
      <c r="CT48" s="33">
        <f t="shared" ref="CT48" si="1580">BT34+BT35+BT36+BT37+BT38+BT39+BT40+BT41+BT42+BT43+BT44+BT45+BT46+BT47+BT48</f>
        <v>100</v>
      </c>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1:127" x14ac:dyDescent="0.25">
      <c r="B49" s="41" t="s">
        <v>21</v>
      </c>
      <c r="C49" s="2">
        <v>0</v>
      </c>
      <c r="D49" s="2">
        <v>0</v>
      </c>
      <c r="E49" s="2">
        <v>63</v>
      </c>
      <c r="F49" s="2">
        <v>1</v>
      </c>
      <c r="G49" s="2">
        <v>30</v>
      </c>
      <c r="H49" s="2">
        <v>6</v>
      </c>
      <c r="I49" s="2">
        <v>2</v>
      </c>
      <c r="J49" s="3">
        <v>0</v>
      </c>
      <c r="K49" s="3">
        <v>0</v>
      </c>
      <c r="L49" s="3">
        <v>0</v>
      </c>
      <c r="M49" s="3">
        <v>0</v>
      </c>
      <c r="N49" s="3">
        <v>0</v>
      </c>
      <c r="O49" s="3">
        <v>0</v>
      </c>
      <c r="P49" s="3">
        <v>0</v>
      </c>
      <c r="Q49" s="3">
        <v>0</v>
      </c>
      <c r="R49" s="3">
        <v>0</v>
      </c>
      <c r="S49" s="41">
        <v>102</v>
      </c>
      <c r="V49" s="41">
        <v>512</v>
      </c>
      <c r="W49" s="3">
        <f>R34</f>
        <v>0</v>
      </c>
      <c r="X49" s="3">
        <f>R35</f>
        <v>0</v>
      </c>
      <c r="Y49" s="41">
        <f>R36</f>
        <v>0</v>
      </c>
      <c r="Z49" s="41">
        <f>R37</f>
        <v>0</v>
      </c>
      <c r="AA49" s="41">
        <f>R38</f>
        <v>0</v>
      </c>
      <c r="AB49" s="41">
        <f>R39</f>
        <v>0</v>
      </c>
      <c r="AC49" s="41">
        <f>R40</f>
        <v>0</v>
      </c>
      <c r="AD49" s="41">
        <f>R41</f>
        <v>0</v>
      </c>
      <c r="AE49" s="3">
        <f>R42</f>
        <v>0</v>
      </c>
      <c r="AF49" s="3">
        <f>R43</f>
        <v>0</v>
      </c>
      <c r="AG49" s="52">
        <f>R44</f>
        <v>0</v>
      </c>
      <c r="AH49" s="3">
        <f>R45</f>
        <v>0</v>
      </c>
      <c r="AI49" s="3">
        <f>R46</f>
        <v>0</v>
      </c>
      <c r="AJ49" s="3">
        <f>R47</f>
        <v>0</v>
      </c>
      <c r="AK49" s="3">
        <f>R48</f>
        <v>0</v>
      </c>
      <c r="AL49" s="3">
        <f>R49</f>
        <v>0</v>
      </c>
      <c r="AM49" s="3">
        <f>R50</f>
        <v>0</v>
      </c>
      <c r="AN49" s="3">
        <f>R51</f>
        <v>0</v>
      </c>
      <c r="AO49" s="3">
        <f>R52</f>
        <v>0</v>
      </c>
      <c r="AP49" s="3">
        <f>R53</f>
        <v>0</v>
      </c>
      <c r="AQ49" s="3">
        <f>R54</f>
        <v>0</v>
      </c>
      <c r="AR49" s="3">
        <f>R55</f>
        <v>0</v>
      </c>
      <c r="AS49" s="3">
        <f>R56</f>
        <v>0</v>
      </c>
      <c r="AT49" s="3">
        <f>R57</f>
        <v>0</v>
      </c>
      <c r="AU49" s="7"/>
      <c r="AV49" s="41">
        <v>512</v>
      </c>
      <c r="AW49" s="33">
        <f t="shared" ref="AW49" si="1581">PRODUCT(W49*100*1/W50)</f>
        <v>0</v>
      </c>
      <c r="AX49" s="33">
        <f t="shared" ref="AX49" si="1582">PRODUCT(X49*100*1/X50)</f>
        <v>0</v>
      </c>
      <c r="AY49" s="30">
        <f t="shared" ref="AY49" si="1583">PRODUCT(Y49*100*1/Y50)</f>
        <v>0</v>
      </c>
      <c r="AZ49" s="30">
        <f t="shared" ref="AZ49" si="1584">PRODUCT(Z49*100*1/Z50)</f>
        <v>0</v>
      </c>
      <c r="BA49" s="30">
        <f t="shared" ref="BA49" si="1585">PRODUCT(AA49*100*1/AA50)</f>
        <v>0</v>
      </c>
      <c r="BB49" s="30">
        <f t="shared" ref="BB49" si="1586">PRODUCT(AB49*100*1/AB50)</f>
        <v>0</v>
      </c>
      <c r="BC49" s="30">
        <f t="shared" ref="BC49" si="1587">PRODUCT(AC49*100*1/AC50)</f>
        <v>0</v>
      </c>
      <c r="BD49" s="30">
        <f t="shared" ref="BD49" si="1588">PRODUCT(AD49*100*1/AD50)</f>
        <v>0</v>
      </c>
      <c r="BE49" s="33">
        <f t="shared" ref="BE49" si="1589">PRODUCT(AE49*100*1/AE50)</f>
        <v>0</v>
      </c>
      <c r="BF49" s="33">
        <f t="shared" ref="BF49" si="1590">PRODUCT(AF49*100*1/AF50)</f>
        <v>0</v>
      </c>
      <c r="BG49" s="53">
        <f t="shared" ref="BG49" si="1591">PRODUCT(AG49*100*1/AG50)</f>
        <v>0</v>
      </c>
      <c r="BH49" s="33">
        <f t="shared" ref="BH49" si="1592">PRODUCT(AH49*100*1/AH50)</f>
        <v>0</v>
      </c>
      <c r="BI49" s="33">
        <f t="shared" ref="BI49" si="1593">PRODUCT(AI49*100*1/AI50)</f>
        <v>0</v>
      </c>
      <c r="BJ49" s="33">
        <f t="shared" ref="BJ49" si="1594">PRODUCT(AJ49*100*1/AJ50)</f>
        <v>0</v>
      </c>
      <c r="BK49" s="33">
        <f t="shared" ref="BK49" si="1595">PRODUCT(AK49*100*1/AK50)</f>
        <v>0</v>
      </c>
      <c r="BL49" s="33">
        <f t="shared" ref="BL49" si="1596">PRODUCT(AL49*100*1/AL50)</f>
        <v>0</v>
      </c>
      <c r="BM49" s="33">
        <f t="shared" ref="BM49" si="1597">PRODUCT(AM49*100*1/AM50)</f>
        <v>0</v>
      </c>
      <c r="BN49" s="33">
        <f t="shared" ref="BN49" si="1598">PRODUCT(AN49*100*1/AN50)</f>
        <v>0</v>
      </c>
      <c r="BO49" s="33">
        <f t="shared" ref="BO49" si="1599">PRODUCT(AO49*100*1/AO50)</f>
        <v>0</v>
      </c>
      <c r="BP49" s="33">
        <f t="shared" ref="BP49" si="1600">PRODUCT(AP49*100*1/AP50)</f>
        <v>0</v>
      </c>
      <c r="BQ49" s="33">
        <f t="shared" ref="BQ49" si="1601">PRODUCT(AQ49*100*1/AQ50)</f>
        <v>0</v>
      </c>
      <c r="BR49" s="33">
        <f t="shared" ref="BR49" si="1602">PRODUCT(AR49*100*1/AR50)</f>
        <v>0</v>
      </c>
      <c r="BS49" s="33">
        <f t="shared" ref="BS49" si="1603">PRODUCT(AS49*100*1/AS50)</f>
        <v>0</v>
      </c>
      <c r="BT49" s="33">
        <f t="shared" ref="BT49" si="1604">PRODUCT(AT49*100*1/AT50)</f>
        <v>0</v>
      </c>
      <c r="BU49" s="41"/>
      <c r="BV49" s="41">
        <v>512</v>
      </c>
      <c r="BW49" s="33">
        <f t="shared" ref="BW49" si="1605">AW34+AW35+AW36+AW37+AW38+AW39+AW40+AW41+AW42+AW43+AW44+AW45+AW46+AW47+AW48+AW49</f>
        <v>100</v>
      </c>
      <c r="BX49" s="33">
        <f t="shared" ref="BX49" si="1606">AX34+AX35+AX36+AX37+AX38+AX39+AX40+AX41+AX42+AX43+AX44+AX45+AX46+AX47+AX48+AX49</f>
        <v>100.00000000000003</v>
      </c>
      <c r="BY49" s="30">
        <f t="shared" ref="BY49" si="1607">AY34+AY35+AY36+AY37+AY38+AY39+AY40+AY41+AY42+AY43+AY44+AY45+AY46+AY47+AY48+AY49</f>
        <v>99.999999999999986</v>
      </c>
      <c r="BZ49" s="30">
        <f t="shared" ref="BZ49" si="1608">AZ34+AZ35+AZ36+AZ37+AZ38+AZ39+AZ40+AZ41+AZ42+AZ43+AZ44+AZ45+AZ46+AZ47+AZ48+AZ49</f>
        <v>100</v>
      </c>
      <c r="CA49" s="30">
        <f t="shared" ref="CA49" si="1609">BA34+BA35+BA36+BA37+BA38+BA39+BA40+BA41+BA42+BA43+BA44+BA45+BA46+BA47+BA48+BA49</f>
        <v>100</v>
      </c>
      <c r="CB49" s="30">
        <f t="shared" ref="CB49" si="1610">BB34+BB35+BB36+BB37+BB38+BB39+BB40+BB41+BB42+BB43+BB44+BB45+BB46+BB47+BB48+BB49</f>
        <v>99.999999999999986</v>
      </c>
      <c r="CC49" s="30">
        <f t="shared" ref="CC49" si="1611">BC34+BC35+BC36+BC37+BC38+BC39+BC40+BC41+BC42+BC43+BC44+BC45+BC46+BC47+BC48+BC49</f>
        <v>100.00000000000001</v>
      </c>
      <c r="CD49" s="30">
        <f t="shared" ref="CD49" si="1612">BD34+BD35+BD36+BD37+BD38+BD39+BD40+BD41+BD42+BD43+BD44+BD45+BD46+BD47+BD48+BD49</f>
        <v>100</v>
      </c>
      <c r="CE49" s="33">
        <f t="shared" ref="CE49" si="1613">BE34+BE35+BE36+BE37+BE38+BE39+BE40+BE41+BE42+BE43+BE44+BE45+BE46+BE47+BE48+BE49</f>
        <v>100</v>
      </c>
      <c r="CF49" s="33">
        <f t="shared" ref="CF49" si="1614">BF34+BF35+BF36+BF37+BF38+BF39+BF40+BF41+BF42+BF43+BF44+BF45+BF46+BF47+BF48+BF49</f>
        <v>99.999999999999986</v>
      </c>
      <c r="CG49" s="53">
        <f t="shared" ref="CG49" si="1615">BG34+BG35+BG36+BG37+BG38+BG39+BG40+BG41+BG42+BG43+BG44+BG45+BG46+BG47+BG48+BG49</f>
        <v>100</v>
      </c>
      <c r="CH49" s="33">
        <f t="shared" ref="CH49" si="1616">BH34+BH35+BH36+BH37+BH38+BH39+BH40+BH41+BH42+BH43+BH44+BH45+BH46+BH47+BH48+BH49</f>
        <v>100</v>
      </c>
      <c r="CI49" s="33">
        <f t="shared" ref="CI49" si="1617">BI34+BI35+BI36+BI37+BI38+BI39+BI40+BI41+BI42+BI43+BI44+BI45+BI46+BI47+BI48+BI49</f>
        <v>99.999999999999986</v>
      </c>
      <c r="CJ49" s="33">
        <f t="shared" ref="CJ49" si="1618">BJ34+BJ35+BJ36+BJ37+BJ38+BJ39+BJ40+BJ41+BJ42+BJ43+BJ44+BJ45+BJ46+BJ47+BJ48+BJ49</f>
        <v>100</v>
      </c>
      <c r="CK49" s="33">
        <f t="shared" ref="CK49" si="1619">BK34+BK35+BK36+BK37+BK38+BK39+BK40+BK41+BK42+BK43+BK44+BK45+BK46+BK47+BK48+BK49</f>
        <v>100.00000000000001</v>
      </c>
      <c r="CL49" s="33">
        <f t="shared" ref="CL49" si="1620">BL34+BL35+BL36+BL37+BL38+BL39+BL40+BL41+BL42+BL43+BL44+BL45+BL46+BL47+BL48+BL49</f>
        <v>99.999999999999986</v>
      </c>
      <c r="CM49" s="33">
        <f t="shared" ref="CM49" si="1621">BM34+BM35+BM36+BM37+BM38+BM39+BM40+BM41+BM42+BM43+BM44+BM45+BM46+BM47+BM48+BM49</f>
        <v>100.00000000000001</v>
      </c>
      <c r="CN49" s="33">
        <f t="shared" ref="CN49" si="1622">BN34+BN35+BN36+BN37+BN38+BN39+BN40+BN41+BN42+BN43+BN44+BN45+BN46+BN47+BN48+BN49</f>
        <v>100</v>
      </c>
      <c r="CO49" s="33">
        <f t="shared" ref="CO49" si="1623">BO34+BO35+BO36+BO37+BO38+BO39+BO40+BO41+BO42+BO43+BO44+BO45+BO46+BO47+BO48+BO49</f>
        <v>100</v>
      </c>
      <c r="CP49" s="33">
        <f t="shared" ref="CP49" si="1624">BP34+BP35+BP36+BP37+BP38+BP39+BP40+BP41+BP42+BP43+BP44+BP45+BP46+BP47+BP48+BP49</f>
        <v>100</v>
      </c>
      <c r="CQ49" s="33">
        <f t="shared" ref="CQ49" si="1625">BQ34+BQ35+BQ36+BQ37+BQ38+BQ39+BQ40+BQ41+BQ42+BQ43+BQ44+BQ45+BQ46+BQ47+BQ48+BQ49</f>
        <v>100</v>
      </c>
      <c r="CR49" s="33">
        <f t="shared" ref="CR49" si="1626">BR34+BR35+BR36+BR37+BR38+BR39+BR40+BR41+BR42+BR43+BR44+BR45+BR46+BR47+BR48+BR49</f>
        <v>99.999999999999986</v>
      </c>
      <c r="CS49" s="33">
        <f t="shared" ref="CS49" si="1627">BS34+BS35+BS36+BS37+BS38+BS39+BS40+BS41+BS42+BS43+BS44+BS45+BS46+BS47+BS48+BS49</f>
        <v>100.00000000000001</v>
      </c>
      <c r="CT49" s="33">
        <f t="shared" ref="CT49" si="1628">BT34+BT35+BT36+BT37+BT38+BT39+BT40+BT41+BT42+BT43+BT44+BT45+BT46+BT47+BT48+BT49</f>
        <v>100</v>
      </c>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1:127" x14ac:dyDescent="0.25">
      <c r="B50" s="41" t="s">
        <v>33</v>
      </c>
      <c r="C50" s="2">
        <v>0</v>
      </c>
      <c r="D50" s="2">
        <v>65</v>
      </c>
      <c r="E50" s="2">
        <v>34</v>
      </c>
      <c r="F50" s="3">
        <v>0</v>
      </c>
      <c r="G50" s="3">
        <v>1</v>
      </c>
      <c r="H50" s="3">
        <v>1</v>
      </c>
      <c r="I50" s="3">
        <v>0</v>
      </c>
      <c r="J50" s="3">
        <v>0</v>
      </c>
      <c r="K50" s="3">
        <v>0</v>
      </c>
      <c r="L50" s="3">
        <v>1</v>
      </c>
      <c r="M50" s="3">
        <v>0</v>
      </c>
      <c r="N50" s="3">
        <v>0</v>
      </c>
      <c r="O50" s="3">
        <v>0</v>
      </c>
      <c r="P50" s="3">
        <v>0</v>
      </c>
      <c r="Q50" s="3">
        <v>0</v>
      </c>
      <c r="R50" s="3">
        <v>0</v>
      </c>
      <c r="S50" s="41">
        <v>102</v>
      </c>
      <c r="V50" s="41" t="s">
        <v>1</v>
      </c>
      <c r="W50" s="41">
        <f>S34</f>
        <v>102</v>
      </c>
      <c r="X50" s="41">
        <f>S35</f>
        <v>101</v>
      </c>
      <c r="Y50" s="41">
        <f>S36</f>
        <v>103</v>
      </c>
      <c r="Z50" s="41">
        <f>S37</f>
        <v>101</v>
      </c>
      <c r="AA50" s="41">
        <f>S38</f>
        <v>102</v>
      </c>
      <c r="AB50" s="41">
        <f>S39</f>
        <v>101</v>
      </c>
      <c r="AC50" s="41">
        <f>S40</f>
        <v>102</v>
      </c>
      <c r="AD50" s="41">
        <f>S41</f>
        <v>101</v>
      </c>
      <c r="AE50" s="41">
        <f>S42</f>
        <v>101</v>
      </c>
      <c r="AF50" s="41">
        <f>S43</f>
        <v>103</v>
      </c>
      <c r="AG50" s="48">
        <f>S44</f>
        <v>101</v>
      </c>
      <c r="AH50" s="41">
        <f>S45</f>
        <v>100</v>
      </c>
      <c r="AI50" s="41">
        <f>S46</f>
        <v>101</v>
      </c>
      <c r="AJ50" s="41">
        <f>S47</f>
        <v>101</v>
      </c>
      <c r="AK50" s="41">
        <f>S48</f>
        <v>103</v>
      </c>
      <c r="AL50" s="41">
        <f>S49</f>
        <v>102</v>
      </c>
      <c r="AM50" s="41">
        <f>S50</f>
        <v>102</v>
      </c>
      <c r="AN50" s="41">
        <f>S51</f>
        <v>102</v>
      </c>
      <c r="AO50" s="41">
        <f>S52</f>
        <v>102</v>
      </c>
      <c r="AP50" s="41">
        <f>S53</f>
        <v>103</v>
      </c>
      <c r="AQ50" s="41">
        <f>S54</f>
        <v>103</v>
      </c>
      <c r="AR50" s="41">
        <f>S55</f>
        <v>103</v>
      </c>
      <c r="AS50" s="41">
        <f>S56</f>
        <v>102</v>
      </c>
      <c r="AT50" s="41">
        <f>S57</f>
        <v>101</v>
      </c>
      <c r="AV50" s="41" t="s">
        <v>1</v>
      </c>
      <c r="AW50" s="30">
        <f t="shared" ref="AW50:BT50" si="1629">SUM(AW34:AW49)</f>
        <v>100</v>
      </c>
      <c r="AX50" s="30">
        <f t="shared" si="1629"/>
        <v>100.00000000000003</v>
      </c>
      <c r="AY50" s="30">
        <f t="shared" si="1629"/>
        <v>99.999999999999986</v>
      </c>
      <c r="AZ50" s="30">
        <f t="shared" si="1629"/>
        <v>100</v>
      </c>
      <c r="BA50" s="30">
        <f t="shared" si="1629"/>
        <v>100</v>
      </c>
      <c r="BB50" s="30">
        <f t="shared" si="1629"/>
        <v>99.999999999999986</v>
      </c>
      <c r="BC50" s="30">
        <f t="shared" si="1629"/>
        <v>100.00000000000001</v>
      </c>
      <c r="BD50" s="30">
        <f t="shared" si="1629"/>
        <v>100</v>
      </c>
      <c r="BE50" s="30">
        <f t="shared" si="1629"/>
        <v>100</v>
      </c>
      <c r="BF50" s="30">
        <f t="shared" si="1629"/>
        <v>99.999999999999986</v>
      </c>
      <c r="BG50" s="49">
        <f t="shared" si="1629"/>
        <v>100</v>
      </c>
      <c r="BH50" s="30">
        <f t="shared" si="1629"/>
        <v>100</v>
      </c>
      <c r="BI50" s="30">
        <f t="shared" si="1629"/>
        <v>99.999999999999986</v>
      </c>
      <c r="BJ50" s="30">
        <f t="shared" si="1629"/>
        <v>100</v>
      </c>
      <c r="BK50" s="30">
        <f t="shared" si="1629"/>
        <v>100.00000000000001</v>
      </c>
      <c r="BL50" s="30">
        <f t="shared" si="1629"/>
        <v>99.999999999999986</v>
      </c>
      <c r="BM50" s="30">
        <f t="shared" si="1629"/>
        <v>100.00000000000001</v>
      </c>
      <c r="BN50" s="30">
        <f t="shared" si="1629"/>
        <v>100</v>
      </c>
      <c r="BO50" s="30">
        <f t="shared" si="1629"/>
        <v>100</v>
      </c>
      <c r="BP50" s="30">
        <f t="shared" si="1629"/>
        <v>100</v>
      </c>
      <c r="BQ50" s="30">
        <f t="shared" si="1629"/>
        <v>100</v>
      </c>
      <c r="BR50" s="30">
        <f t="shared" si="1629"/>
        <v>99.999999999999986</v>
      </c>
      <c r="BS50" s="30">
        <f t="shared" si="1629"/>
        <v>100.00000000000001</v>
      </c>
      <c r="BT50" s="30">
        <f t="shared" si="1629"/>
        <v>100</v>
      </c>
      <c r="BU50" s="41"/>
      <c r="BV50" s="41"/>
      <c r="CG50" s="49"/>
      <c r="CQ50" s="30"/>
      <c r="CR50" s="30"/>
      <c r="CS50" s="3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1:127" x14ac:dyDescent="0.25">
      <c r="B51" s="41" t="s">
        <v>34</v>
      </c>
      <c r="C51" s="2">
        <v>0</v>
      </c>
      <c r="D51" s="2">
        <v>3</v>
      </c>
      <c r="E51" s="2">
        <v>3</v>
      </c>
      <c r="F51" s="2">
        <v>0</v>
      </c>
      <c r="G51" s="2">
        <v>6</v>
      </c>
      <c r="H51" s="2">
        <v>32</v>
      </c>
      <c r="I51" s="2">
        <v>55</v>
      </c>
      <c r="J51" s="3">
        <v>3</v>
      </c>
      <c r="K51" s="3">
        <v>0</v>
      </c>
      <c r="L51" s="3">
        <v>0</v>
      </c>
      <c r="M51" s="3">
        <v>0</v>
      </c>
      <c r="N51" s="3">
        <v>0</v>
      </c>
      <c r="O51" s="3">
        <v>0</v>
      </c>
      <c r="P51" s="3">
        <v>0</v>
      </c>
      <c r="Q51" s="3">
        <v>0</v>
      </c>
      <c r="R51" s="3">
        <v>0</v>
      </c>
      <c r="S51" s="41">
        <v>102</v>
      </c>
      <c r="AG51" s="48"/>
      <c r="BG51" s="48"/>
      <c r="CG51" s="49"/>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row>
    <row r="52" spans="1:127" x14ac:dyDescent="0.25">
      <c r="B52" s="41" t="s">
        <v>35</v>
      </c>
      <c r="C52" s="2">
        <v>0</v>
      </c>
      <c r="D52" s="2">
        <v>0</v>
      </c>
      <c r="E52" s="2">
        <v>6</v>
      </c>
      <c r="F52" s="2">
        <v>0</v>
      </c>
      <c r="G52" s="2">
        <v>16</v>
      </c>
      <c r="H52" s="2">
        <v>53</v>
      </c>
      <c r="I52" s="2">
        <v>15</v>
      </c>
      <c r="J52" s="3">
        <v>1</v>
      </c>
      <c r="K52" s="3">
        <v>0</v>
      </c>
      <c r="L52" s="3">
        <v>0</v>
      </c>
      <c r="M52" s="3">
        <v>0</v>
      </c>
      <c r="N52" s="3">
        <v>11</v>
      </c>
      <c r="O52" s="3">
        <v>0</v>
      </c>
      <c r="P52" s="3">
        <v>0</v>
      </c>
      <c r="Q52" s="3">
        <v>0</v>
      </c>
      <c r="R52" s="3">
        <v>0</v>
      </c>
      <c r="S52" s="41">
        <v>102</v>
      </c>
      <c r="AG52" s="48"/>
      <c r="BG52" s="48"/>
      <c r="CG52" s="49"/>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row>
    <row r="53" spans="1:127" x14ac:dyDescent="0.25">
      <c r="B53" s="41" t="s">
        <v>24</v>
      </c>
      <c r="C53" s="2">
        <v>0</v>
      </c>
      <c r="D53" s="2">
        <v>3</v>
      </c>
      <c r="E53" s="2">
        <v>11</v>
      </c>
      <c r="F53" s="2">
        <v>62</v>
      </c>
      <c r="G53" s="2">
        <v>21</v>
      </c>
      <c r="H53" s="3">
        <v>0</v>
      </c>
      <c r="I53" s="3">
        <v>0</v>
      </c>
      <c r="J53" s="3">
        <v>0</v>
      </c>
      <c r="K53" s="3">
        <v>0</v>
      </c>
      <c r="L53" s="3">
        <v>6</v>
      </c>
      <c r="M53" s="3">
        <v>0</v>
      </c>
      <c r="N53" s="3">
        <v>0</v>
      </c>
      <c r="O53" s="3">
        <v>0</v>
      </c>
      <c r="P53" s="3">
        <v>0</v>
      </c>
      <c r="Q53" s="3">
        <v>0</v>
      </c>
      <c r="R53" s="3">
        <v>0</v>
      </c>
      <c r="S53" s="41">
        <v>103</v>
      </c>
      <c r="AG53" s="48"/>
      <c r="BG53" s="48"/>
      <c r="CG53" s="49"/>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row>
    <row r="54" spans="1:127" x14ac:dyDescent="0.25">
      <c r="B54" s="41" t="s">
        <v>36</v>
      </c>
      <c r="C54" s="2">
        <v>0</v>
      </c>
      <c r="D54" s="2">
        <v>0</v>
      </c>
      <c r="E54" s="2">
        <v>1</v>
      </c>
      <c r="F54" s="2">
        <v>0</v>
      </c>
      <c r="G54" s="2">
        <v>1</v>
      </c>
      <c r="H54" s="2">
        <v>15</v>
      </c>
      <c r="I54" s="2">
        <v>66</v>
      </c>
      <c r="J54" s="2">
        <v>18</v>
      </c>
      <c r="K54" s="2">
        <v>2</v>
      </c>
      <c r="L54" s="3">
        <v>0</v>
      </c>
      <c r="M54" s="3">
        <v>0</v>
      </c>
      <c r="N54" s="3">
        <v>0</v>
      </c>
      <c r="O54" s="3">
        <v>0</v>
      </c>
      <c r="P54" s="3">
        <v>0</v>
      </c>
      <c r="Q54" s="3">
        <v>0</v>
      </c>
      <c r="R54" s="3">
        <v>0</v>
      </c>
      <c r="S54" s="41">
        <v>103</v>
      </c>
      <c r="AG54" s="48"/>
      <c r="BG54" s="48"/>
      <c r="CG54" s="49"/>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row>
    <row r="55" spans="1:127" x14ac:dyDescent="0.25">
      <c r="B55" s="41" t="s">
        <v>37</v>
      </c>
      <c r="C55" s="2">
        <v>0</v>
      </c>
      <c r="D55" s="2">
        <v>1</v>
      </c>
      <c r="E55" s="2">
        <v>0</v>
      </c>
      <c r="F55" s="2">
        <v>0</v>
      </c>
      <c r="G55" s="2">
        <v>4</v>
      </c>
      <c r="H55" s="2">
        <v>35</v>
      </c>
      <c r="I55" s="2">
        <v>56</v>
      </c>
      <c r="J55" s="2">
        <v>6</v>
      </c>
      <c r="K55" s="2">
        <v>1</v>
      </c>
      <c r="L55" s="3">
        <v>0</v>
      </c>
      <c r="M55" s="3">
        <v>0</v>
      </c>
      <c r="N55" s="3">
        <v>0</v>
      </c>
      <c r="O55" s="3">
        <v>0</v>
      </c>
      <c r="P55" s="3">
        <v>0</v>
      </c>
      <c r="Q55" s="3">
        <v>0</v>
      </c>
      <c r="R55" s="3">
        <v>0</v>
      </c>
      <c r="S55" s="41">
        <v>103</v>
      </c>
      <c r="AG55" s="48"/>
      <c r="BG55" s="48"/>
      <c r="CG55" s="49"/>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row>
    <row r="56" spans="1:127" x14ac:dyDescent="0.25">
      <c r="B56" s="41" t="s">
        <v>38</v>
      </c>
      <c r="C56" s="2">
        <v>0</v>
      </c>
      <c r="D56" s="2">
        <v>1</v>
      </c>
      <c r="E56" s="2">
        <v>0</v>
      </c>
      <c r="F56" s="2">
        <v>56</v>
      </c>
      <c r="G56" s="2">
        <v>0</v>
      </c>
      <c r="H56" s="2">
        <v>34</v>
      </c>
      <c r="I56" s="2">
        <v>10</v>
      </c>
      <c r="J56" s="2">
        <v>1</v>
      </c>
      <c r="K56" s="2">
        <v>0</v>
      </c>
      <c r="L56" s="3">
        <v>0</v>
      </c>
      <c r="M56" s="3">
        <v>0</v>
      </c>
      <c r="N56" s="3">
        <v>0</v>
      </c>
      <c r="O56" s="3">
        <v>0</v>
      </c>
      <c r="P56" s="3">
        <v>0</v>
      </c>
      <c r="Q56" s="3">
        <v>0</v>
      </c>
      <c r="R56" s="3">
        <v>0</v>
      </c>
      <c r="S56" s="41">
        <v>102</v>
      </c>
      <c r="AG56" s="48"/>
      <c r="BG56" s="48"/>
      <c r="CG56" s="49"/>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row>
    <row r="57" spans="1:127" x14ac:dyDescent="0.25">
      <c r="B57" s="41" t="s">
        <v>22</v>
      </c>
      <c r="C57" s="2">
        <v>0</v>
      </c>
      <c r="D57" s="2">
        <v>75</v>
      </c>
      <c r="E57" s="2">
        <v>0</v>
      </c>
      <c r="F57" s="2">
        <v>22</v>
      </c>
      <c r="G57" s="2">
        <v>4</v>
      </c>
      <c r="H57" s="2">
        <v>0</v>
      </c>
      <c r="I57" s="3">
        <v>0</v>
      </c>
      <c r="J57" s="3">
        <v>0</v>
      </c>
      <c r="K57" s="3">
        <v>0</v>
      </c>
      <c r="L57" s="3">
        <v>0</v>
      </c>
      <c r="M57" s="3">
        <v>0</v>
      </c>
      <c r="N57" s="3">
        <v>0</v>
      </c>
      <c r="O57" s="3">
        <v>0</v>
      </c>
      <c r="P57" s="3">
        <v>0</v>
      </c>
      <c r="Q57" s="3">
        <v>0</v>
      </c>
      <c r="R57" s="3">
        <v>0</v>
      </c>
      <c r="S57" s="41">
        <v>101</v>
      </c>
      <c r="AG57" s="48"/>
      <c r="BG57" s="48"/>
      <c r="CG57" s="49"/>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row>
    <row r="58" spans="1:127" x14ac:dyDescent="0.25">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row>
    <row r="59" spans="1:127" x14ac:dyDescent="0.25">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row>
    <row r="60" spans="1:127" x14ac:dyDescent="0.25">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row>
    <row r="61" spans="1:127" x14ac:dyDescent="0.25">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row>
    <row r="62" spans="1:127" x14ac:dyDescent="0.25">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row>
    <row r="63" spans="1:127" x14ac:dyDescent="0.25">
      <c r="A63" s="41" t="s">
        <v>100</v>
      </c>
      <c r="V63" s="41" t="str">
        <f>A63</f>
        <v xml:space="preserve">Staphylococcus epidermidis  </v>
      </c>
      <c r="AG63" s="48"/>
      <c r="AV63" s="41" t="str">
        <f>A63</f>
        <v xml:space="preserve">Staphylococcus epidermidis  </v>
      </c>
      <c r="BG63" s="48"/>
      <c r="BV63" s="30" t="str">
        <f>A63</f>
        <v xml:space="preserve">Staphylococcus epidermidis  </v>
      </c>
      <c r="CG63" s="49"/>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row>
    <row r="64" spans="1:127" ht="18.75" x14ac:dyDescent="0.25">
      <c r="B64" s="41" t="s">
        <v>0</v>
      </c>
      <c r="C64" s="41">
        <v>1.5625E-2</v>
      </c>
      <c r="D64" s="41">
        <v>3.125E-2</v>
      </c>
      <c r="E64" s="41">
        <v>6.25E-2</v>
      </c>
      <c r="F64" s="41">
        <v>0.125</v>
      </c>
      <c r="G64" s="41">
        <v>0.25</v>
      </c>
      <c r="H64" s="41">
        <v>0.5</v>
      </c>
      <c r="I64" s="41">
        <v>1</v>
      </c>
      <c r="J64" s="41">
        <v>2</v>
      </c>
      <c r="K64" s="41">
        <v>4</v>
      </c>
      <c r="L64" s="41">
        <v>8</v>
      </c>
      <c r="M64" s="41">
        <v>16</v>
      </c>
      <c r="N64" s="41">
        <v>32</v>
      </c>
      <c r="O64" s="41">
        <v>64</v>
      </c>
      <c r="P64" s="41">
        <v>128</v>
      </c>
      <c r="Q64" s="41">
        <v>256</v>
      </c>
      <c r="R64" s="41">
        <v>512</v>
      </c>
      <c r="S64" s="41" t="s">
        <v>1</v>
      </c>
      <c r="V64" s="41" t="s">
        <v>0</v>
      </c>
      <c r="W64" s="41" t="str">
        <f>B65</f>
        <v>Penicillin G</v>
      </c>
      <c r="X64" s="41" t="str">
        <f>B66</f>
        <v>Oxacillin</v>
      </c>
      <c r="Y64" s="41" t="str">
        <f>B67</f>
        <v>Ampicillin/ Sulbactam</v>
      </c>
      <c r="Z64" s="41" t="str">
        <f>B68</f>
        <v>Piperacillin/ Tazobactam</v>
      </c>
      <c r="AA64" s="41" t="str">
        <f>B69</f>
        <v>Cefotaxim</v>
      </c>
      <c r="AB64" s="41" t="str">
        <f>B70</f>
        <v>Cefuroxim</v>
      </c>
      <c r="AC64" s="41" t="str">
        <f>B71</f>
        <v>Imipenem</v>
      </c>
      <c r="AD64" s="41" t="str">
        <f>B72</f>
        <v>Meropenem</v>
      </c>
      <c r="AE64" s="41" t="str">
        <f>B73</f>
        <v>Amikacin</v>
      </c>
      <c r="AF64" s="41" t="str">
        <f>B74</f>
        <v>Gentamicin</v>
      </c>
      <c r="AG64" s="48" t="str">
        <f>B75</f>
        <v>Fosfomycin</v>
      </c>
      <c r="AH64" s="41" t="str">
        <f>B76</f>
        <v>Cotrimoxazol</v>
      </c>
      <c r="AI64" s="41" t="str">
        <f>B77</f>
        <v>Ciprofloxacin</v>
      </c>
      <c r="AJ64" s="41" t="str">
        <f>B78</f>
        <v>Levofloxacin</v>
      </c>
      <c r="AK64" s="41" t="str">
        <f>B79</f>
        <v>Moxifloxacin</v>
      </c>
      <c r="AL64" s="41" t="str">
        <f>B80</f>
        <v>Doxycyclin</v>
      </c>
      <c r="AM64" s="41" t="str">
        <f>B81</f>
        <v>Rifampicin</v>
      </c>
      <c r="AN64" s="41" t="str">
        <f>B82</f>
        <v>Daptomycin</v>
      </c>
      <c r="AO64" s="41" t="str">
        <f>B83</f>
        <v>Roxythromycin</v>
      </c>
      <c r="AP64" s="41" t="str">
        <f>B84</f>
        <v>Clindamycin</v>
      </c>
      <c r="AQ64" s="41" t="str">
        <f>B85</f>
        <v>Linezolid</v>
      </c>
      <c r="AR64" s="41" t="str">
        <f>B86</f>
        <v>Vancomycin</v>
      </c>
      <c r="AS64" s="41" t="s">
        <v>38</v>
      </c>
      <c r="AT64" s="41" t="s">
        <v>22</v>
      </c>
      <c r="AW64" s="41" t="str">
        <f t="shared" ref="AW64:BS64" si="1630">W64</f>
        <v>Penicillin G</v>
      </c>
      <c r="AX64" s="41" t="str">
        <f t="shared" si="1630"/>
        <v>Oxacillin</v>
      </c>
      <c r="AY64" s="41" t="str">
        <f t="shared" si="1630"/>
        <v>Ampicillin/ Sulbactam</v>
      </c>
      <c r="AZ64" s="41" t="str">
        <f t="shared" si="1630"/>
        <v>Piperacillin/ Tazobactam</v>
      </c>
      <c r="BA64" s="41" t="str">
        <f t="shared" si="1630"/>
        <v>Cefotaxim</v>
      </c>
      <c r="BB64" s="41" t="str">
        <f t="shared" si="1630"/>
        <v>Cefuroxim</v>
      </c>
      <c r="BC64" s="41" t="str">
        <f t="shared" si="1630"/>
        <v>Imipenem</v>
      </c>
      <c r="BD64" s="41" t="str">
        <f t="shared" si="1630"/>
        <v>Meropenem</v>
      </c>
      <c r="BE64" s="41" t="str">
        <f t="shared" si="1630"/>
        <v>Amikacin</v>
      </c>
      <c r="BF64" s="41" t="str">
        <f t="shared" si="1630"/>
        <v>Gentamicin</v>
      </c>
      <c r="BG64" s="48" t="str">
        <f t="shared" si="1630"/>
        <v>Fosfomycin</v>
      </c>
      <c r="BH64" s="41" t="str">
        <f t="shared" si="1630"/>
        <v>Cotrimoxazol</v>
      </c>
      <c r="BI64" s="41" t="str">
        <f t="shared" si="1630"/>
        <v>Ciprofloxacin</v>
      </c>
      <c r="BJ64" s="41" t="str">
        <f t="shared" si="1630"/>
        <v>Levofloxacin</v>
      </c>
      <c r="BK64" s="41" t="str">
        <f t="shared" si="1630"/>
        <v>Moxifloxacin</v>
      </c>
      <c r="BL64" s="41" t="str">
        <f t="shared" si="1630"/>
        <v>Doxycyclin</v>
      </c>
      <c r="BM64" s="41" t="str">
        <f t="shared" si="1630"/>
        <v>Rifampicin</v>
      </c>
      <c r="BN64" s="41" t="str">
        <f t="shared" si="1630"/>
        <v>Daptomycin</v>
      </c>
      <c r="BO64" s="41" t="str">
        <f t="shared" si="1630"/>
        <v>Roxythromycin</v>
      </c>
      <c r="BP64" s="41" t="str">
        <f t="shared" si="1630"/>
        <v>Clindamycin</v>
      </c>
      <c r="BQ64" s="41" t="str">
        <f t="shared" si="1630"/>
        <v>Linezolid</v>
      </c>
      <c r="BR64" s="41" t="str">
        <f t="shared" si="1630"/>
        <v>Vancomycin</v>
      </c>
      <c r="BS64" s="41" t="str">
        <f t="shared" si="1630"/>
        <v>Teicoplanin</v>
      </c>
      <c r="BT64" s="41" t="s">
        <v>22</v>
      </c>
      <c r="BU64" s="41"/>
      <c r="BV64" s="41"/>
      <c r="BW64" s="30" t="str">
        <f t="shared" ref="BW64:CS64" si="1631">W64</f>
        <v>Penicillin G</v>
      </c>
      <c r="BX64" s="30" t="str">
        <f t="shared" si="1631"/>
        <v>Oxacillin</v>
      </c>
      <c r="BY64" s="30" t="str">
        <f t="shared" si="1631"/>
        <v>Ampicillin/ Sulbactam</v>
      </c>
      <c r="BZ64" s="30" t="str">
        <f t="shared" si="1631"/>
        <v>Piperacillin/ Tazobactam</v>
      </c>
      <c r="CA64" s="30" t="str">
        <f t="shared" si="1631"/>
        <v>Cefotaxim</v>
      </c>
      <c r="CB64" s="30" t="str">
        <f t="shared" si="1631"/>
        <v>Cefuroxim</v>
      </c>
      <c r="CC64" s="30" t="str">
        <f t="shared" si="1631"/>
        <v>Imipenem</v>
      </c>
      <c r="CD64" s="30" t="str">
        <f t="shared" si="1631"/>
        <v>Meropenem</v>
      </c>
      <c r="CE64" s="30" t="str">
        <f t="shared" si="1631"/>
        <v>Amikacin</v>
      </c>
      <c r="CF64" s="30" t="str">
        <f t="shared" si="1631"/>
        <v>Gentamicin</v>
      </c>
      <c r="CG64" s="49" t="str">
        <f t="shared" si="1631"/>
        <v>Fosfomycin</v>
      </c>
      <c r="CH64" s="30" t="str">
        <f t="shared" si="1631"/>
        <v>Cotrimoxazol</v>
      </c>
      <c r="CI64" s="30" t="str">
        <f t="shared" si="1631"/>
        <v>Ciprofloxacin</v>
      </c>
      <c r="CJ64" s="30" t="str">
        <f t="shared" si="1631"/>
        <v>Levofloxacin</v>
      </c>
      <c r="CK64" s="30" t="str">
        <f t="shared" si="1631"/>
        <v>Moxifloxacin</v>
      </c>
      <c r="CL64" s="30" t="str">
        <f t="shared" si="1631"/>
        <v>Doxycyclin</v>
      </c>
      <c r="CM64" s="30" t="str">
        <f t="shared" si="1631"/>
        <v>Rifampicin</v>
      </c>
      <c r="CN64" s="30" t="str">
        <f t="shared" si="1631"/>
        <v>Daptomycin</v>
      </c>
      <c r="CO64" s="30" t="str">
        <f t="shared" si="1631"/>
        <v>Roxythromycin</v>
      </c>
      <c r="CP64" s="30" t="str">
        <f t="shared" si="1631"/>
        <v>Clindamycin</v>
      </c>
      <c r="CQ64" s="30" t="str">
        <f t="shared" si="1631"/>
        <v>Linezolid</v>
      </c>
      <c r="CR64" s="30" t="str">
        <f t="shared" si="1631"/>
        <v>Vancomycin</v>
      </c>
      <c r="CS64" s="30" t="str">
        <f t="shared" si="1631"/>
        <v>Teicoplanin</v>
      </c>
      <c r="CT64" s="41" t="s">
        <v>22</v>
      </c>
      <c r="CW64" s="38"/>
      <c r="CX64" s="24" t="s">
        <v>72</v>
      </c>
      <c r="CY64" s="24" t="s">
        <v>73</v>
      </c>
      <c r="CZ64" s="24" t="s">
        <v>52</v>
      </c>
      <c r="DA64" s="24" t="s">
        <v>54</v>
      </c>
      <c r="DB64" s="24" t="s">
        <v>56</v>
      </c>
      <c r="DC64" s="24" t="s">
        <v>74</v>
      </c>
      <c r="DD64" s="24" t="s">
        <v>58</v>
      </c>
      <c r="DE64" s="24" t="s">
        <v>59</v>
      </c>
      <c r="DF64" s="24" t="s">
        <v>61</v>
      </c>
      <c r="DG64" s="24" t="s">
        <v>62</v>
      </c>
      <c r="DH64" s="24" t="s">
        <v>64</v>
      </c>
      <c r="DI64" s="24" t="s">
        <v>65</v>
      </c>
      <c r="DJ64" s="24" t="s">
        <v>66</v>
      </c>
      <c r="DK64" s="24" t="s">
        <v>67</v>
      </c>
      <c r="DL64" s="24" t="s">
        <v>68</v>
      </c>
      <c r="DM64" s="24" t="s">
        <v>69</v>
      </c>
      <c r="DN64" s="24" t="s">
        <v>75</v>
      </c>
      <c r="DO64" s="24" t="s">
        <v>76</v>
      </c>
      <c r="DP64" s="24" t="s">
        <v>77</v>
      </c>
      <c r="DQ64" s="24" t="s">
        <v>78</v>
      </c>
      <c r="DR64" s="24" t="s">
        <v>79</v>
      </c>
      <c r="DS64" s="24" t="s">
        <v>80</v>
      </c>
      <c r="DT64" s="24" t="s">
        <v>81</v>
      </c>
      <c r="DU64" s="24" t="s">
        <v>91</v>
      </c>
      <c r="DW64" s="10"/>
    </row>
    <row r="65" spans="2:126" ht="18.75" x14ac:dyDescent="0.25">
      <c r="B65" s="41" t="s">
        <v>31</v>
      </c>
      <c r="C65" s="2">
        <v>0</v>
      </c>
      <c r="D65" s="2">
        <v>95</v>
      </c>
      <c r="E65" s="2">
        <v>8</v>
      </c>
      <c r="F65" s="2">
        <v>7</v>
      </c>
      <c r="G65" s="3">
        <v>11</v>
      </c>
      <c r="H65" s="3">
        <v>35</v>
      </c>
      <c r="I65" s="3">
        <v>28</v>
      </c>
      <c r="J65" s="3">
        <v>34</v>
      </c>
      <c r="K65" s="3">
        <v>24</v>
      </c>
      <c r="L65" s="3">
        <v>253</v>
      </c>
      <c r="M65" s="3">
        <v>0</v>
      </c>
      <c r="N65" s="3">
        <v>0</v>
      </c>
      <c r="O65" s="3">
        <v>0</v>
      </c>
      <c r="P65" s="3">
        <v>0</v>
      </c>
      <c r="Q65" s="3">
        <v>0</v>
      </c>
      <c r="R65" s="3">
        <v>0</v>
      </c>
      <c r="S65" s="41">
        <v>495</v>
      </c>
      <c r="V65" s="41">
        <v>1.5625E-2</v>
      </c>
      <c r="W65" s="2">
        <f>C65</f>
        <v>0</v>
      </c>
      <c r="X65" s="2">
        <f>C66</f>
        <v>0</v>
      </c>
      <c r="Y65" s="41">
        <f>C67</f>
        <v>0</v>
      </c>
      <c r="Z65" s="41">
        <f>C68</f>
        <v>0</v>
      </c>
      <c r="AA65" s="41">
        <f>C69</f>
        <v>0</v>
      </c>
      <c r="AB65" s="41">
        <f>C70</f>
        <v>0</v>
      </c>
      <c r="AC65" s="41">
        <f>C71</f>
        <v>0</v>
      </c>
      <c r="AD65" s="41">
        <f>C72</f>
        <v>0</v>
      </c>
      <c r="AE65" s="2">
        <f>C73</f>
        <v>0</v>
      </c>
      <c r="AF65" s="2">
        <f>C74</f>
        <v>0</v>
      </c>
      <c r="AG65" s="50">
        <f>C75</f>
        <v>0</v>
      </c>
      <c r="AH65" s="2">
        <f>C76</f>
        <v>0</v>
      </c>
      <c r="AI65" s="4">
        <f>C77</f>
        <v>0</v>
      </c>
      <c r="AJ65" s="4">
        <f>C78</f>
        <v>0</v>
      </c>
      <c r="AK65" s="2">
        <f>C79</f>
        <v>0</v>
      </c>
      <c r="AL65" s="2">
        <f>C80</f>
        <v>0</v>
      </c>
      <c r="AM65" s="2">
        <f>C81</f>
        <v>0</v>
      </c>
      <c r="AN65" s="2">
        <f>C82</f>
        <v>0</v>
      </c>
      <c r="AO65" s="2">
        <f>C83</f>
        <v>0</v>
      </c>
      <c r="AP65" s="2">
        <f>C84</f>
        <v>0</v>
      </c>
      <c r="AQ65" s="2">
        <f>C85</f>
        <v>0</v>
      </c>
      <c r="AR65" s="2">
        <f>C86</f>
        <v>0</v>
      </c>
      <c r="AS65" s="2">
        <f>C87</f>
        <v>0</v>
      </c>
      <c r="AT65" s="2">
        <f>C88</f>
        <v>0</v>
      </c>
      <c r="AU65" s="5"/>
      <c r="AV65" s="41">
        <v>1.5625E-2</v>
      </c>
      <c r="AW65" s="31">
        <f t="shared" ref="AW65:BT65" si="1632">PRODUCT(W65*100*1/W81)</f>
        <v>0</v>
      </c>
      <c r="AX65" s="31">
        <f t="shared" si="1632"/>
        <v>0</v>
      </c>
      <c r="AY65" s="30">
        <f t="shared" si="1632"/>
        <v>0</v>
      </c>
      <c r="AZ65" s="30">
        <f t="shared" si="1632"/>
        <v>0</v>
      </c>
      <c r="BA65" s="30">
        <f t="shared" si="1632"/>
        <v>0</v>
      </c>
      <c r="BB65" s="30">
        <f t="shared" si="1632"/>
        <v>0</v>
      </c>
      <c r="BC65" s="30">
        <f t="shared" si="1632"/>
        <v>0</v>
      </c>
      <c r="BD65" s="30">
        <f t="shared" si="1632"/>
        <v>0</v>
      </c>
      <c r="BE65" s="31">
        <f t="shared" si="1632"/>
        <v>0</v>
      </c>
      <c r="BF65" s="31">
        <f t="shared" si="1632"/>
        <v>0</v>
      </c>
      <c r="BG65" s="51">
        <f t="shared" si="1632"/>
        <v>0</v>
      </c>
      <c r="BH65" s="31">
        <f t="shared" si="1632"/>
        <v>0</v>
      </c>
      <c r="BI65" s="32">
        <f t="shared" si="1632"/>
        <v>0</v>
      </c>
      <c r="BJ65" s="32">
        <f t="shared" si="1632"/>
        <v>0</v>
      </c>
      <c r="BK65" s="31">
        <f t="shared" si="1632"/>
        <v>0</v>
      </c>
      <c r="BL65" s="31">
        <f t="shared" si="1632"/>
        <v>0</v>
      </c>
      <c r="BM65" s="31">
        <f t="shared" si="1632"/>
        <v>0</v>
      </c>
      <c r="BN65" s="31">
        <f t="shared" si="1632"/>
        <v>0</v>
      </c>
      <c r="BO65" s="31">
        <f t="shared" si="1632"/>
        <v>0</v>
      </c>
      <c r="BP65" s="31">
        <f t="shared" si="1632"/>
        <v>0</v>
      </c>
      <c r="BQ65" s="31">
        <f t="shared" si="1632"/>
        <v>0</v>
      </c>
      <c r="BR65" s="31">
        <f t="shared" si="1632"/>
        <v>0</v>
      </c>
      <c r="BS65" s="31">
        <f t="shared" si="1632"/>
        <v>0</v>
      </c>
      <c r="BT65" s="31">
        <f t="shared" si="1632"/>
        <v>0</v>
      </c>
      <c r="BU65" s="41"/>
      <c r="BV65" s="41">
        <v>1.5625E-2</v>
      </c>
      <c r="BW65" s="31">
        <f t="shared" ref="BW65:CT65" si="1633">AW65</f>
        <v>0</v>
      </c>
      <c r="BX65" s="31">
        <f t="shared" si="1633"/>
        <v>0</v>
      </c>
      <c r="BY65" s="30">
        <f t="shared" si="1633"/>
        <v>0</v>
      </c>
      <c r="BZ65" s="30">
        <f t="shared" si="1633"/>
        <v>0</v>
      </c>
      <c r="CA65" s="30">
        <f t="shared" si="1633"/>
        <v>0</v>
      </c>
      <c r="CB65" s="30">
        <f t="shared" si="1633"/>
        <v>0</v>
      </c>
      <c r="CC65" s="30">
        <f t="shared" si="1633"/>
        <v>0</v>
      </c>
      <c r="CD65" s="30">
        <f t="shared" si="1633"/>
        <v>0</v>
      </c>
      <c r="CE65" s="31">
        <f t="shared" si="1633"/>
        <v>0</v>
      </c>
      <c r="CF65" s="31">
        <f t="shared" si="1633"/>
        <v>0</v>
      </c>
      <c r="CG65" s="51">
        <f t="shared" si="1633"/>
        <v>0</v>
      </c>
      <c r="CH65" s="31">
        <f t="shared" si="1633"/>
        <v>0</v>
      </c>
      <c r="CI65" s="32">
        <f t="shared" si="1633"/>
        <v>0</v>
      </c>
      <c r="CJ65" s="32">
        <f t="shared" si="1633"/>
        <v>0</v>
      </c>
      <c r="CK65" s="31">
        <f t="shared" si="1633"/>
        <v>0</v>
      </c>
      <c r="CL65" s="31">
        <f t="shared" si="1633"/>
        <v>0</v>
      </c>
      <c r="CM65" s="31">
        <f t="shared" si="1633"/>
        <v>0</v>
      </c>
      <c r="CN65" s="31">
        <f t="shared" si="1633"/>
        <v>0</v>
      </c>
      <c r="CO65" s="31">
        <f t="shared" si="1633"/>
        <v>0</v>
      </c>
      <c r="CP65" s="31">
        <f t="shared" si="1633"/>
        <v>0</v>
      </c>
      <c r="CQ65" s="31">
        <f t="shared" si="1633"/>
        <v>0</v>
      </c>
      <c r="CR65" s="31">
        <f t="shared" si="1633"/>
        <v>0</v>
      </c>
      <c r="CS65" s="31">
        <f t="shared" si="1633"/>
        <v>0</v>
      </c>
      <c r="CT65" s="31">
        <f t="shared" si="1633"/>
        <v>0</v>
      </c>
      <c r="CW65" s="25" t="s">
        <v>48</v>
      </c>
      <c r="CX65" s="26">
        <f t="shared" ref="CX65:DU65" si="1634">W81</f>
        <v>495</v>
      </c>
      <c r="CY65" s="26">
        <f t="shared" si="1634"/>
        <v>494</v>
      </c>
      <c r="CZ65" s="26">
        <f t="shared" si="1634"/>
        <v>495</v>
      </c>
      <c r="DA65" s="26">
        <f t="shared" si="1634"/>
        <v>494</v>
      </c>
      <c r="DB65" s="26">
        <f t="shared" si="1634"/>
        <v>495</v>
      </c>
      <c r="DC65" s="26">
        <f t="shared" si="1634"/>
        <v>494</v>
      </c>
      <c r="DD65" s="26">
        <f t="shared" si="1634"/>
        <v>495</v>
      </c>
      <c r="DE65" s="27">
        <f t="shared" si="1634"/>
        <v>494</v>
      </c>
      <c r="DF65" s="27">
        <f t="shared" si="1634"/>
        <v>495</v>
      </c>
      <c r="DG65" s="27">
        <f t="shared" si="1634"/>
        <v>495</v>
      </c>
      <c r="DH65" s="27">
        <f t="shared" si="1634"/>
        <v>495</v>
      </c>
      <c r="DI65" s="27">
        <f t="shared" si="1634"/>
        <v>495</v>
      </c>
      <c r="DJ65" s="27">
        <f t="shared" si="1634"/>
        <v>494</v>
      </c>
      <c r="DK65" s="27">
        <f t="shared" si="1634"/>
        <v>494</v>
      </c>
      <c r="DL65" s="27">
        <f t="shared" si="1634"/>
        <v>496</v>
      </c>
      <c r="DM65" s="27">
        <f t="shared" si="1634"/>
        <v>495</v>
      </c>
      <c r="DN65" s="27">
        <f t="shared" si="1634"/>
        <v>495</v>
      </c>
      <c r="DO65" s="27">
        <f t="shared" si="1634"/>
        <v>496</v>
      </c>
      <c r="DP65" s="27">
        <f t="shared" si="1634"/>
        <v>495</v>
      </c>
      <c r="DQ65" s="27">
        <f t="shared" si="1634"/>
        <v>493</v>
      </c>
      <c r="DR65" s="27">
        <f t="shared" si="1634"/>
        <v>496</v>
      </c>
      <c r="DS65" s="27">
        <f t="shared" si="1634"/>
        <v>496</v>
      </c>
      <c r="DT65" s="27">
        <f t="shared" si="1634"/>
        <v>494</v>
      </c>
      <c r="DU65" s="27">
        <f t="shared" si="1634"/>
        <v>494</v>
      </c>
      <c r="DV65" s="10"/>
    </row>
    <row r="66" spans="2:126" ht="18.75" x14ac:dyDescent="0.25">
      <c r="B66" s="41" t="s">
        <v>32</v>
      </c>
      <c r="C66" s="2">
        <v>0</v>
      </c>
      <c r="D66" s="2">
        <v>0</v>
      </c>
      <c r="E66" s="2">
        <v>202</v>
      </c>
      <c r="F66" s="2">
        <v>0</v>
      </c>
      <c r="G66" s="2">
        <v>21</v>
      </c>
      <c r="H66" s="3">
        <v>8</v>
      </c>
      <c r="I66" s="3">
        <v>14</v>
      </c>
      <c r="J66" s="3">
        <v>15</v>
      </c>
      <c r="K66" s="3">
        <v>17</v>
      </c>
      <c r="L66" s="3">
        <v>13</v>
      </c>
      <c r="M66" s="3">
        <v>204</v>
      </c>
      <c r="N66" s="3">
        <v>0</v>
      </c>
      <c r="O66" s="3">
        <v>0</v>
      </c>
      <c r="P66" s="3">
        <v>0</v>
      </c>
      <c r="Q66" s="3">
        <v>0</v>
      </c>
      <c r="R66" s="3">
        <v>0</v>
      </c>
      <c r="S66" s="41">
        <v>494</v>
      </c>
      <c r="V66" s="41">
        <v>3.125E-2</v>
      </c>
      <c r="W66" s="2">
        <f>D65</f>
        <v>95</v>
      </c>
      <c r="X66" s="2">
        <f>D66</f>
        <v>0</v>
      </c>
      <c r="Y66" s="41">
        <f>D67</f>
        <v>1</v>
      </c>
      <c r="Z66" s="41">
        <f>D68</f>
        <v>0</v>
      </c>
      <c r="AA66" s="41">
        <f>D69</f>
        <v>5</v>
      </c>
      <c r="AB66" s="41">
        <f>D70</f>
        <v>0</v>
      </c>
      <c r="AC66" s="41">
        <f>D71</f>
        <v>1</v>
      </c>
      <c r="AD66" s="41">
        <f>D72</f>
        <v>0</v>
      </c>
      <c r="AE66" s="2">
        <f>D73</f>
        <v>0</v>
      </c>
      <c r="AF66" s="2">
        <f>D74</f>
        <v>0</v>
      </c>
      <c r="AG66" s="50">
        <f>D75</f>
        <v>0</v>
      </c>
      <c r="AH66" s="2">
        <f>D76</f>
        <v>0</v>
      </c>
      <c r="AI66" s="4">
        <f>D77</f>
        <v>4</v>
      </c>
      <c r="AJ66" s="4">
        <f>D78</f>
        <v>8</v>
      </c>
      <c r="AK66" s="2">
        <f>D79</f>
        <v>6</v>
      </c>
      <c r="AL66" s="2">
        <f>D80</f>
        <v>0</v>
      </c>
      <c r="AM66" s="2">
        <f>D81</f>
        <v>427</v>
      </c>
      <c r="AN66" s="2">
        <f>D82</f>
        <v>3</v>
      </c>
      <c r="AO66" s="2">
        <f>D83</f>
        <v>0</v>
      </c>
      <c r="AP66" s="2">
        <f>D84</f>
        <v>5</v>
      </c>
      <c r="AQ66" s="2">
        <f>D85</f>
        <v>0</v>
      </c>
      <c r="AR66" s="2">
        <f>D86</f>
        <v>0</v>
      </c>
      <c r="AS66" s="2">
        <f>D87</f>
        <v>0</v>
      </c>
      <c r="AT66" s="2">
        <f>D88</f>
        <v>314</v>
      </c>
      <c r="AU66" s="5"/>
      <c r="AV66" s="41">
        <v>3.125E-2</v>
      </c>
      <c r="AW66" s="31">
        <f t="shared" ref="AW66:BT66" si="1635">PRODUCT(W66*100*1/W81)</f>
        <v>19.19191919191919</v>
      </c>
      <c r="AX66" s="31">
        <f t="shared" si="1635"/>
        <v>0</v>
      </c>
      <c r="AY66" s="30">
        <f t="shared" si="1635"/>
        <v>0.20202020202020202</v>
      </c>
      <c r="AZ66" s="30">
        <f t="shared" si="1635"/>
        <v>0</v>
      </c>
      <c r="BA66" s="30">
        <f t="shared" si="1635"/>
        <v>1.0101010101010102</v>
      </c>
      <c r="BB66" s="30">
        <f t="shared" si="1635"/>
        <v>0</v>
      </c>
      <c r="BC66" s="30">
        <f t="shared" si="1635"/>
        <v>0.20202020202020202</v>
      </c>
      <c r="BD66" s="30">
        <f t="shared" si="1635"/>
        <v>0</v>
      </c>
      <c r="BE66" s="31">
        <f t="shared" si="1635"/>
        <v>0</v>
      </c>
      <c r="BF66" s="31">
        <f t="shared" si="1635"/>
        <v>0</v>
      </c>
      <c r="BG66" s="51">
        <f t="shared" si="1635"/>
        <v>0</v>
      </c>
      <c r="BH66" s="31">
        <f t="shared" si="1635"/>
        <v>0</v>
      </c>
      <c r="BI66" s="32">
        <f t="shared" si="1635"/>
        <v>0.80971659919028338</v>
      </c>
      <c r="BJ66" s="32">
        <f t="shared" si="1635"/>
        <v>1.6194331983805668</v>
      </c>
      <c r="BK66" s="31">
        <f t="shared" si="1635"/>
        <v>1.2096774193548387</v>
      </c>
      <c r="BL66" s="31">
        <f t="shared" si="1635"/>
        <v>0</v>
      </c>
      <c r="BM66" s="31">
        <f t="shared" si="1635"/>
        <v>86.262626262626256</v>
      </c>
      <c r="BN66" s="31">
        <f t="shared" si="1635"/>
        <v>0.60483870967741937</v>
      </c>
      <c r="BO66" s="31">
        <f t="shared" si="1635"/>
        <v>0</v>
      </c>
      <c r="BP66" s="31">
        <f t="shared" si="1635"/>
        <v>1.0141987829614605</v>
      </c>
      <c r="BQ66" s="31">
        <f t="shared" si="1635"/>
        <v>0</v>
      </c>
      <c r="BR66" s="31">
        <f t="shared" si="1635"/>
        <v>0</v>
      </c>
      <c r="BS66" s="31">
        <f t="shared" si="1635"/>
        <v>0</v>
      </c>
      <c r="BT66" s="31">
        <f t="shared" si="1635"/>
        <v>63.56275303643725</v>
      </c>
      <c r="BU66" s="41"/>
      <c r="BV66" s="41">
        <v>3.125E-2</v>
      </c>
      <c r="BW66" s="31">
        <f t="shared" ref="BW66:CT66" si="1636">AW65+AW66</f>
        <v>19.19191919191919</v>
      </c>
      <c r="BX66" s="31">
        <f t="shared" si="1636"/>
        <v>0</v>
      </c>
      <c r="BY66" s="30">
        <f t="shared" si="1636"/>
        <v>0.20202020202020202</v>
      </c>
      <c r="BZ66" s="30">
        <f t="shared" si="1636"/>
        <v>0</v>
      </c>
      <c r="CA66" s="30">
        <f t="shared" si="1636"/>
        <v>1.0101010101010102</v>
      </c>
      <c r="CB66" s="30">
        <f t="shared" si="1636"/>
        <v>0</v>
      </c>
      <c r="CC66" s="30">
        <f t="shared" si="1636"/>
        <v>0.20202020202020202</v>
      </c>
      <c r="CD66" s="30">
        <f t="shared" si="1636"/>
        <v>0</v>
      </c>
      <c r="CE66" s="31">
        <f t="shared" si="1636"/>
        <v>0</v>
      </c>
      <c r="CF66" s="31">
        <f t="shared" si="1636"/>
        <v>0</v>
      </c>
      <c r="CG66" s="51">
        <f t="shared" si="1636"/>
        <v>0</v>
      </c>
      <c r="CH66" s="31">
        <f t="shared" si="1636"/>
        <v>0</v>
      </c>
      <c r="CI66" s="32">
        <f t="shared" si="1636"/>
        <v>0.80971659919028338</v>
      </c>
      <c r="CJ66" s="32">
        <f t="shared" si="1636"/>
        <v>1.6194331983805668</v>
      </c>
      <c r="CK66" s="31">
        <f t="shared" si="1636"/>
        <v>1.2096774193548387</v>
      </c>
      <c r="CL66" s="31">
        <f t="shared" si="1636"/>
        <v>0</v>
      </c>
      <c r="CM66" s="31">
        <f t="shared" si="1636"/>
        <v>86.262626262626256</v>
      </c>
      <c r="CN66" s="31">
        <f t="shared" si="1636"/>
        <v>0.60483870967741937</v>
      </c>
      <c r="CO66" s="31">
        <f t="shared" si="1636"/>
        <v>0</v>
      </c>
      <c r="CP66" s="31">
        <f t="shared" si="1636"/>
        <v>1.0141987829614605</v>
      </c>
      <c r="CQ66" s="31">
        <f t="shared" si="1636"/>
        <v>0</v>
      </c>
      <c r="CR66" s="31">
        <f t="shared" si="1636"/>
        <v>0</v>
      </c>
      <c r="CS66" s="31">
        <f t="shared" si="1636"/>
        <v>0</v>
      </c>
      <c r="CT66" s="31">
        <f t="shared" si="1636"/>
        <v>63.56275303643725</v>
      </c>
      <c r="CW66" s="25" t="s">
        <v>49</v>
      </c>
      <c r="CX66" s="18"/>
      <c r="CY66" s="18">
        <f>BX69</f>
        <v>45.141700404858298</v>
      </c>
      <c r="CZ66" s="18"/>
      <c r="DA66" s="18"/>
      <c r="DB66" s="18"/>
      <c r="DC66" s="18"/>
      <c r="DD66" s="18"/>
      <c r="DE66" s="17"/>
      <c r="DF66" s="17">
        <f>CE75</f>
        <v>89.292929292929301</v>
      </c>
      <c r="DG66" s="17">
        <f>CF72</f>
        <v>66.464646464646478</v>
      </c>
      <c r="DH66" s="17"/>
      <c r="DI66" s="17">
        <f>CH72</f>
        <v>72.323232323232332</v>
      </c>
      <c r="DJ66" s="13"/>
      <c r="DK66" s="17"/>
      <c r="DL66" s="17">
        <f>CK69</f>
        <v>53.427419354838712</v>
      </c>
      <c r="DM66" s="17">
        <f>CL71</f>
        <v>89.898989898989896</v>
      </c>
      <c r="DN66" s="17">
        <f>CM67</f>
        <v>90.909090909090907</v>
      </c>
      <c r="DO66" s="17">
        <f>CN71</f>
        <v>99.798387096774192</v>
      </c>
      <c r="DP66" s="17">
        <f>CO71</f>
        <v>45.454545454545453</v>
      </c>
      <c r="DQ66" s="17">
        <f>CP69</f>
        <v>62.880324543610548</v>
      </c>
      <c r="DR66" s="17">
        <f>CQ73</f>
        <v>98.790322580645153</v>
      </c>
      <c r="DS66" s="17">
        <f>CR73</f>
        <v>100</v>
      </c>
      <c r="DT66" s="17">
        <f>CS73</f>
        <v>100</v>
      </c>
      <c r="DU66" s="17">
        <f>CT70</f>
        <v>99.999999999999986</v>
      </c>
      <c r="DV66" s="10"/>
    </row>
    <row r="67" spans="2:126" ht="18.75" x14ac:dyDescent="0.25">
      <c r="B67" s="41" t="s">
        <v>3</v>
      </c>
      <c r="C67" s="41">
        <v>0</v>
      </c>
      <c r="D67" s="41">
        <v>1</v>
      </c>
      <c r="E67" s="41">
        <v>0</v>
      </c>
      <c r="F67" s="41">
        <v>236</v>
      </c>
      <c r="G67" s="41">
        <v>0</v>
      </c>
      <c r="H67" s="41">
        <v>27</v>
      </c>
      <c r="I67" s="41">
        <v>29</v>
      </c>
      <c r="J67" s="41">
        <v>54</v>
      </c>
      <c r="K67" s="41">
        <v>54</v>
      </c>
      <c r="L67" s="41">
        <v>22</v>
      </c>
      <c r="M67" s="41">
        <v>40</v>
      </c>
      <c r="N67" s="41">
        <v>31</v>
      </c>
      <c r="O67" s="41">
        <v>1</v>
      </c>
      <c r="P67" s="41">
        <v>0</v>
      </c>
      <c r="Q67" s="41">
        <v>0</v>
      </c>
      <c r="R67" s="41">
        <v>0</v>
      </c>
      <c r="S67" s="41">
        <v>495</v>
      </c>
      <c r="V67" s="41">
        <v>6.25E-2</v>
      </c>
      <c r="W67" s="2">
        <f>E65</f>
        <v>8</v>
      </c>
      <c r="X67" s="2">
        <f>E66</f>
        <v>202</v>
      </c>
      <c r="Y67" s="41">
        <f>E67</f>
        <v>0</v>
      </c>
      <c r="Z67" s="41">
        <f>E68</f>
        <v>0</v>
      </c>
      <c r="AA67" s="41">
        <f>E69</f>
        <v>0</v>
      </c>
      <c r="AB67" s="41">
        <f>E70</f>
        <v>0</v>
      </c>
      <c r="AC67" s="41">
        <f>E71</f>
        <v>249</v>
      </c>
      <c r="AD67" s="41">
        <f>E72</f>
        <v>225</v>
      </c>
      <c r="AE67" s="2">
        <f>E73</f>
        <v>0</v>
      </c>
      <c r="AF67" s="2">
        <f>E74</f>
        <v>255</v>
      </c>
      <c r="AG67" s="50">
        <f>E75</f>
        <v>0</v>
      </c>
      <c r="AH67" s="2">
        <f>E76</f>
        <v>285</v>
      </c>
      <c r="AI67" s="4">
        <f>E77</f>
        <v>4</v>
      </c>
      <c r="AJ67" s="4">
        <f>E78</f>
        <v>0</v>
      </c>
      <c r="AK67" s="2">
        <f>E79</f>
        <v>22</v>
      </c>
      <c r="AL67" s="2">
        <f>E80</f>
        <v>210</v>
      </c>
      <c r="AM67" s="2">
        <f>E81</f>
        <v>23</v>
      </c>
      <c r="AN67" s="2">
        <f>E82</f>
        <v>4</v>
      </c>
      <c r="AO67" s="2">
        <f>E83</f>
        <v>35</v>
      </c>
      <c r="AP67" s="2">
        <f>E84</f>
        <v>82</v>
      </c>
      <c r="AQ67" s="2">
        <f>E85</f>
        <v>5</v>
      </c>
      <c r="AR67" s="2">
        <f>E86</f>
        <v>3</v>
      </c>
      <c r="AS67" s="2">
        <f>E87</f>
        <v>0</v>
      </c>
      <c r="AT67" s="2">
        <f>E88</f>
        <v>0</v>
      </c>
      <c r="AU67" s="5"/>
      <c r="AV67" s="41">
        <v>6.25E-2</v>
      </c>
      <c r="AW67" s="31">
        <f t="shared" ref="AW67:BT67" si="1637">PRODUCT(W67*100*1/W81)</f>
        <v>1.6161616161616161</v>
      </c>
      <c r="AX67" s="31">
        <f t="shared" si="1637"/>
        <v>40.890688259109311</v>
      </c>
      <c r="AY67" s="30">
        <f t="shared" si="1637"/>
        <v>0</v>
      </c>
      <c r="AZ67" s="30">
        <f t="shared" si="1637"/>
        <v>0</v>
      </c>
      <c r="BA67" s="30">
        <f t="shared" si="1637"/>
        <v>0</v>
      </c>
      <c r="BB67" s="30">
        <f t="shared" si="1637"/>
        <v>0</v>
      </c>
      <c r="BC67" s="30">
        <f t="shared" si="1637"/>
        <v>50.303030303030305</v>
      </c>
      <c r="BD67" s="30">
        <f t="shared" si="1637"/>
        <v>45.546558704453439</v>
      </c>
      <c r="BE67" s="31">
        <f t="shared" si="1637"/>
        <v>0</v>
      </c>
      <c r="BF67" s="31">
        <f t="shared" si="1637"/>
        <v>51.515151515151516</v>
      </c>
      <c r="BG67" s="51">
        <f t="shared" si="1637"/>
        <v>0</v>
      </c>
      <c r="BH67" s="31">
        <f t="shared" si="1637"/>
        <v>57.575757575757578</v>
      </c>
      <c r="BI67" s="32">
        <f t="shared" si="1637"/>
        <v>0.80971659919028338</v>
      </c>
      <c r="BJ67" s="32">
        <f t="shared" si="1637"/>
        <v>0</v>
      </c>
      <c r="BK67" s="31">
        <f t="shared" si="1637"/>
        <v>4.435483870967742</v>
      </c>
      <c r="BL67" s="31">
        <f t="shared" si="1637"/>
        <v>42.424242424242422</v>
      </c>
      <c r="BM67" s="31">
        <f t="shared" si="1637"/>
        <v>4.6464646464646462</v>
      </c>
      <c r="BN67" s="31">
        <f t="shared" si="1637"/>
        <v>0.80645161290322576</v>
      </c>
      <c r="BO67" s="31">
        <f t="shared" si="1637"/>
        <v>7.0707070707070709</v>
      </c>
      <c r="BP67" s="31">
        <f t="shared" si="1637"/>
        <v>16.632860040567952</v>
      </c>
      <c r="BQ67" s="31">
        <f t="shared" si="1637"/>
        <v>1.0080645161290323</v>
      </c>
      <c r="BR67" s="31">
        <f t="shared" si="1637"/>
        <v>0.60483870967741937</v>
      </c>
      <c r="BS67" s="31">
        <f t="shared" si="1637"/>
        <v>0</v>
      </c>
      <c r="BT67" s="31">
        <f t="shared" si="1637"/>
        <v>0</v>
      </c>
      <c r="BU67" s="41"/>
      <c r="BV67" s="41">
        <v>6.25E-2</v>
      </c>
      <c r="BW67" s="31">
        <f t="shared" ref="BW67:CT67" si="1638">AW65+AW66+AW67</f>
        <v>20.808080808080806</v>
      </c>
      <c r="BX67" s="31">
        <f t="shared" si="1638"/>
        <v>40.890688259109311</v>
      </c>
      <c r="BY67" s="30">
        <f t="shared" si="1638"/>
        <v>0.20202020202020202</v>
      </c>
      <c r="BZ67" s="30">
        <f t="shared" si="1638"/>
        <v>0</v>
      </c>
      <c r="CA67" s="30">
        <f t="shared" si="1638"/>
        <v>1.0101010101010102</v>
      </c>
      <c r="CB67" s="30">
        <f t="shared" si="1638"/>
        <v>0</v>
      </c>
      <c r="CC67" s="30">
        <f t="shared" si="1638"/>
        <v>50.505050505050505</v>
      </c>
      <c r="CD67" s="30">
        <f t="shared" si="1638"/>
        <v>45.546558704453439</v>
      </c>
      <c r="CE67" s="31">
        <f t="shared" si="1638"/>
        <v>0</v>
      </c>
      <c r="CF67" s="31">
        <f t="shared" si="1638"/>
        <v>51.515151515151516</v>
      </c>
      <c r="CG67" s="51">
        <f t="shared" si="1638"/>
        <v>0</v>
      </c>
      <c r="CH67" s="31">
        <f t="shared" si="1638"/>
        <v>57.575757575757578</v>
      </c>
      <c r="CI67" s="32">
        <f t="shared" si="1638"/>
        <v>1.6194331983805668</v>
      </c>
      <c r="CJ67" s="32">
        <f t="shared" si="1638"/>
        <v>1.6194331983805668</v>
      </c>
      <c r="CK67" s="31">
        <f t="shared" si="1638"/>
        <v>5.645161290322581</v>
      </c>
      <c r="CL67" s="31">
        <f t="shared" si="1638"/>
        <v>42.424242424242422</v>
      </c>
      <c r="CM67" s="31">
        <f t="shared" si="1638"/>
        <v>90.909090909090907</v>
      </c>
      <c r="CN67" s="31">
        <f t="shared" si="1638"/>
        <v>1.411290322580645</v>
      </c>
      <c r="CO67" s="31">
        <f t="shared" si="1638"/>
        <v>7.0707070707070709</v>
      </c>
      <c r="CP67" s="31">
        <f t="shared" si="1638"/>
        <v>17.647058823529413</v>
      </c>
      <c r="CQ67" s="31">
        <f t="shared" si="1638"/>
        <v>1.0080645161290323</v>
      </c>
      <c r="CR67" s="31">
        <f t="shared" si="1638"/>
        <v>0.60483870967741937</v>
      </c>
      <c r="CS67" s="31">
        <f t="shared" si="1638"/>
        <v>0</v>
      </c>
      <c r="CT67" s="31">
        <f t="shared" si="1638"/>
        <v>63.56275303643725</v>
      </c>
      <c r="CW67" s="25" t="s">
        <v>50</v>
      </c>
      <c r="CX67" s="18"/>
      <c r="CY67" s="18"/>
      <c r="CZ67" s="18"/>
      <c r="DA67" s="18"/>
      <c r="DB67" s="18"/>
      <c r="DC67" s="18"/>
      <c r="DD67" s="18"/>
      <c r="DE67" s="17"/>
      <c r="DF67" s="17"/>
      <c r="DG67" s="17"/>
      <c r="DH67" s="17"/>
      <c r="DI67" s="17">
        <f>CH73-CH72</f>
        <v>8.4848484848484844</v>
      </c>
      <c r="DJ67" s="17">
        <f>CI72</f>
        <v>57.287449392712546</v>
      </c>
      <c r="DK67" s="17">
        <f>CJ71</f>
        <v>53.238866396761132</v>
      </c>
      <c r="DL67" s="17"/>
      <c r="DM67" s="17"/>
      <c r="DN67" s="17"/>
      <c r="DO67" s="17"/>
      <c r="DP67" s="17"/>
      <c r="DQ67" s="17"/>
      <c r="DR67" s="17"/>
      <c r="DS67" s="17"/>
      <c r="DT67" s="17"/>
      <c r="DU67" s="17"/>
      <c r="DV67" s="10"/>
    </row>
    <row r="68" spans="2:126" ht="18.75" x14ac:dyDescent="0.25">
      <c r="B68" s="41" t="s">
        <v>5</v>
      </c>
      <c r="C68" s="41">
        <v>0</v>
      </c>
      <c r="D68" s="41">
        <v>0</v>
      </c>
      <c r="E68" s="41">
        <v>0</v>
      </c>
      <c r="F68" s="41">
        <v>0</v>
      </c>
      <c r="G68" s="41">
        <v>246</v>
      </c>
      <c r="H68" s="41">
        <v>0</v>
      </c>
      <c r="I68" s="41">
        <v>41</v>
      </c>
      <c r="J68" s="41">
        <v>62</v>
      </c>
      <c r="K68" s="41">
        <v>43</v>
      </c>
      <c r="L68" s="41">
        <v>12</v>
      </c>
      <c r="M68" s="41">
        <v>9</v>
      </c>
      <c r="N68" s="41">
        <v>5</v>
      </c>
      <c r="O68" s="41">
        <v>19</v>
      </c>
      <c r="P68" s="41">
        <v>57</v>
      </c>
      <c r="Q68" s="41">
        <v>0</v>
      </c>
      <c r="R68" s="41">
        <v>0</v>
      </c>
      <c r="S68" s="41">
        <v>494</v>
      </c>
      <c r="V68" s="41">
        <v>0.125</v>
      </c>
      <c r="W68" s="2">
        <f>F65</f>
        <v>7</v>
      </c>
      <c r="X68" s="2">
        <f>F66</f>
        <v>0</v>
      </c>
      <c r="Y68" s="41">
        <f>F67</f>
        <v>236</v>
      </c>
      <c r="Z68" s="41">
        <f>F68</f>
        <v>0</v>
      </c>
      <c r="AA68" s="41">
        <f>F69</f>
        <v>3</v>
      </c>
      <c r="AB68" s="41">
        <f>F70</f>
        <v>136</v>
      </c>
      <c r="AC68" s="41">
        <f>F71</f>
        <v>0</v>
      </c>
      <c r="AD68" s="41">
        <f>F72</f>
        <v>0</v>
      </c>
      <c r="AE68" s="2">
        <f>F73</f>
        <v>0</v>
      </c>
      <c r="AF68" s="2">
        <f>F74</f>
        <v>0</v>
      </c>
      <c r="AG68" s="50">
        <f>F75</f>
        <v>0</v>
      </c>
      <c r="AH68" s="2">
        <f>F76</f>
        <v>0</v>
      </c>
      <c r="AI68" s="4">
        <f>F77</f>
        <v>32</v>
      </c>
      <c r="AJ68" s="4">
        <f>F78</f>
        <v>69</v>
      </c>
      <c r="AK68" s="2">
        <f>F79</f>
        <v>206</v>
      </c>
      <c r="AL68" s="2">
        <f>F80</f>
        <v>0</v>
      </c>
      <c r="AM68" s="3">
        <f>F81</f>
        <v>1</v>
      </c>
      <c r="AN68" s="2">
        <f>F82</f>
        <v>2</v>
      </c>
      <c r="AO68" s="2">
        <f>F83</f>
        <v>1</v>
      </c>
      <c r="AP68" s="2">
        <f>F84</f>
        <v>200</v>
      </c>
      <c r="AQ68" s="2">
        <f>F85</f>
        <v>0</v>
      </c>
      <c r="AR68" s="2">
        <f>F86</f>
        <v>0</v>
      </c>
      <c r="AS68" s="2">
        <f>F87</f>
        <v>42</v>
      </c>
      <c r="AT68" s="2">
        <f>F88</f>
        <v>143</v>
      </c>
      <c r="AU68" s="5"/>
      <c r="AV68" s="41">
        <v>0.125</v>
      </c>
      <c r="AW68" s="31">
        <f t="shared" ref="AW68:BT68" si="1639">PRODUCT(W68*100*1/W81)</f>
        <v>1.4141414141414141</v>
      </c>
      <c r="AX68" s="31">
        <f t="shared" si="1639"/>
        <v>0</v>
      </c>
      <c r="AY68" s="30">
        <f t="shared" si="1639"/>
        <v>47.676767676767675</v>
      </c>
      <c r="AZ68" s="30">
        <f t="shared" si="1639"/>
        <v>0</v>
      </c>
      <c r="BA68" s="30">
        <f t="shared" si="1639"/>
        <v>0.60606060606060608</v>
      </c>
      <c r="BB68" s="30">
        <f t="shared" si="1639"/>
        <v>27.530364372469634</v>
      </c>
      <c r="BC68" s="30">
        <f t="shared" si="1639"/>
        <v>0</v>
      </c>
      <c r="BD68" s="30">
        <f t="shared" si="1639"/>
        <v>0</v>
      </c>
      <c r="BE68" s="31">
        <f t="shared" si="1639"/>
        <v>0</v>
      </c>
      <c r="BF68" s="31">
        <f t="shared" si="1639"/>
        <v>0</v>
      </c>
      <c r="BG68" s="51">
        <f t="shared" si="1639"/>
        <v>0</v>
      </c>
      <c r="BH68" s="31">
        <f t="shared" si="1639"/>
        <v>0</v>
      </c>
      <c r="BI68" s="32">
        <f t="shared" si="1639"/>
        <v>6.4777327935222671</v>
      </c>
      <c r="BJ68" s="32">
        <f t="shared" si="1639"/>
        <v>13.967611336032389</v>
      </c>
      <c r="BK68" s="31">
        <f t="shared" si="1639"/>
        <v>41.532258064516128</v>
      </c>
      <c r="BL68" s="31">
        <f t="shared" si="1639"/>
        <v>0</v>
      </c>
      <c r="BM68" s="33">
        <f t="shared" si="1639"/>
        <v>0.20202020202020202</v>
      </c>
      <c r="BN68" s="31">
        <f t="shared" si="1639"/>
        <v>0.40322580645161288</v>
      </c>
      <c r="BO68" s="31">
        <f t="shared" si="1639"/>
        <v>0.20202020202020202</v>
      </c>
      <c r="BP68" s="31">
        <f t="shared" si="1639"/>
        <v>40.56795131845842</v>
      </c>
      <c r="BQ68" s="31">
        <f t="shared" si="1639"/>
        <v>0</v>
      </c>
      <c r="BR68" s="31">
        <f t="shared" si="1639"/>
        <v>0</v>
      </c>
      <c r="BS68" s="31">
        <f t="shared" si="1639"/>
        <v>8.5020242914979764</v>
      </c>
      <c r="BT68" s="31">
        <f t="shared" si="1639"/>
        <v>28.94736842105263</v>
      </c>
      <c r="BU68" s="41"/>
      <c r="BV68" s="41">
        <v>0.125</v>
      </c>
      <c r="BW68" s="31">
        <f t="shared" ref="BW68:CM68" si="1640">AW65+AW66+AW67+AW68</f>
        <v>22.222222222222221</v>
      </c>
      <c r="BX68" s="31">
        <f t="shared" si="1640"/>
        <v>40.890688259109311</v>
      </c>
      <c r="BY68" s="30">
        <f t="shared" si="1640"/>
        <v>47.878787878787875</v>
      </c>
      <c r="BZ68" s="30">
        <f t="shared" si="1640"/>
        <v>0</v>
      </c>
      <c r="CA68" s="30">
        <f t="shared" si="1640"/>
        <v>1.6161616161616164</v>
      </c>
      <c r="CB68" s="30">
        <f t="shared" si="1640"/>
        <v>27.530364372469634</v>
      </c>
      <c r="CC68" s="30">
        <f t="shared" si="1640"/>
        <v>50.505050505050505</v>
      </c>
      <c r="CD68" s="30">
        <f t="shared" si="1640"/>
        <v>45.546558704453439</v>
      </c>
      <c r="CE68" s="31">
        <f t="shared" si="1640"/>
        <v>0</v>
      </c>
      <c r="CF68" s="31">
        <f t="shared" si="1640"/>
        <v>51.515151515151516</v>
      </c>
      <c r="CG68" s="51">
        <f t="shared" si="1640"/>
        <v>0</v>
      </c>
      <c r="CH68" s="31">
        <f t="shared" si="1640"/>
        <v>57.575757575757578</v>
      </c>
      <c r="CI68" s="32">
        <f t="shared" si="1640"/>
        <v>8.097165991902834</v>
      </c>
      <c r="CJ68" s="32">
        <f t="shared" si="1640"/>
        <v>15.587044534412955</v>
      </c>
      <c r="CK68" s="31">
        <f t="shared" si="1640"/>
        <v>47.177419354838712</v>
      </c>
      <c r="CL68" s="31">
        <f t="shared" si="1640"/>
        <v>42.424242424242422</v>
      </c>
      <c r="CM68" s="33">
        <f t="shared" si="1640"/>
        <v>91.111111111111114</v>
      </c>
      <c r="CN68" s="31">
        <f>BN66+BN67+BN68</f>
        <v>1.814516129032258</v>
      </c>
      <c r="CO68" s="31">
        <f t="shared" ref="CO68:CT68" si="1641">BO65+BO66+BO67+BO68</f>
        <v>7.2727272727272734</v>
      </c>
      <c r="CP68" s="31">
        <f t="shared" si="1641"/>
        <v>58.215010141987833</v>
      </c>
      <c r="CQ68" s="31">
        <f t="shared" si="1641"/>
        <v>1.0080645161290323</v>
      </c>
      <c r="CR68" s="31">
        <f t="shared" si="1641"/>
        <v>0.60483870967741937</v>
      </c>
      <c r="CS68" s="31">
        <f t="shared" si="1641"/>
        <v>8.5020242914979764</v>
      </c>
      <c r="CT68" s="31">
        <f t="shared" si="1641"/>
        <v>92.510121457489873</v>
      </c>
      <c r="CW68" s="25" t="s">
        <v>51</v>
      </c>
      <c r="CX68" s="18"/>
      <c r="CY68" s="18">
        <f>BX80-BX69</f>
        <v>54.858299595141702</v>
      </c>
      <c r="CZ68" s="18"/>
      <c r="DA68" s="18"/>
      <c r="DB68" s="18"/>
      <c r="DC68" s="18"/>
      <c r="DD68" s="18"/>
      <c r="DE68" s="17"/>
      <c r="DF68" s="17">
        <f>CE80-CE75</f>
        <v>10.707070707070699</v>
      </c>
      <c r="DG68" s="17">
        <f>CF80-CF72</f>
        <v>33.535353535353551</v>
      </c>
      <c r="DH68" s="17"/>
      <c r="DI68" s="17">
        <f>CH80-CH73</f>
        <v>19.191919191919183</v>
      </c>
      <c r="DJ68" s="17">
        <f>CI80-CI72</f>
        <v>42.71255060728744</v>
      </c>
      <c r="DK68" s="17">
        <f>CJ80-CJ71</f>
        <v>46.761133603238882</v>
      </c>
      <c r="DL68" s="17">
        <f>CK80-CK69</f>
        <v>46.572580645161288</v>
      </c>
      <c r="DM68" s="17">
        <f>CL80-CL71</f>
        <v>10.101010101010118</v>
      </c>
      <c r="DN68" s="17">
        <f>CM80-CM67</f>
        <v>9.0909090909091077</v>
      </c>
      <c r="DO68" s="17">
        <f>CN80-CN71</f>
        <v>0.20161290322580783</v>
      </c>
      <c r="DP68" s="17">
        <f>CO80-CO71</f>
        <v>54.545454545454547</v>
      </c>
      <c r="DQ68" s="17">
        <f>CP80-CP69</f>
        <v>37.119675456389452</v>
      </c>
      <c r="DR68" s="17">
        <f>CQ80-CQ73</f>
        <v>1.209677419354847</v>
      </c>
      <c r="DS68" s="17">
        <f>CR80-CR73</f>
        <v>0</v>
      </c>
      <c r="DT68" s="17">
        <f>CS80-CS73</f>
        <v>0</v>
      </c>
      <c r="DU68" s="17">
        <f>CT80-CT70</f>
        <v>0</v>
      </c>
      <c r="DV68" s="10"/>
    </row>
    <row r="69" spans="2:126" x14ac:dyDescent="0.25">
      <c r="B69" s="41" t="s">
        <v>7</v>
      </c>
      <c r="C69" s="41">
        <v>0</v>
      </c>
      <c r="D69" s="41">
        <v>5</v>
      </c>
      <c r="E69" s="41">
        <v>0</v>
      </c>
      <c r="F69" s="41">
        <v>3</v>
      </c>
      <c r="G69" s="41">
        <v>17</v>
      </c>
      <c r="H69" s="41">
        <v>95</v>
      </c>
      <c r="I69" s="41">
        <v>99</v>
      </c>
      <c r="J69" s="41">
        <v>13</v>
      </c>
      <c r="K69" s="41">
        <v>21</v>
      </c>
      <c r="L69" s="41">
        <v>40</v>
      </c>
      <c r="M69" s="41">
        <v>202</v>
      </c>
      <c r="N69" s="41">
        <v>0</v>
      </c>
      <c r="O69" s="41">
        <v>0</v>
      </c>
      <c r="P69" s="41">
        <v>0</v>
      </c>
      <c r="Q69" s="41">
        <v>0</v>
      </c>
      <c r="R69" s="41">
        <v>0</v>
      </c>
      <c r="S69" s="41">
        <v>495</v>
      </c>
      <c r="V69" s="41">
        <v>0.25</v>
      </c>
      <c r="W69" s="3">
        <f>G65</f>
        <v>11</v>
      </c>
      <c r="X69" s="2">
        <f>G66</f>
        <v>21</v>
      </c>
      <c r="Y69" s="41">
        <f>G67</f>
        <v>0</v>
      </c>
      <c r="Z69" s="41">
        <f>G68</f>
        <v>246</v>
      </c>
      <c r="AA69" s="41">
        <f>G69</f>
        <v>17</v>
      </c>
      <c r="AB69" s="41">
        <f>G70</f>
        <v>0</v>
      </c>
      <c r="AC69" s="41">
        <f>G71</f>
        <v>32</v>
      </c>
      <c r="AD69" s="41">
        <f>G72</f>
        <v>2</v>
      </c>
      <c r="AE69" s="2">
        <f>G73</f>
        <v>165</v>
      </c>
      <c r="AF69" s="2">
        <f>G74</f>
        <v>56</v>
      </c>
      <c r="AG69" s="50">
        <f>G75</f>
        <v>0</v>
      </c>
      <c r="AH69" s="2">
        <f>G76</f>
        <v>46</v>
      </c>
      <c r="AI69" s="4">
        <f>G77</f>
        <v>176</v>
      </c>
      <c r="AJ69" s="4">
        <f>G78</f>
        <v>177</v>
      </c>
      <c r="AK69" s="2">
        <f>G79</f>
        <v>31</v>
      </c>
      <c r="AL69" s="2">
        <f>G80</f>
        <v>32</v>
      </c>
      <c r="AM69" s="3">
        <f>G81</f>
        <v>0</v>
      </c>
      <c r="AN69" s="2">
        <f>G82</f>
        <v>7</v>
      </c>
      <c r="AO69" s="2">
        <f>G83</f>
        <v>153</v>
      </c>
      <c r="AP69" s="2">
        <f>G84</f>
        <v>23</v>
      </c>
      <c r="AQ69" s="2">
        <f>G85</f>
        <v>13</v>
      </c>
      <c r="AR69" s="2">
        <f>G86</f>
        <v>3</v>
      </c>
      <c r="AS69" s="2">
        <f>G87</f>
        <v>1</v>
      </c>
      <c r="AT69" s="2">
        <f>G88</f>
        <v>36</v>
      </c>
      <c r="AU69" s="5"/>
      <c r="AV69" s="41">
        <v>0.25</v>
      </c>
      <c r="AW69" s="33">
        <f t="shared" ref="AW69:BT69" si="1642">PRODUCT(W69*100*1/W81)</f>
        <v>2.2222222222222223</v>
      </c>
      <c r="AX69" s="31">
        <f t="shared" si="1642"/>
        <v>4.2510121457489882</v>
      </c>
      <c r="AY69" s="30">
        <f t="shared" si="1642"/>
        <v>0</v>
      </c>
      <c r="AZ69" s="30">
        <f t="shared" si="1642"/>
        <v>49.797570850202426</v>
      </c>
      <c r="BA69" s="30">
        <f t="shared" si="1642"/>
        <v>3.4343434343434343</v>
      </c>
      <c r="BB69" s="30">
        <f t="shared" si="1642"/>
        <v>0</v>
      </c>
      <c r="BC69" s="30">
        <f t="shared" si="1642"/>
        <v>6.4646464646464645</v>
      </c>
      <c r="BD69" s="30">
        <f t="shared" si="1642"/>
        <v>0.40485829959514169</v>
      </c>
      <c r="BE69" s="31">
        <f t="shared" si="1642"/>
        <v>33.333333333333336</v>
      </c>
      <c r="BF69" s="31">
        <f t="shared" si="1642"/>
        <v>11.313131313131313</v>
      </c>
      <c r="BG69" s="51">
        <f t="shared" si="1642"/>
        <v>0</v>
      </c>
      <c r="BH69" s="31">
        <f t="shared" si="1642"/>
        <v>9.2929292929292924</v>
      </c>
      <c r="BI69" s="32">
        <f t="shared" si="1642"/>
        <v>35.627530364372468</v>
      </c>
      <c r="BJ69" s="32">
        <f t="shared" si="1642"/>
        <v>35.829959514170042</v>
      </c>
      <c r="BK69" s="31">
        <f t="shared" si="1642"/>
        <v>6.25</v>
      </c>
      <c r="BL69" s="31">
        <f t="shared" si="1642"/>
        <v>6.4646464646464645</v>
      </c>
      <c r="BM69" s="33">
        <f t="shared" si="1642"/>
        <v>0</v>
      </c>
      <c r="BN69" s="31">
        <f t="shared" si="1642"/>
        <v>1.4112903225806452</v>
      </c>
      <c r="BO69" s="31">
        <f t="shared" si="1642"/>
        <v>30.90909090909091</v>
      </c>
      <c r="BP69" s="31">
        <f t="shared" si="1642"/>
        <v>4.6653144016227177</v>
      </c>
      <c r="BQ69" s="31">
        <f t="shared" si="1642"/>
        <v>2.620967741935484</v>
      </c>
      <c r="BR69" s="31">
        <f t="shared" si="1642"/>
        <v>0.60483870967741937</v>
      </c>
      <c r="BS69" s="31">
        <f t="shared" si="1642"/>
        <v>0.20242914979757085</v>
      </c>
      <c r="BT69" s="31">
        <f t="shared" si="1642"/>
        <v>7.287449392712551</v>
      </c>
      <c r="BU69" s="41"/>
      <c r="BV69" s="41">
        <v>0.25</v>
      </c>
      <c r="BW69" s="33">
        <f t="shared" ref="BW69:CT69" si="1643">AW65+AW66+AW67+AW68+AW69</f>
        <v>24.444444444444443</v>
      </c>
      <c r="BX69" s="31">
        <f t="shared" si="1643"/>
        <v>45.141700404858298</v>
      </c>
      <c r="BY69" s="30">
        <f t="shared" si="1643"/>
        <v>47.878787878787875</v>
      </c>
      <c r="BZ69" s="30">
        <f t="shared" si="1643"/>
        <v>49.797570850202426</v>
      </c>
      <c r="CA69" s="30">
        <f t="shared" si="1643"/>
        <v>5.0505050505050502</v>
      </c>
      <c r="CB69" s="30">
        <f t="shared" si="1643"/>
        <v>27.530364372469634</v>
      </c>
      <c r="CC69" s="30">
        <f t="shared" si="1643"/>
        <v>56.969696969696969</v>
      </c>
      <c r="CD69" s="30">
        <f t="shared" si="1643"/>
        <v>45.951417004048579</v>
      </c>
      <c r="CE69" s="31">
        <f t="shared" si="1643"/>
        <v>33.333333333333336</v>
      </c>
      <c r="CF69" s="31">
        <f t="shared" si="1643"/>
        <v>62.828282828282831</v>
      </c>
      <c r="CG69" s="51">
        <f t="shared" si="1643"/>
        <v>0</v>
      </c>
      <c r="CH69" s="31">
        <f t="shared" si="1643"/>
        <v>66.868686868686865</v>
      </c>
      <c r="CI69" s="32">
        <f t="shared" si="1643"/>
        <v>43.724696356275302</v>
      </c>
      <c r="CJ69" s="32">
        <f t="shared" si="1643"/>
        <v>51.417004048582996</v>
      </c>
      <c r="CK69" s="31">
        <f t="shared" si="1643"/>
        <v>53.427419354838712</v>
      </c>
      <c r="CL69" s="31">
        <f t="shared" si="1643"/>
        <v>48.888888888888886</v>
      </c>
      <c r="CM69" s="33">
        <f t="shared" si="1643"/>
        <v>91.111111111111114</v>
      </c>
      <c r="CN69" s="31">
        <f t="shared" si="1643"/>
        <v>3.225806451612903</v>
      </c>
      <c r="CO69" s="31">
        <f t="shared" si="1643"/>
        <v>38.181818181818187</v>
      </c>
      <c r="CP69" s="31">
        <f t="shared" si="1643"/>
        <v>62.880324543610548</v>
      </c>
      <c r="CQ69" s="31">
        <f t="shared" si="1643"/>
        <v>3.629032258064516</v>
      </c>
      <c r="CR69" s="31">
        <f t="shared" si="1643"/>
        <v>1.2096774193548387</v>
      </c>
      <c r="CS69" s="31">
        <f t="shared" si="1643"/>
        <v>8.7044534412955468</v>
      </c>
      <c r="CT69" s="31">
        <f t="shared" si="1643"/>
        <v>99.797570850202419</v>
      </c>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10"/>
    </row>
    <row r="70" spans="2:126" x14ac:dyDescent="0.25">
      <c r="B70" s="41" t="s">
        <v>9</v>
      </c>
      <c r="C70" s="41">
        <v>0</v>
      </c>
      <c r="D70" s="41">
        <v>0</v>
      </c>
      <c r="E70" s="41">
        <v>0</v>
      </c>
      <c r="F70" s="41">
        <v>136</v>
      </c>
      <c r="G70" s="41">
        <v>0</v>
      </c>
      <c r="H70" s="41">
        <v>77</v>
      </c>
      <c r="I70" s="41">
        <v>25</v>
      </c>
      <c r="J70" s="41">
        <v>17</v>
      </c>
      <c r="K70" s="41">
        <v>23</v>
      </c>
      <c r="L70" s="41">
        <v>45</v>
      </c>
      <c r="M70" s="41">
        <v>45</v>
      </c>
      <c r="N70" s="41">
        <v>27</v>
      </c>
      <c r="O70" s="41">
        <v>99</v>
      </c>
      <c r="P70" s="41">
        <v>0</v>
      </c>
      <c r="Q70" s="41">
        <v>0</v>
      </c>
      <c r="R70" s="41">
        <v>0</v>
      </c>
      <c r="S70" s="41">
        <v>494</v>
      </c>
      <c r="V70" s="41">
        <v>0.5</v>
      </c>
      <c r="W70" s="3">
        <f>H65</f>
        <v>35</v>
      </c>
      <c r="X70" s="3">
        <f>H66</f>
        <v>8</v>
      </c>
      <c r="Y70" s="41">
        <f>H67</f>
        <v>27</v>
      </c>
      <c r="Z70" s="41">
        <f>H68</f>
        <v>0</v>
      </c>
      <c r="AA70" s="41">
        <f>H69</f>
        <v>95</v>
      </c>
      <c r="AB70" s="41">
        <f>H70</f>
        <v>77</v>
      </c>
      <c r="AC70" s="41">
        <f>H71</f>
        <v>22</v>
      </c>
      <c r="AD70" s="41">
        <f>H72</f>
        <v>14</v>
      </c>
      <c r="AE70" s="2">
        <f>H73</f>
        <v>0</v>
      </c>
      <c r="AF70" s="2">
        <f>H74</f>
        <v>7</v>
      </c>
      <c r="AG70" s="50">
        <f>H75</f>
        <v>191</v>
      </c>
      <c r="AH70" s="2">
        <f>H76</f>
        <v>5</v>
      </c>
      <c r="AI70" s="4">
        <f>H77</f>
        <v>44</v>
      </c>
      <c r="AJ70" s="4">
        <f>H78</f>
        <v>7</v>
      </c>
      <c r="AK70" s="3">
        <f>H79</f>
        <v>26</v>
      </c>
      <c r="AL70" s="2">
        <f>H80</f>
        <v>124</v>
      </c>
      <c r="AM70" s="3">
        <f>H81</f>
        <v>1</v>
      </c>
      <c r="AN70" s="2">
        <f>H82</f>
        <v>227</v>
      </c>
      <c r="AO70" s="2">
        <f>H83</f>
        <v>34</v>
      </c>
      <c r="AP70" s="3">
        <f>H84</f>
        <v>9</v>
      </c>
      <c r="AQ70" s="2">
        <f>H85</f>
        <v>308</v>
      </c>
      <c r="AR70" s="2">
        <f>H86</f>
        <v>9</v>
      </c>
      <c r="AS70" s="2">
        <f>H87</f>
        <v>105</v>
      </c>
      <c r="AT70" s="2">
        <f>H88</f>
        <v>1</v>
      </c>
      <c r="AU70" s="5"/>
      <c r="AV70" s="41">
        <v>0.5</v>
      </c>
      <c r="AW70" s="33">
        <f t="shared" ref="AW70:BT70" si="1644">PRODUCT(W70*100*1/W81)</f>
        <v>7.0707070707070709</v>
      </c>
      <c r="AX70" s="33">
        <f t="shared" si="1644"/>
        <v>1.6194331983805668</v>
      </c>
      <c r="AY70" s="30">
        <f t="shared" si="1644"/>
        <v>5.4545454545454541</v>
      </c>
      <c r="AZ70" s="30">
        <f t="shared" si="1644"/>
        <v>0</v>
      </c>
      <c r="BA70" s="30">
        <f t="shared" si="1644"/>
        <v>19.19191919191919</v>
      </c>
      <c r="BB70" s="30">
        <f t="shared" si="1644"/>
        <v>15.587044534412955</v>
      </c>
      <c r="BC70" s="30">
        <f t="shared" si="1644"/>
        <v>4.4444444444444446</v>
      </c>
      <c r="BD70" s="30">
        <f t="shared" si="1644"/>
        <v>2.834008097165992</v>
      </c>
      <c r="BE70" s="31">
        <f t="shared" si="1644"/>
        <v>0</v>
      </c>
      <c r="BF70" s="31">
        <f t="shared" si="1644"/>
        <v>1.4141414141414141</v>
      </c>
      <c r="BG70" s="51">
        <f t="shared" si="1644"/>
        <v>38.585858585858588</v>
      </c>
      <c r="BH70" s="31">
        <f t="shared" si="1644"/>
        <v>1.0101010101010102</v>
      </c>
      <c r="BI70" s="32">
        <f t="shared" si="1644"/>
        <v>8.9068825910931171</v>
      </c>
      <c r="BJ70" s="32">
        <f t="shared" si="1644"/>
        <v>1.417004048582996</v>
      </c>
      <c r="BK70" s="33">
        <f t="shared" si="1644"/>
        <v>5.241935483870968</v>
      </c>
      <c r="BL70" s="31">
        <f t="shared" si="1644"/>
        <v>25.050505050505052</v>
      </c>
      <c r="BM70" s="33">
        <f t="shared" si="1644"/>
        <v>0.20202020202020202</v>
      </c>
      <c r="BN70" s="31">
        <f t="shared" si="1644"/>
        <v>45.766129032258064</v>
      </c>
      <c r="BO70" s="31">
        <f t="shared" si="1644"/>
        <v>6.8686868686868685</v>
      </c>
      <c r="BP70" s="33">
        <f t="shared" si="1644"/>
        <v>1.8255578093306288</v>
      </c>
      <c r="BQ70" s="31">
        <f t="shared" si="1644"/>
        <v>62.096774193548384</v>
      </c>
      <c r="BR70" s="31">
        <f t="shared" si="1644"/>
        <v>1.814516129032258</v>
      </c>
      <c r="BS70" s="31">
        <f t="shared" si="1644"/>
        <v>21.25506072874494</v>
      </c>
      <c r="BT70" s="31">
        <f t="shared" si="1644"/>
        <v>0.20242914979757085</v>
      </c>
      <c r="BU70" s="41"/>
      <c r="BV70" s="41">
        <v>0.5</v>
      </c>
      <c r="BW70" s="33">
        <f t="shared" ref="BW70:CT70" si="1645">AW65+AW66+AW67+AW68+AW69+AW70</f>
        <v>31.515151515151516</v>
      </c>
      <c r="BX70" s="33">
        <f t="shared" si="1645"/>
        <v>46.761133603238868</v>
      </c>
      <c r="BY70" s="30">
        <f t="shared" si="1645"/>
        <v>53.333333333333329</v>
      </c>
      <c r="BZ70" s="30">
        <f t="shared" si="1645"/>
        <v>49.797570850202426</v>
      </c>
      <c r="CA70" s="30">
        <f t="shared" si="1645"/>
        <v>24.242424242424242</v>
      </c>
      <c r="CB70" s="30">
        <f t="shared" si="1645"/>
        <v>43.117408906882588</v>
      </c>
      <c r="CC70" s="30">
        <f t="shared" si="1645"/>
        <v>61.414141414141412</v>
      </c>
      <c r="CD70" s="30">
        <f t="shared" si="1645"/>
        <v>48.785425101214571</v>
      </c>
      <c r="CE70" s="31">
        <f t="shared" si="1645"/>
        <v>33.333333333333336</v>
      </c>
      <c r="CF70" s="31">
        <f t="shared" si="1645"/>
        <v>64.242424242424249</v>
      </c>
      <c r="CG70" s="51">
        <f t="shared" si="1645"/>
        <v>38.585858585858588</v>
      </c>
      <c r="CH70" s="31">
        <f t="shared" si="1645"/>
        <v>67.878787878787875</v>
      </c>
      <c r="CI70" s="32">
        <f t="shared" si="1645"/>
        <v>52.631578947368418</v>
      </c>
      <c r="CJ70" s="32">
        <f t="shared" si="1645"/>
        <v>52.834008097165992</v>
      </c>
      <c r="CK70" s="33">
        <f t="shared" si="1645"/>
        <v>58.66935483870968</v>
      </c>
      <c r="CL70" s="31">
        <f t="shared" si="1645"/>
        <v>73.939393939393938</v>
      </c>
      <c r="CM70" s="33">
        <f t="shared" si="1645"/>
        <v>91.313131313131322</v>
      </c>
      <c r="CN70" s="31">
        <f t="shared" si="1645"/>
        <v>48.991935483870968</v>
      </c>
      <c r="CO70" s="31">
        <f t="shared" si="1645"/>
        <v>45.050505050505052</v>
      </c>
      <c r="CP70" s="33">
        <f t="shared" si="1645"/>
        <v>64.705882352941174</v>
      </c>
      <c r="CQ70" s="31">
        <f t="shared" si="1645"/>
        <v>65.725806451612897</v>
      </c>
      <c r="CR70" s="31">
        <f t="shared" si="1645"/>
        <v>3.024193548387097</v>
      </c>
      <c r="CS70" s="31">
        <f t="shared" si="1645"/>
        <v>29.959514170040485</v>
      </c>
      <c r="CT70" s="31">
        <f t="shared" si="1645"/>
        <v>99.999999999999986</v>
      </c>
      <c r="CW70" s="10"/>
      <c r="CX70" s="10"/>
      <c r="CY70" s="10" t="str">
        <f>A63</f>
        <v xml:space="preserve">Staphylococcus epidermidis  </v>
      </c>
      <c r="CZ70" s="10"/>
      <c r="DA70" s="10"/>
      <c r="DB70" s="10"/>
      <c r="DC70" s="10"/>
      <c r="DD70" s="10"/>
      <c r="DE70" s="10"/>
      <c r="DF70" s="10"/>
      <c r="DG70" s="10"/>
      <c r="DH70" s="10"/>
      <c r="DI70" s="10"/>
      <c r="DJ70" s="10"/>
      <c r="DK70" s="10"/>
      <c r="DL70" s="10"/>
      <c r="DM70" s="10"/>
      <c r="DN70" s="10"/>
      <c r="DO70" s="10"/>
      <c r="DP70" s="10"/>
      <c r="DQ70" s="10"/>
      <c r="DR70" s="10"/>
      <c r="DS70" s="10"/>
      <c r="DT70" s="10"/>
      <c r="DU70" s="10"/>
    </row>
    <row r="71" spans="2:126" x14ac:dyDescent="0.25">
      <c r="B71" s="41" t="s">
        <v>10</v>
      </c>
      <c r="C71" s="41">
        <v>0</v>
      </c>
      <c r="D71" s="41">
        <v>1</v>
      </c>
      <c r="E71" s="41">
        <v>249</v>
      </c>
      <c r="F71" s="41">
        <v>0</v>
      </c>
      <c r="G71" s="41">
        <v>32</v>
      </c>
      <c r="H71" s="41">
        <v>22</v>
      </c>
      <c r="I71" s="41">
        <v>22</v>
      </c>
      <c r="J71" s="41">
        <v>25</v>
      </c>
      <c r="K71" s="41">
        <v>27</v>
      </c>
      <c r="L71" s="41">
        <v>28</v>
      </c>
      <c r="M71" s="41">
        <v>34</v>
      </c>
      <c r="N71" s="41">
        <v>55</v>
      </c>
      <c r="O71" s="41">
        <v>0</v>
      </c>
      <c r="P71" s="41">
        <v>0</v>
      </c>
      <c r="Q71" s="41">
        <v>0</v>
      </c>
      <c r="R71" s="41">
        <v>0</v>
      </c>
      <c r="S71" s="41">
        <v>495</v>
      </c>
      <c r="V71" s="41">
        <v>1</v>
      </c>
      <c r="W71" s="3">
        <f>I65</f>
        <v>28</v>
      </c>
      <c r="X71" s="3">
        <f>I66</f>
        <v>14</v>
      </c>
      <c r="Y71" s="41">
        <f>I67</f>
        <v>29</v>
      </c>
      <c r="Z71" s="41">
        <f>I68</f>
        <v>41</v>
      </c>
      <c r="AA71" s="41">
        <f>I69</f>
        <v>99</v>
      </c>
      <c r="AB71" s="41">
        <f>I70</f>
        <v>25</v>
      </c>
      <c r="AC71" s="41">
        <f>I71</f>
        <v>22</v>
      </c>
      <c r="AD71" s="41">
        <f>I72</f>
        <v>14</v>
      </c>
      <c r="AE71" s="2">
        <f>I73</f>
        <v>113</v>
      </c>
      <c r="AF71" s="2">
        <f>I74</f>
        <v>3</v>
      </c>
      <c r="AG71" s="50">
        <f>I75</f>
        <v>0</v>
      </c>
      <c r="AH71" s="2">
        <f>I76</f>
        <v>6</v>
      </c>
      <c r="AI71" s="4">
        <f>I77</f>
        <v>2</v>
      </c>
      <c r="AJ71" s="4">
        <f>I78</f>
        <v>2</v>
      </c>
      <c r="AK71" s="3">
        <f>I79</f>
        <v>93</v>
      </c>
      <c r="AL71" s="2">
        <f>I80</f>
        <v>79</v>
      </c>
      <c r="AM71" s="3">
        <f>I81</f>
        <v>1</v>
      </c>
      <c r="AN71" s="2">
        <f>I82</f>
        <v>252</v>
      </c>
      <c r="AO71" s="2">
        <f>I83</f>
        <v>2</v>
      </c>
      <c r="AP71" s="3">
        <f>I84</f>
        <v>11</v>
      </c>
      <c r="AQ71" s="2">
        <f>I85</f>
        <v>148</v>
      </c>
      <c r="AR71" s="2">
        <f>I86</f>
        <v>259</v>
      </c>
      <c r="AS71" s="2">
        <f>I87</f>
        <v>132</v>
      </c>
      <c r="AT71" s="3">
        <f>I88</f>
        <v>0</v>
      </c>
      <c r="AU71" s="5"/>
      <c r="AV71" s="41">
        <v>1</v>
      </c>
      <c r="AW71" s="33">
        <f t="shared" ref="AW71:BT71" si="1646">PRODUCT(W71*100*1/W81)</f>
        <v>5.6565656565656566</v>
      </c>
      <c r="AX71" s="33">
        <f t="shared" si="1646"/>
        <v>2.834008097165992</v>
      </c>
      <c r="AY71" s="30">
        <f t="shared" si="1646"/>
        <v>5.858585858585859</v>
      </c>
      <c r="AZ71" s="30">
        <f t="shared" si="1646"/>
        <v>8.2995951417004044</v>
      </c>
      <c r="BA71" s="30">
        <f t="shared" si="1646"/>
        <v>20</v>
      </c>
      <c r="BB71" s="30">
        <f t="shared" si="1646"/>
        <v>5.0607287449392713</v>
      </c>
      <c r="BC71" s="30">
        <f t="shared" si="1646"/>
        <v>4.4444444444444446</v>
      </c>
      <c r="BD71" s="30">
        <f t="shared" si="1646"/>
        <v>2.834008097165992</v>
      </c>
      <c r="BE71" s="31">
        <f t="shared" si="1646"/>
        <v>22.828282828282827</v>
      </c>
      <c r="BF71" s="31">
        <f t="shared" si="1646"/>
        <v>0.60606060606060608</v>
      </c>
      <c r="BG71" s="51">
        <f t="shared" si="1646"/>
        <v>0</v>
      </c>
      <c r="BH71" s="31">
        <f t="shared" si="1646"/>
        <v>1.2121212121212122</v>
      </c>
      <c r="BI71" s="32">
        <f t="shared" si="1646"/>
        <v>0.40485829959514169</v>
      </c>
      <c r="BJ71" s="32">
        <f t="shared" si="1646"/>
        <v>0.40485829959514169</v>
      </c>
      <c r="BK71" s="33">
        <f t="shared" si="1646"/>
        <v>18.75</v>
      </c>
      <c r="BL71" s="31">
        <f t="shared" si="1646"/>
        <v>15.95959595959596</v>
      </c>
      <c r="BM71" s="33">
        <f t="shared" si="1646"/>
        <v>0.20202020202020202</v>
      </c>
      <c r="BN71" s="31">
        <f t="shared" si="1646"/>
        <v>50.806451612903224</v>
      </c>
      <c r="BO71" s="31">
        <f t="shared" si="1646"/>
        <v>0.40404040404040403</v>
      </c>
      <c r="BP71" s="33">
        <f t="shared" si="1646"/>
        <v>2.2312373225152129</v>
      </c>
      <c r="BQ71" s="31">
        <f t="shared" si="1646"/>
        <v>29.838709677419356</v>
      </c>
      <c r="BR71" s="31">
        <f t="shared" si="1646"/>
        <v>52.217741935483872</v>
      </c>
      <c r="BS71" s="31">
        <f t="shared" si="1646"/>
        <v>26.720647773279353</v>
      </c>
      <c r="BT71" s="33">
        <f t="shared" si="1646"/>
        <v>0</v>
      </c>
      <c r="BU71" s="41"/>
      <c r="BV71" s="41">
        <v>1</v>
      </c>
      <c r="BW71" s="33">
        <f t="shared" ref="BW71:CT71" si="1647">AW65+AW66+AW67+AW68+AW69+AW70+AW71</f>
        <v>37.171717171717169</v>
      </c>
      <c r="BX71" s="33">
        <f t="shared" si="1647"/>
        <v>49.595141700404859</v>
      </c>
      <c r="BY71" s="30">
        <f t="shared" si="1647"/>
        <v>59.19191919191919</v>
      </c>
      <c r="BZ71" s="30">
        <f t="shared" si="1647"/>
        <v>58.097165991902827</v>
      </c>
      <c r="CA71" s="30">
        <f t="shared" si="1647"/>
        <v>44.242424242424242</v>
      </c>
      <c r="CB71" s="30">
        <f t="shared" si="1647"/>
        <v>48.178137651821856</v>
      </c>
      <c r="CC71" s="30">
        <f t="shared" si="1647"/>
        <v>65.858585858585855</v>
      </c>
      <c r="CD71" s="30">
        <f t="shared" si="1647"/>
        <v>51.619433198380563</v>
      </c>
      <c r="CE71" s="31">
        <f t="shared" si="1647"/>
        <v>56.161616161616166</v>
      </c>
      <c r="CF71" s="31">
        <f t="shared" si="1647"/>
        <v>64.848484848484858</v>
      </c>
      <c r="CG71" s="51">
        <f t="shared" si="1647"/>
        <v>38.585858585858588</v>
      </c>
      <c r="CH71" s="31">
        <f t="shared" si="1647"/>
        <v>69.090909090909093</v>
      </c>
      <c r="CI71" s="32">
        <f t="shared" si="1647"/>
        <v>53.036437246963558</v>
      </c>
      <c r="CJ71" s="32">
        <f t="shared" si="1647"/>
        <v>53.238866396761132</v>
      </c>
      <c r="CK71" s="33">
        <f t="shared" si="1647"/>
        <v>77.41935483870968</v>
      </c>
      <c r="CL71" s="31">
        <f t="shared" si="1647"/>
        <v>89.898989898989896</v>
      </c>
      <c r="CM71" s="33">
        <f t="shared" si="1647"/>
        <v>91.51515151515153</v>
      </c>
      <c r="CN71" s="31">
        <f t="shared" si="1647"/>
        <v>99.798387096774192</v>
      </c>
      <c r="CO71" s="31">
        <f t="shared" si="1647"/>
        <v>45.454545454545453</v>
      </c>
      <c r="CP71" s="33">
        <f t="shared" si="1647"/>
        <v>66.937119675456387</v>
      </c>
      <c r="CQ71" s="31">
        <f t="shared" si="1647"/>
        <v>95.564516129032256</v>
      </c>
      <c r="CR71" s="31">
        <f t="shared" si="1647"/>
        <v>55.241935483870968</v>
      </c>
      <c r="CS71" s="31">
        <f t="shared" si="1647"/>
        <v>56.680161943319838</v>
      </c>
      <c r="CT71" s="33">
        <f t="shared" si="1647"/>
        <v>99.999999999999986</v>
      </c>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row>
    <row r="72" spans="2:126" x14ac:dyDescent="0.25">
      <c r="B72" s="41" t="s">
        <v>11</v>
      </c>
      <c r="C72" s="41">
        <v>0</v>
      </c>
      <c r="D72" s="41">
        <v>0</v>
      </c>
      <c r="E72" s="41">
        <v>225</v>
      </c>
      <c r="F72" s="41">
        <v>0</v>
      </c>
      <c r="G72" s="41">
        <v>2</v>
      </c>
      <c r="H72" s="41">
        <v>14</v>
      </c>
      <c r="I72" s="41">
        <v>14</v>
      </c>
      <c r="J72" s="41">
        <v>29</v>
      </c>
      <c r="K72" s="41">
        <v>49</v>
      </c>
      <c r="L72" s="41">
        <v>81</v>
      </c>
      <c r="M72" s="41">
        <v>41</v>
      </c>
      <c r="N72" s="41">
        <v>39</v>
      </c>
      <c r="O72" s="41">
        <v>0</v>
      </c>
      <c r="P72" s="41">
        <v>0</v>
      </c>
      <c r="Q72" s="41">
        <v>0</v>
      </c>
      <c r="R72" s="41">
        <v>0</v>
      </c>
      <c r="S72" s="41">
        <v>494</v>
      </c>
      <c r="V72" s="41">
        <v>2</v>
      </c>
      <c r="W72" s="3">
        <f>J65</f>
        <v>34</v>
      </c>
      <c r="X72" s="3">
        <f>J66</f>
        <v>15</v>
      </c>
      <c r="Y72" s="41">
        <f>J67</f>
        <v>54</v>
      </c>
      <c r="Z72" s="41">
        <f>J68</f>
        <v>62</v>
      </c>
      <c r="AA72" s="41">
        <f>J69</f>
        <v>13</v>
      </c>
      <c r="AB72" s="41">
        <f>J70</f>
        <v>17</v>
      </c>
      <c r="AC72" s="41">
        <f>J71</f>
        <v>25</v>
      </c>
      <c r="AD72" s="41">
        <f>J72</f>
        <v>29</v>
      </c>
      <c r="AE72" s="2">
        <f>J73</f>
        <v>96</v>
      </c>
      <c r="AF72" s="2">
        <f>J74</f>
        <v>8</v>
      </c>
      <c r="AG72" s="50">
        <f>J75</f>
        <v>76</v>
      </c>
      <c r="AH72" s="2">
        <f>J76</f>
        <v>16</v>
      </c>
      <c r="AI72" s="4">
        <f>J77</f>
        <v>21</v>
      </c>
      <c r="AJ72" s="3">
        <f>J78</f>
        <v>49</v>
      </c>
      <c r="AK72" s="3">
        <f>J79</f>
        <v>99</v>
      </c>
      <c r="AL72" s="3">
        <f>J80</f>
        <v>18</v>
      </c>
      <c r="AM72" s="3">
        <f>J81</f>
        <v>2</v>
      </c>
      <c r="AN72" s="3">
        <f>J82</f>
        <v>1</v>
      </c>
      <c r="AO72" s="3">
        <f>J83</f>
        <v>0</v>
      </c>
      <c r="AP72" s="3">
        <f>J84</f>
        <v>4</v>
      </c>
      <c r="AQ72" s="2">
        <f>J85</f>
        <v>16</v>
      </c>
      <c r="AR72" s="2">
        <f>J86</f>
        <v>215</v>
      </c>
      <c r="AS72" s="2">
        <f>J87</f>
        <v>133</v>
      </c>
      <c r="AT72" s="3">
        <f>J88</f>
        <v>0</v>
      </c>
      <c r="AU72" s="5"/>
      <c r="AV72" s="41">
        <v>2</v>
      </c>
      <c r="AW72" s="33">
        <f t="shared" ref="AW72:BT72" si="1648">PRODUCT(W72*100*1/W81)</f>
        <v>6.8686868686868685</v>
      </c>
      <c r="AX72" s="33">
        <f t="shared" si="1648"/>
        <v>3.0364372469635628</v>
      </c>
      <c r="AY72" s="30">
        <f t="shared" si="1648"/>
        <v>10.909090909090908</v>
      </c>
      <c r="AZ72" s="30">
        <f t="shared" si="1648"/>
        <v>12.550607287449393</v>
      </c>
      <c r="BA72" s="30">
        <f t="shared" si="1648"/>
        <v>2.6262626262626263</v>
      </c>
      <c r="BB72" s="30">
        <f t="shared" si="1648"/>
        <v>3.4412955465587043</v>
      </c>
      <c r="BC72" s="30">
        <f t="shared" si="1648"/>
        <v>5.0505050505050502</v>
      </c>
      <c r="BD72" s="30">
        <f t="shared" si="1648"/>
        <v>5.8704453441295543</v>
      </c>
      <c r="BE72" s="31">
        <f t="shared" si="1648"/>
        <v>19.393939393939394</v>
      </c>
      <c r="BF72" s="31">
        <f t="shared" si="1648"/>
        <v>1.6161616161616161</v>
      </c>
      <c r="BG72" s="51">
        <f t="shared" si="1648"/>
        <v>15.353535353535353</v>
      </c>
      <c r="BH72" s="31">
        <f t="shared" si="1648"/>
        <v>3.2323232323232323</v>
      </c>
      <c r="BI72" s="32">
        <f t="shared" si="1648"/>
        <v>4.2510121457489882</v>
      </c>
      <c r="BJ72" s="33">
        <f t="shared" si="1648"/>
        <v>9.9190283400809722</v>
      </c>
      <c r="BK72" s="33">
        <f t="shared" si="1648"/>
        <v>19.95967741935484</v>
      </c>
      <c r="BL72" s="33">
        <f t="shared" si="1648"/>
        <v>3.6363636363636362</v>
      </c>
      <c r="BM72" s="33">
        <f t="shared" si="1648"/>
        <v>0.40404040404040403</v>
      </c>
      <c r="BN72" s="33">
        <f t="shared" si="1648"/>
        <v>0.20161290322580644</v>
      </c>
      <c r="BO72" s="33">
        <f t="shared" si="1648"/>
        <v>0</v>
      </c>
      <c r="BP72" s="33">
        <f t="shared" si="1648"/>
        <v>0.81135902636916835</v>
      </c>
      <c r="BQ72" s="31">
        <f t="shared" si="1648"/>
        <v>3.225806451612903</v>
      </c>
      <c r="BR72" s="31">
        <f t="shared" si="1648"/>
        <v>43.346774193548384</v>
      </c>
      <c r="BS72" s="31">
        <f t="shared" si="1648"/>
        <v>26.923076923076923</v>
      </c>
      <c r="BT72" s="33">
        <f t="shared" si="1648"/>
        <v>0</v>
      </c>
      <c r="BU72" s="41"/>
      <c r="BV72" s="41">
        <v>2</v>
      </c>
      <c r="BW72" s="33">
        <f t="shared" ref="BW72:CT72" si="1649">AW65+AW66+AW67+AW68+AW69+AW70+AW71+AW72</f>
        <v>44.040404040404042</v>
      </c>
      <c r="BX72" s="33">
        <f t="shared" si="1649"/>
        <v>52.631578947368425</v>
      </c>
      <c r="BY72" s="30">
        <f t="shared" si="1649"/>
        <v>70.101010101010104</v>
      </c>
      <c r="BZ72" s="30">
        <f t="shared" si="1649"/>
        <v>70.647773279352222</v>
      </c>
      <c r="CA72" s="30">
        <f t="shared" si="1649"/>
        <v>46.868686868686865</v>
      </c>
      <c r="CB72" s="30">
        <f t="shared" si="1649"/>
        <v>51.619433198380563</v>
      </c>
      <c r="CC72" s="30">
        <f t="shared" si="1649"/>
        <v>70.909090909090907</v>
      </c>
      <c r="CD72" s="30">
        <f t="shared" si="1649"/>
        <v>57.48987854251012</v>
      </c>
      <c r="CE72" s="31">
        <f t="shared" si="1649"/>
        <v>75.555555555555557</v>
      </c>
      <c r="CF72" s="31">
        <f t="shared" si="1649"/>
        <v>66.464646464646478</v>
      </c>
      <c r="CG72" s="51">
        <f t="shared" si="1649"/>
        <v>53.939393939393938</v>
      </c>
      <c r="CH72" s="31">
        <f t="shared" si="1649"/>
        <v>72.323232323232332</v>
      </c>
      <c r="CI72" s="32">
        <f t="shared" si="1649"/>
        <v>57.287449392712546</v>
      </c>
      <c r="CJ72" s="33">
        <f t="shared" si="1649"/>
        <v>63.157894736842103</v>
      </c>
      <c r="CK72" s="33">
        <f t="shared" si="1649"/>
        <v>97.379032258064512</v>
      </c>
      <c r="CL72" s="33">
        <f t="shared" si="1649"/>
        <v>93.535353535353536</v>
      </c>
      <c r="CM72" s="33">
        <f t="shared" si="1649"/>
        <v>91.919191919191931</v>
      </c>
      <c r="CN72" s="33">
        <f t="shared" si="1649"/>
        <v>100</v>
      </c>
      <c r="CO72" s="33">
        <f t="shared" si="1649"/>
        <v>45.454545454545453</v>
      </c>
      <c r="CP72" s="33">
        <f t="shared" si="1649"/>
        <v>67.748478701825562</v>
      </c>
      <c r="CQ72" s="31">
        <f t="shared" si="1649"/>
        <v>98.790322580645153</v>
      </c>
      <c r="CR72" s="31">
        <f t="shared" si="1649"/>
        <v>98.588709677419359</v>
      </c>
      <c r="CS72" s="31">
        <f t="shared" si="1649"/>
        <v>83.603238866396765</v>
      </c>
      <c r="CT72" s="33">
        <f t="shared" si="1649"/>
        <v>99.999999999999986</v>
      </c>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row>
    <row r="73" spans="2:126" x14ac:dyDescent="0.25">
      <c r="B73" s="41" t="s">
        <v>13</v>
      </c>
      <c r="C73" s="2">
        <v>0</v>
      </c>
      <c r="D73" s="2">
        <v>0</v>
      </c>
      <c r="E73" s="2">
        <v>0</v>
      </c>
      <c r="F73" s="2">
        <v>0</v>
      </c>
      <c r="G73" s="2">
        <v>165</v>
      </c>
      <c r="H73" s="2">
        <v>0</v>
      </c>
      <c r="I73" s="2">
        <v>113</v>
      </c>
      <c r="J73" s="2">
        <v>96</v>
      </c>
      <c r="K73" s="2">
        <v>36</v>
      </c>
      <c r="L73" s="2">
        <v>21</v>
      </c>
      <c r="M73" s="2">
        <v>11</v>
      </c>
      <c r="N73" s="3">
        <v>12</v>
      </c>
      <c r="O73" s="3">
        <v>27</v>
      </c>
      <c r="P73" s="3">
        <v>14</v>
      </c>
      <c r="Q73" s="3">
        <v>0</v>
      </c>
      <c r="R73" s="3">
        <v>0</v>
      </c>
      <c r="S73" s="41">
        <v>495</v>
      </c>
      <c r="V73" s="41">
        <v>4</v>
      </c>
      <c r="W73" s="3">
        <f>K65</f>
        <v>24</v>
      </c>
      <c r="X73" s="3">
        <f>K66</f>
        <v>17</v>
      </c>
      <c r="Y73" s="41">
        <f>K67</f>
        <v>54</v>
      </c>
      <c r="Z73" s="41">
        <f>K68</f>
        <v>43</v>
      </c>
      <c r="AA73" s="41">
        <f>K69</f>
        <v>21</v>
      </c>
      <c r="AB73" s="41">
        <f>K70</f>
        <v>23</v>
      </c>
      <c r="AC73" s="41">
        <f>K71</f>
        <v>27</v>
      </c>
      <c r="AD73" s="41">
        <f>K72</f>
        <v>49</v>
      </c>
      <c r="AE73" s="2">
        <f>K73</f>
        <v>36</v>
      </c>
      <c r="AF73" s="3">
        <f>K74</f>
        <v>15</v>
      </c>
      <c r="AG73" s="50">
        <f>K75</f>
        <v>72</v>
      </c>
      <c r="AH73" s="4">
        <f>K76</f>
        <v>42</v>
      </c>
      <c r="AI73" s="3">
        <f>K77</f>
        <v>78</v>
      </c>
      <c r="AJ73" s="3">
        <f>K78</f>
        <v>73</v>
      </c>
      <c r="AK73" s="3">
        <f>K79</f>
        <v>5</v>
      </c>
      <c r="AL73" s="3">
        <f>K80</f>
        <v>11</v>
      </c>
      <c r="AM73" s="3">
        <f>K81</f>
        <v>0</v>
      </c>
      <c r="AN73" s="3">
        <f>K82</f>
        <v>0</v>
      </c>
      <c r="AO73" s="3">
        <f>K83</f>
        <v>1</v>
      </c>
      <c r="AP73" s="3">
        <f>K84</f>
        <v>5</v>
      </c>
      <c r="AQ73" s="2">
        <f>K85</f>
        <v>0</v>
      </c>
      <c r="AR73" s="2">
        <f>K86</f>
        <v>7</v>
      </c>
      <c r="AS73" s="2">
        <f>K87</f>
        <v>81</v>
      </c>
      <c r="AT73" s="3">
        <f>K88</f>
        <v>0</v>
      </c>
      <c r="AU73" s="5"/>
      <c r="AV73" s="41">
        <v>4</v>
      </c>
      <c r="AW73" s="33">
        <f t="shared" ref="AW73:BT73" si="1650">PRODUCT(W73*100*1/W81)</f>
        <v>4.8484848484848486</v>
      </c>
      <c r="AX73" s="33">
        <f t="shared" si="1650"/>
        <v>3.4412955465587043</v>
      </c>
      <c r="AY73" s="30">
        <f t="shared" si="1650"/>
        <v>10.909090909090908</v>
      </c>
      <c r="AZ73" s="30">
        <f t="shared" si="1650"/>
        <v>8.7044534412955468</v>
      </c>
      <c r="BA73" s="30">
        <f t="shared" si="1650"/>
        <v>4.2424242424242422</v>
      </c>
      <c r="BB73" s="30">
        <f t="shared" si="1650"/>
        <v>4.6558704453441297</v>
      </c>
      <c r="BC73" s="30">
        <f t="shared" si="1650"/>
        <v>5.4545454545454541</v>
      </c>
      <c r="BD73" s="30">
        <f t="shared" si="1650"/>
        <v>9.9190283400809722</v>
      </c>
      <c r="BE73" s="31">
        <f t="shared" si="1650"/>
        <v>7.2727272727272725</v>
      </c>
      <c r="BF73" s="33">
        <f t="shared" si="1650"/>
        <v>3.0303030303030303</v>
      </c>
      <c r="BG73" s="51">
        <f t="shared" si="1650"/>
        <v>14.545454545454545</v>
      </c>
      <c r="BH73" s="32">
        <f t="shared" si="1650"/>
        <v>8.4848484848484844</v>
      </c>
      <c r="BI73" s="33">
        <f t="shared" si="1650"/>
        <v>15.789473684210526</v>
      </c>
      <c r="BJ73" s="33">
        <f t="shared" si="1650"/>
        <v>14.777327935222672</v>
      </c>
      <c r="BK73" s="33">
        <f t="shared" si="1650"/>
        <v>1.0080645161290323</v>
      </c>
      <c r="BL73" s="33">
        <f t="shared" si="1650"/>
        <v>2.2222222222222223</v>
      </c>
      <c r="BM73" s="33">
        <f t="shared" si="1650"/>
        <v>0</v>
      </c>
      <c r="BN73" s="33">
        <f t="shared" si="1650"/>
        <v>0</v>
      </c>
      <c r="BO73" s="33">
        <f t="shared" si="1650"/>
        <v>0.20202020202020202</v>
      </c>
      <c r="BP73" s="33">
        <f t="shared" si="1650"/>
        <v>1.0141987829614605</v>
      </c>
      <c r="BQ73" s="31">
        <f t="shared" si="1650"/>
        <v>0</v>
      </c>
      <c r="BR73" s="31">
        <f t="shared" si="1650"/>
        <v>1.4112903225806452</v>
      </c>
      <c r="BS73" s="31">
        <f t="shared" si="1650"/>
        <v>16.396761133603238</v>
      </c>
      <c r="BT73" s="33">
        <f t="shared" si="1650"/>
        <v>0</v>
      </c>
      <c r="BU73" s="41"/>
      <c r="BV73" s="41">
        <v>4</v>
      </c>
      <c r="BW73" s="33">
        <f t="shared" ref="BW73:CT73" si="1651">AW65+AW66+AW67+AW68+AW69+AW70+AW71+AW72+AW73</f>
        <v>48.888888888888893</v>
      </c>
      <c r="BX73" s="33">
        <f t="shared" si="1651"/>
        <v>56.072874493927131</v>
      </c>
      <c r="BY73" s="30">
        <f t="shared" si="1651"/>
        <v>81.01010101010101</v>
      </c>
      <c r="BZ73" s="30">
        <f t="shared" si="1651"/>
        <v>79.352226720647764</v>
      </c>
      <c r="CA73" s="30">
        <f t="shared" si="1651"/>
        <v>51.111111111111107</v>
      </c>
      <c r="CB73" s="30">
        <f t="shared" si="1651"/>
        <v>56.275303643724691</v>
      </c>
      <c r="CC73" s="30">
        <f t="shared" si="1651"/>
        <v>76.36363636363636</v>
      </c>
      <c r="CD73" s="30">
        <f t="shared" si="1651"/>
        <v>67.408906882591097</v>
      </c>
      <c r="CE73" s="31">
        <f t="shared" si="1651"/>
        <v>82.828282828282823</v>
      </c>
      <c r="CF73" s="33">
        <f t="shared" si="1651"/>
        <v>69.494949494949509</v>
      </c>
      <c r="CG73" s="51">
        <f t="shared" si="1651"/>
        <v>68.484848484848484</v>
      </c>
      <c r="CH73" s="32">
        <f t="shared" si="1651"/>
        <v>80.808080808080817</v>
      </c>
      <c r="CI73" s="33">
        <f t="shared" si="1651"/>
        <v>73.076923076923066</v>
      </c>
      <c r="CJ73" s="33">
        <f t="shared" si="1651"/>
        <v>77.935222672064782</v>
      </c>
      <c r="CK73" s="33">
        <f t="shared" si="1651"/>
        <v>98.387096774193552</v>
      </c>
      <c r="CL73" s="33">
        <f t="shared" si="1651"/>
        <v>95.757575757575765</v>
      </c>
      <c r="CM73" s="33">
        <f t="shared" si="1651"/>
        <v>91.919191919191931</v>
      </c>
      <c r="CN73" s="33">
        <f t="shared" si="1651"/>
        <v>100</v>
      </c>
      <c r="CO73" s="33">
        <f t="shared" si="1651"/>
        <v>45.656565656565654</v>
      </c>
      <c r="CP73" s="33">
        <f t="shared" si="1651"/>
        <v>68.762677484787019</v>
      </c>
      <c r="CQ73" s="31">
        <f t="shared" si="1651"/>
        <v>98.790322580645153</v>
      </c>
      <c r="CR73" s="31">
        <f t="shared" si="1651"/>
        <v>100</v>
      </c>
      <c r="CS73" s="31">
        <f t="shared" si="1651"/>
        <v>100</v>
      </c>
      <c r="CT73" s="33">
        <f t="shared" si="1651"/>
        <v>99.999999999999986</v>
      </c>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row>
    <row r="74" spans="2:126" x14ac:dyDescent="0.25">
      <c r="B74" s="41" t="s">
        <v>14</v>
      </c>
      <c r="C74" s="2">
        <v>0</v>
      </c>
      <c r="D74" s="2">
        <v>0</v>
      </c>
      <c r="E74" s="2">
        <v>255</v>
      </c>
      <c r="F74" s="2">
        <v>0</v>
      </c>
      <c r="G74" s="2">
        <v>56</v>
      </c>
      <c r="H74" s="2">
        <v>7</v>
      </c>
      <c r="I74" s="2">
        <v>3</v>
      </c>
      <c r="J74" s="2">
        <v>8</v>
      </c>
      <c r="K74" s="3">
        <v>15</v>
      </c>
      <c r="L74" s="3">
        <v>21</v>
      </c>
      <c r="M74" s="3">
        <v>130</v>
      </c>
      <c r="N74" s="3">
        <v>0</v>
      </c>
      <c r="O74" s="3">
        <v>0</v>
      </c>
      <c r="P74" s="3">
        <v>0</v>
      </c>
      <c r="Q74" s="3">
        <v>0</v>
      </c>
      <c r="R74" s="3">
        <v>0</v>
      </c>
      <c r="S74" s="41">
        <v>495</v>
      </c>
      <c r="V74" s="41">
        <v>8</v>
      </c>
      <c r="W74" s="3">
        <f>L65</f>
        <v>253</v>
      </c>
      <c r="X74" s="3">
        <f>L66</f>
        <v>13</v>
      </c>
      <c r="Y74" s="41">
        <f>L67</f>
        <v>22</v>
      </c>
      <c r="Z74" s="41">
        <f>L68</f>
        <v>12</v>
      </c>
      <c r="AA74" s="41">
        <f>L69</f>
        <v>40</v>
      </c>
      <c r="AB74" s="41">
        <f>L70</f>
        <v>45</v>
      </c>
      <c r="AC74" s="41">
        <f>L71</f>
        <v>28</v>
      </c>
      <c r="AD74" s="41">
        <f>L72</f>
        <v>81</v>
      </c>
      <c r="AE74" s="2">
        <f>L73</f>
        <v>21</v>
      </c>
      <c r="AF74" s="3">
        <f>L74</f>
        <v>21</v>
      </c>
      <c r="AG74" s="50">
        <f>L75</f>
        <v>39</v>
      </c>
      <c r="AH74" s="3">
        <f>L76</f>
        <v>66</v>
      </c>
      <c r="AI74" s="3">
        <f>L77</f>
        <v>133</v>
      </c>
      <c r="AJ74" s="3">
        <f>L78</f>
        <v>93</v>
      </c>
      <c r="AK74" s="3">
        <f>L79</f>
        <v>8</v>
      </c>
      <c r="AL74" s="3">
        <f>L80</f>
        <v>18</v>
      </c>
      <c r="AM74" s="3">
        <f>L81</f>
        <v>40</v>
      </c>
      <c r="AN74" s="3">
        <f>L82</f>
        <v>0</v>
      </c>
      <c r="AO74" s="3">
        <f>L83</f>
        <v>4</v>
      </c>
      <c r="AP74" s="3">
        <f>L84</f>
        <v>154</v>
      </c>
      <c r="AQ74" s="3">
        <f>L85</f>
        <v>0</v>
      </c>
      <c r="AR74" s="3">
        <f>L86</f>
        <v>0</v>
      </c>
      <c r="AS74" s="3">
        <f>L87</f>
        <v>0</v>
      </c>
      <c r="AT74" s="3">
        <f>L88</f>
        <v>0</v>
      </c>
      <c r="AU74" s="7"/>
      <c r="AV74" s="41">
        <v>8</v>
      </c>
      <c r="AW74" s="33">
        <f t="shared" ref="AW74:BT74" si="1652">PRODUCT(W74*100*1/W81)</f>
        <v>51.111111111111114</v>
      </c>
      <c r="AX74" s="33">
        <f t="shared" si="1652"/>
        <v>2.6315789473684212</v>
      </c>
      <c r="AY74" s="30">
        <f t="shared" si="1652"/>
        <v>4.4444444444444446</v>
      </c>
      <c r="AZ74" s="30">
        <f t="shared" si="1652"/>
        <v>2.42914979757085</v>
      </c>
      <c r="BA74" s="30">
        <f t="shared" si="1652"/>
        <v>8.0808080808080813</v>
      </c>
      <c r="BB74" s="30">
        <f t="shared" si="1652"/>
        <v>9.1093117408906874</v>
      </c>
      <c r="BC74" s="30">
        <f t="shared" si="1652"/>
        <v>5.6565656565656566</v>
      </c>
      <c r="BD74" s="30">
        <f t="shared" si="1652"/>
        <v>16.396761133603238</v>
      </c>
      <c r="BE74" s="31">
        <f t="shared" si="1652"/>
        <v>4.2424242424242422</v>
      </c>
      <c r="BF74" s="33">
        <f t="shared" si="1652"/>
        <v>4.2424242424242422</v>
      </c>
      <c r="BG74" s="51">
        <f t="shared" si="1652"/>
        <v>7.8787878787878789</v>
      </c>
      <c r="BH74" s="33">
        <f t="shared" si="1652"/>
        <v>13.333333333333334</v>
      </c>
      <c r="BI74" s="33">
        <f t="shared" si="1652"/>
        <v>26.923076923076923</v>
      </c>
      <c r="BJ74" s="33">
        <f t="shared" si="1652"/>
        <v>18.825910931174089</v>
      </c>
      <c r="BK74" s="33">
        <f t="shared" si="1652"/>
        <v>1.6129032258064515</v>
      </c>
      <c r="BL74" s="33">
        <f t="shared" si="1652"/>
        <v>3.6363636363636362</v>
      </c>
      <c r="BM74" s="33">
        <f t="shared" si="1652"/>
        <v>8.0808080808080813</v>
      </c>
      <c r="BN74" s="33">
        <f t="shared" si="1652"/>
        <v>0</v>
      </c>
      <c r="BO74" s="33">
        <f t="shared" si="1652"/>
        <v>0.80808080808080807</v>
      </c>
      <c r="BP74" s="33">
        <f t="shared" si="1652"/>
        <v>31.237322515212981</v>
      </c>
      <c r="BQ74" s="33">
        <f t="shared" si="1652"/>
        <v>0</v>
      </c>
      <c r="BR74" s="33">
        <f t="shared" si="1652"/>
        <v>0</v>
      </c>
      <c r="BS74" s="33">
        <f t="shared" si="1652"/>
        <v>0</v>
      </c>
      <c r="BT74" s="33">
        <f t="shared" si="1652"/>
        <v>0</v>
      </c>
      <c r="BU74" s="41"/>
      <c r="BV74" s="41">
        <v>8</v>
      </c>
      <c r="BW74" s="33">
        <f t="shared" ref="BW74:CT74" si="1653">AW65+AW66+AW67+AW68+AW69+AW70+AW71+AW72+AW73+AW74</f>
        <v>100</v>
      </c>
      <c r="BX74" s="33">
        <f t="shared" si="1653"/>
        <v>58.704453441295556</v>
      </c>
      <c r="BY74" s="30">
        <f t="shared" si="1653"/>
        <v>85.454545454545453</v>
      </c>
      <c r="BZ74" s="30">
        <f t="shared" si="1653"/>
        <v>81.781376518218607</v>
      </c>
      <c r="CA74" s="30">
        <f t="shared" si="1653"/>
        <v>59.19191919191919</v>
      </c>
      <c r="CB74" s="30">
        <f t="shared" si="1653"/>
        <v>65.384615384615373</v>
      </c>
      <c r="CC74" s="30">
        <f t="shared" si="1653"/>
        <v>82.020202020202021</v>
      </c>
      <c r="CD74" s="30">
        <f t="shared" si="1653"/>
        <v>83.805668016194332</v>
      </c>
      <c r="CE74" s="31">
        <f t="shared" si="1653"/>
        <v>87.070707070707073</v>
      </c>
      <c r="CF74" s="33">
        <f t="shared" si="1653"/>
        <v>73.737373737373758</v>
      </c>
      <c r="CG74" s="51">
        <f t="shared" si="1653"/>
        <v>76.36363636363636</v>
      </c>
      <c r="CH74" s="33">
        <f t="shared" si="1653"/>
        <v>94.141414141414145</v>
      </c>
      <c r="CI74" s="33">
        <f t="shared" si="1653"/>
        <v>99.999999999999986</v>
      </c>
      <c r="CJ74" s="33">
        <f t="shared" si="1653"/>
        <v>96.761133603238875</v>
      </c>
      <c r="CK74" s="33">
        <f t="shared" si="1653"/>
        <v>100</v>
      </c>
      <c r="CL74" s="33">
        <f t="shared" si="1653"/>
        <v>99.393939393939405</v>
      </c>
      <c r="CM74" s="33">
        <f t="shared" si="1653"/>
        <v>100.00000000000001</v>
      </c>
      <c r="CN74" s="33">
        <f t="shared" si="1653"/>
        <v>100</v>
      </c>
      <c r="CO74" s="33">
        <f t="shared" si="1653"/>
        <v>46.464646464646464</v>
      </c>
      <c r="CP74" s="33">
        <f t="shared" si="1653"/>
        <v>100</v>
      </c>
      <c r="CQ74" s="33">
        <f t="shared" si="1653"/>
        <v>98.790322580645153</v>
      </c>
      <c r="CR74" s="33">
        <f t="shared" si="1653"/>
        <v>100</v>
      </c>
      <c r="CS74" s="33">
        <f t="shared" si="1653"/>
        <v>100</v>
      </c>
      <c r="CT74" s="33">
        <f t="shared" si="1653"/>
        <v>99.999999999999986</v>
      </c>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row>
    <row r="75" spans="2:126" x14ac:dyDescent="0.25">
      <c r="B75" s="41" t="s">
        <v>16</v>
      </c>
      <c r="C75" s="42">
        <v>0</v>
      </c>
      <c r="D75" s="42">
        <v>0</v>
      </c>
      <c r="E75" s="42">
        <v>0</v>
      </c>
      <c r="F75" s="42">
        <v>0</v>
      </c>
      <c r="G75" s="42">
        <v>0</v>
      </c>
      <c r="H75" s="42">
        <v>191</v>
      </c>
      <c r="I75" s="42">
        <v>0</v>
      </c>
      <c r="J75" s="42">
        <v>76</v>
      </c>
      <c r="K75" s="42">
        <v>72</v>
      </c>
      <c r="L75" s="42">
        <v>39</v>
      </c>
      <c r="M75" s="42">
        <v>5</v>
      </c>
      <c r="N75" s="42">
        <v>16</v>
      </c>
      <c r="O75" s="45">
        <v>13</v>
      </c>
      <c r="P75" s="45">
        <v>6</v>
      </c>
      <c r="Q75" s="45">
        <v>77</v>
      </c>
      <c r="R75" s="45">
        <v>0</v>
      </c>
      <c r="S75" s="41">
        <v>495</v>
      </c>
      <c r="V75" s="41">
        <v>16</v>
      </c>
      <c r="W75" s="3">
        <f>M65</f>
        <v>0</v>
      </c>
      <c r="X75" s="3">
        <f>M66</f>
        <v>204</v>
      </c>
      <c r="Y75" s="41">
        <f>M67</f>
        <v>40</v>
      </c>
      <c r="Z75" s="41">
        <f>M68</f>
        <v>9</v>
      </c>
      <c r="AA75" s="41">
        <f>M69</f>
        <v>202</v>
      </c>
      <c r="AB75" s="41">
        <f>M70</f>
        <v>45</v>
      </c>
      <c r="AC75" s="41">
        <f>M71</f>
        <v>34</v>
      </c>
      <c r="AD75" s="41">
        <f>M72</f>
        <v>41</v>
      </c>
      <c r="AE75" s="2">
        <f>M73</f>
        <v>11</v>
      </c>
      <c r="AF75" s="3">
        <f>M74</f>
        <v>130</v>
      </c>
      <c r="AG75" s="50">
        <f>M75</f>
        <v>5</v>
      </c>
      <c r="AH75" s="3">
        <f>M76</f>
        <v>19</v>
      </c>
      <c r="AI75" s="3">
        <f>M77</f>
        <v>0</v>
      </c>
      <c r="AJ75" s="3">
        <f>M78</f>
        <v>16</v>
      </c>
      <c r="AK75" s="3">
        <f>M79</f>
        <v>0</v>
      </c>
      <c r="AL75" s="3">
        <f>M80</f>
        <v>3</v>
      </c>
      <c r="AM75" s="3">
        <f>M81</f>
        <v>0</v>
      </c>
      <c r="AN75" s="3">
        <f>M82</f>
        <v>0</v>
      </c>
      <c r="AO75" s="3">
        <f>M83</f>
        <v>6</v>
      </c>
      <c r="AP75" s="3">
        <f>M84</f>
        <v>0</v>
      </c>
      <c r="AQ75" s="3">
        <f>M85</f>
        <v>0</v>
      </c>
      <c r="AR75" s="3">
        <f>M86</f>
        <v>0</v>
      </c>
      <c r="AS75" s="3">
        <f>M87</f>
        <v>0</v>
      </c>
      <c r="AT75" s="3">
        <f>M88</f>
        <v>0</v>
      </c>
      <c r="AU75" s="7"/>
      <c r="AV75" s="41">
        <v>16</v>
      </c>
      <c r="AW75" s="33">
        <f t="shared" ref="AW75:BT75" si="1654">PRODUCT(W75*100*1/W81)</f>
        <v>0</v>
      </c>
      <c r="AX75" s="33">
        <f t="shared" si="1654"/>
        <v>41.295546558704451</v>
      </c>
      <c r="AY75" s="30">
        <f t="shared" si="1654"/>
        <v>8.0808080808080813</v>
      </c>
      <c r="AZ75" s="30">
        <f t="shared" si="1654"/>
        <v>1.8218623481781377</v>
      </c>
      <c r="BA75" s="30">
        <f t="shared" si="1654"/>
        <v>40.80808080808081</v>
      </c>
      <c r="BB75" s="30">
        <f t="shared" si="1654"/>
        <v>9.1093117408906874</v>
      </c>
      <c r="BC75" s="30">
        <f t="shared" si="1654"/>
        <v>6.8686868686868685</v>
      </c>
      <c r="BD75" s="30">
        <f t="shared" si="1654"/>
        <v>8.2995951417004044</v>
      </c>
      <c r="BE75" s="31">
        <f t="shared" si="1654"/>
        <v>2.2222222222222223</v>
      </c>
      <c r="BF75" s="33">
        <f t="shared" si="1654"/>
        <v>26.262626262626263</v>
      </c>
      <c r="BG75" s="51">
        <f t="shared" si="1654"/>
        <v>1.0101010101010102</v>
      </c>
      <c r="BH75" s="33">
        <f t="shared" si="1654"/>
        <v>3.8383838383838382</v>
      </c>
      <c r="BI75" s="33">
        <f t="shared" si="1654"/>
        <v>0</v>
      </c>
      <c r="BJ75" s="33">
        <f t="shared" si="1654"/>
        <v>3.2388663967611335</v>
      </c>
      <c r="BK75" s="33">
        <f t="shared" si="1654"/>
        <v>0</v>
      </c>
      <c r="BL75" s="33">
        <f t="shared" si="1654"/>
        <v>0.60606060606060608</v>
      </c>
      <c r="BM75" s="33">
        <f t="shared" si="1654"/>
        <v>0</v>
      </c>
      <c r="BN75" s="33">
        <f t="shared" si="1654"/>
        <v>0</v>
      </c>
      <c r="BO75" s="33">
        <f t="shared" si="1654"/>
        <v>1.2121212121212122</v>
      </c>
      <c r="BP75" s="33">
        <f t="shared" si="1654"/>
        <v>0</v>
      </c>
      <c r="BQ75" s="33">
        <f t="shared" si="1654"/>
        <v>0</v>
      </c>
      <c r="BR75" s="33">
        <f t="shared" si="1654"/>
        <v>0</v>
      </c>
      <c r="BS75" s="33">
        <f t="shared" si="1654"/>
        <v>0</v>
      </c>
      <c r="BT75" s="33">
        <f t="shared" si="1654"/>
        <v>0</v>
      </c>
      <c r="BU75" s="41"/>
      <c r="BV75" s="41">
        <v>16</v>
      </c>
      <c r="BW75" s="33">
        <f t="shared" ref="BW75:CT75" si="1655">AW65+AW66+AW67+AW68+AW69+AW70+AW71+AW72+AW73+AW74+AW75</f>
        <v>100</v>
      </c>
      <c r="BX75" s="33">
        <f t="shared" si="1655"/>
        <v>100</v>
      </c>
      <c r="BY75" s="30">
        <f t="shared" si="1655"/>
        <v>93.535353535353536</v>
      </c>
      <c r="BZ75" s="30">
        <f t="shared" si="1655"/>
        <v>83.603238866396751</v>
      </c>
      <c r="CA75" s="30">
        <f t="shared" si="1655"/>
        <v>100</v>
      </c>
      <c r="CB75" s="30">
        <f t="shared" si="1655"/>
        <v>74.493927125506062</v>
      </c>
      <c r="CC75" s="30">
        <f t="shared" si="1655"/>
        <v>88.888888888888886</v>
      </c>
      <c r="CD75" s="30">
        <f t="shared" si="1655"/>
        <v>92.10526315789474</v>
      </c>
      <c r="CE75" s="31">
        <f t="shared" si="1655"/>
        <v>89.292929292929301</v>
      </c>
      <c r="CF75" s="33">
        <f t="shared" si="1655"/>
        <v>100.00000000000003</v>
      </c>
      <c r="CG75" s="51">
        <f t="shared" si="1655"/>
        <v>77.37373737373737</v>
      </c>
      <c r="CH75" s="33">
        <f t="shared" si="1655"/>
        <v>97.979797979797979</v>
      </c>
      <c r="CI75" s="33">
        <f t="shared" si="1655"/>
        <v>99.999999999999986</v>
      </c>
      <c r="CJ75" s="33">
        <f t="shared" si="1655"/>
        <v>100.00000000000001</v>
      </c>
      <c r="CK75" s="33">
        <f t="shared" si="1655"/>
        <v>100</v>
      </c>
      <c r="CL75" s="33">
        <f t="shared" si="1655"/>
        <v>100.00000000000001</v>
      </c>
      <c r="CM75" s="33">
        <f t="shared" si="1655"/>
        <v>100.00000000000001</v>
      </c>
      <c r="CN75" s="33">
        <f t="shared" si="1655"/>
        <v>100</v>
      </c>
      <c r="CO75" s="33">
        <f t="shared" si="1655"/>
        <v>47.676767676767675</v>
      </c>
      <c r="CP75" s="33">
        <f t="shared" si="1655"/>
        <v>100</v>
      </c>
      <c r="CQ75" s="33">
        <f t="shared" si="1655"/>
        <v>98.790322580645153</v>
      </c>
      <c r="CR75" s="33">
        <f t="shared" si="1655"/>
        <v>100</v>
      </c>
      <c r="CS75" s="33">
        <f t="shared" si="1655"/>
        <v>100</v>
      </c>
      <c r="CT75" s="33">
        <f t="shared" si="1655"/>
        <v>99.999999999999986</v>
      </c>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row>
    <row r="76" spans="2:126" x14ac:dyDescent="0.25">
      <c r="B76" s="41" t="s">
        <v>17</v>
      </c>
      <c r="C76" s="2">
        <v>0</v>
      </c>
      <c r="D76" s="2">
        <v>0</v>
      </c>
      <c r="E76" s="2">
        <v>285</v>
      </c>
      <c r="F76" s="2">
        <v>0</v>
      </c>
      <c r="G76" s="2">
        <v>46</v>
      </c>
      <c r="H76" s="2">
        <v>5</v>
      </c>
      <c r="I76" s="2">
        <v>6</v>
      </c>
      <c r="J76" s="2">
        <v>16</v>
      </c>
      <c r="K76" s="4">
        <v>42</v>
      </c>
      <c r="L76" s="3">
        <v>66</v>
      </c>
      <c r="M76" s="3">
        <v>19</v>
      </c>
      <c r="N76" s="3">
        <v>10</v>
      </c>
      <c r="O76" s="3">
        <v>0</v>
      </c>
      <c r="P76" s="3">
        <v>0</v>
      </c>
      <c r="Q76" s="3">
        <v>0</v>
      </c>
      <c r="R76" s="3">
        <v>0</v>
      </c>
      <c r="S76" s="41">
        <v>495</v>
      </c>
      <c r="V76" s="41">
        <v>32</v>
      </c>
      <c r="W76" s="3">
        <f>N65</f>
        <v>0</v>
      </c>
      <c r="X76" s="3">
        <f>N66</f>
        <v>0</v>
      </c>
      <c r="Y76" s="41">
        <f>N67</f>
        <v>31</v>
      </c>
      <c r="Z76" s="41">
        <f>N68</f>
        <v>5</v>
      </c>
      <c r="AA76" s="41">
        <f>N69</f>
        <v>0</v>
      </c>
      <c r="AB76" s="41">
        <f>N70</f>
        <v>27</v>
      </c>
      <c r="AC76" s="41">
        <f>N71</f>
        <v>55</v>
      </c>
      <c r="AD76" s="41">
        <f>N72</f>
        <v>39</v>
      </c>
      <c r="AE76" s="3">
        <f>N73</f>
        <v>12</v>
      </c>
      <c r="AF76" s="3">
        <f>N74</f>
        <v>0</v>
      </c>
      <c r="AG76" s="50">
        <f>N75</f>
        <v>16</v>
      </c>
      <c r="AH76" s="3">
        <f>N76</f>
        <v>10</v>
      </c>
      <c r="AI76" s="3">
        <f>N77</f>
        <v>0</v>
      </c>
      <c r="AJ76" s="3">
        <f>N78</f>
        <v>0</v>
      </c>
      <c r="AK76" s="3">
        <f>N79</f>
        <v>0</v>
      </c>
      <c r="AL76" s="3">
        <f>N80</f>
        <v>0</v>
      </c>
      <c r="AM76" s="3">
        <f>N81</f>
        <v>0</v>
      </c>
      <c r="AN76" s="3">
        <f>N82</f>
        <v>0</v>
      </c>
      <c r="AO76" s="3">
        <f>N83</f>
        <v>259</v>
      </c>
      <c r="AP76" s="3">
        <f>N84</f>
        <v>0</v>
      </c>
      <c r="AQ76" s="3">
        <f>N85</f>
        <v>4</v>
      </c>
      <c r="AR76" s="3">
        <f>N86</f>
        <v>0</v>
      </c>
      <c r="AS76" s="3">
        <f>N87</f>
        <v>0</v>
      </c>
      <c r="AT76" s="3">
        <f>N88</f>
        <v>0</v>
      </c>
      <c r="AU76" s="7"/>
      <c r="AV76" s="41">
        <v>32</v>
      </c>
      <c r="AW76" s="33">
        <f t="shared" ref="AW76:BT76" si="1656">PRODUCT(W76*100*1/W81)</f>
        <v>0</v>
      </c>
      <c r="AX76" s="33">
        <f t="shared" si="1656"/>
        <v>0</v>
      </c>
      <c r="AY76" s="30">
        <f t="shared" si="1656"/>
        <v>6.262626262626263</v>
      </c>
      <c r="AZ76" s="30">
        <f t="shared" si="1656"/>
        <v>1.0121457489878543</v>
      </c>
      <c r="BA76" s="30">
        <f t="shared" si="1656"/>
        <v>0</v>
      </c>
      <c r="BB76" s="30">
        <f t="shared" si="1656"/>
        <v>5.4655870445344128</v>
      </c>
      <c r="BC76" s="30">
        <f t="shared" si="1656"/>
        <v>11.111111111111111</v>
      </c>
      <c r="BD76" s="30">
        <f t="shared" si="1656"/>
        <v>7.8947368421052628</v>
      </c>
      <c r="BE76" s="33">
        <f t="shared" si="1656"/>
        <v>2.4242424242424243</v>
      </c>
      <c r="BF76" s="33">
        <f t="shared" si="1656"/>
        <v>0</v>
      </c>
      <c r="BG76" s="51">
        <f t="shared" si="1656"/>
        <v>3.2323232323232323</v>
      </c>
      <c r="BH76" s="33">
        <f t="shared" si="1656"/>
        <v>2.0202020202020203</v>
      </c>
      <c r="BI76" s="33">
        <f t="shared" si="1656"/>
        <v>0</v>
      </c>
      <c r="BJ76" s="33">
        <f t="shared" si="1656"/>
        <v>0</v>
      </c>
      <c r="BK76" s="33">
        <f t="shared" si="1656"/>
        <v>0</v>
      </c>
      <c r="BL76" s="33">
        <f t="shared" si="1656"/>
        <v>0</v>
      </c>
      <c r="BM76" s="33">
        <f t="shared" si="1656"/>
        <v>0</v>
      </c>
      <c r="BN76" s="33">
        <f t="shared" si="1656"/>
        <v>0</v>
      </c>
      <c r="BO76" s="33">
        <f t="shared" si="1656"/>
        <v>52.323232323232325</v>
      </c>
      <c r="BP76" s="33">
        <f t="shared" si="1656"/>
        <v>0</v>
      </c>
      <c r="BQ76" s="33">
        <f t="shared" si="1656"/>
        <v>0.80645161290322576</v>
      </c>
      <c r="BR76" s="33">
        <f t="shared" si="1656"/>
        <v>0</v>
      </c>
      <c r="BS76" s="33">
        <f t="shared" si="1656"/>
        <v>0</v>
      </c>
      <c r="BT76" s="33">
        <f t="shared" si="1656"/>
        <v>0</v>
      </c>
      <c r="BU76" s="41"/>
      <c r="BV76" s="41">
        <v>32</v>
      </c>
      <c r="BW76" s="33">
        <f t="shared" ref="BW76:CT76" si="1657">AW65+AW66+AW67+AW68+AW69+AW70+AW71+AW72+AW73+AW74+AW75+AW76</f>
        <v>100</v>
      </c>
      <c r="BX76" s="33">
        <f t="shared" si="1657"/>
        <v>100</v>
      </c>
      <c r="BY76" s="30">
        <f t="shared" si="1657"/>
        <v>99.797979797979792</v>
      </c>
      <c r="BZ76" s="30">
        <f t="shared" si="1657"/>
        <v>84.615384615384599</v>
      </c>
      <c r="CA76" s="30">
        <f t="shared" si="1657"/>
        <v>100</v>
      </c>
      <c r="CB76" s="30">
        <f t="shared" si="1657"/>
        <v>79.959514170040478</v>
      </c>
      <c r="CC76" s="30">
        <f t="shared" si="1657"/>
        <v>100</v>
      </c>
      <c r="CD76" s="30">
        <f t="shared" si="1657"/>
        <v>100</v>
      </c>
      <c r="CE76" s="33">
        <f t="shared" si="1657"/>
        <v>91.717171717171723</v>
      </c>
      <c r="CF76" s="33">
        <f t="shared" si="1657"/>
        <v>100.00000000000003</v>
      </c>
      <c r="CG76" s="51">
        <f t="shared" si="1657"/>
        <v>80.606060606060609</v>
      </c>
      <c r="CH76" s="33">
        <f t="shared" si="1657"/>
        <v>100</v>
      </c>
      <c r="CI76" s="33">
        <f t="shared" si="1657"/>
        <v>99.999999999999986</v>
      </c>
      <c r="CJ76" s="33">
        <f t="shared" si="1657"/>
        <v>100.00000000000001</v>
      </c>
      <c r="CK76" s="33">
        <f t="shared" si="1657"/>
        <v>100</v>
      </c>
      <c r="CL76" s="33">
        <f t="shared" si="1657"/>
        <v>100.00000000000001</v>
      </c>
      <c r="CM76" s="33">
        <f t="shared" si="1657"/>
        <v>100.00000000000001</v>
      </c>
      <c r="CN76" s="33">
        <f t="shared" si="1657"/>
        <v>100</v>
      </c>
      <c r="CO76" s="33">
        <f t="shared" si="1657"/>
        <v>100</v>
      </c>
      <c r="CP76" s="33">
        <f t="shared" si="1657"/>
        <v>100</v>
      </c>
      <c r="CQ76" s="33">
        <f t="shared" si="1657"/>
        <v>99.596774193548384</v>
      </c>
      <c r="CR76" s="33">
        <f t="shared" si="1657"/>
        <v>100</v>
      </c>
      <c r="CS76" s="33">
        <f t="shared" si="1657"/>
        <v>100</v>
      </c>
      <c r="CT76" s="33">
        <f t="shared" si="1657"/>
        <v>99.999999999999986</v>
      </c>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row>
    <row r="77" spans="2:126" x14ac:dyDescent="0.25">
      <c r="B77" s="41" t="s">
        <v>18</v>
      </c>
      <c r="C77" s="4">
        <v>0</v>
      </c>
      <c r="D77" s="4">
        <v>4</v>
      </c>
      <c r="E77" s="4">
        <v>4</v>
      </c>
      <c r="F77" s="4">
        <v>32</v>
      </c>
      <c r="G77" s="4">
        <v>176</v>
      </c>
      <c r="H77" s="4">
        <v>44</v>
      </c>
      <c r="I77" s="4">
        <v>2</v>
      </c>
      <c r="J77" s="4">
        <v>21</v>
      </c>
      <c r="K77" s="3">
        <v>78</v>
      </c>
      <c r="L77" s="3">
        <v>133</v>
      </c>
      <c r="M77" s="3">
        <v>0</v>
      </c>
      <c r="N77" s="3">
        <v>0</v>
      </c>
      <c r="O77" s="3">
        <v>0</v>
      </c>
      <c r="P77" s="3">
        <v>0</v>
      </c>
      <c r="Q77" s="3">
        <v>0</v>
      </c>
      <c r="R77" s="3">
        <v>0</v>
      </c>
      <c r="S77" s="41">
        <v>494</v>
      </c>
      <c r="V77" s="41">
        <v>64</v>
      </c>
      <c r="W77" s="3">
        <f>O65</f>
        <v>0</v>
      </c>
      <c r="X77" s="3">
        <f>O66</f>
        <v>0</v>
      </c>
      <c r="Y77" s="41">
        <f>O67</f>
        <v>1</v>
      </c>
      <c r="Z77" s="41">
        <f>O68</f>
        <v>19</v>
      </c>
      <c r="AA77" s="41">
        <f>O69</f>
        <v>0</v>
      </c>
      <c r="AB77" s="41">
        <f>O70</f>
        <v>99</v>
      </c>
      <c r="AC77" s="41">
        <f>O71</f>
        <v>0</v>
      </c>
      <c r="AD77" s="41">
        <f>O72</f>
        <v>0</v>
      </c>
      <c r="AE77" s="3">
        <f>O73</f>
        <v>27</v>
      </c>
      <c r="AF77" s="3">
        <f>O74</f>
        <v>0</v>
      </c>
      <c r="AG77" s="52">
        <f>O75</f>
        <v>13</v>
      </c>
      <c r="AH77" s="3">
        <f>O76</f>
        <v>0</v>
      </c>
      <c r="AI77" s="3">
        <f>O77</f>
        <v>0</v>
      </c>
      <c r="AJ77" s="3">
        <f>O78</f>
        <v>0</v>
      </c>
      <c r="AK77" s="3">
        <f>O79</f>
        <v>0</v>
      </c>
      <c r="AL77" s="3">
        <f>O80</f>
        <v>0</v>
      </c>
      <c r="AM77" s="3">
        <f>O81</f>
        <v>0</v>
      </c>
      <c r="AN77" s="3">
        <f>O82</f>
        <v>0</v>
      </c>
      <c r="AO77" s="3">
        <f>O83</f>
        <v>0</v>
      </c>
      <c r="AP77" s="3">
        <f>O84</f>
        <v>0</v>
      </c>
      <c r="AQ77" s="3">
        <f>O85</f>
        <v>0</v>
      </c>
      <c r="AR77" s="3">
        <f>O86</f>
        <v>0</v>
      </c>
      <c r="AS77" s="3">
        <f>O87</f>
        <v>0</v>
      </c>
      <c r="AT77" s="3">
        <f>O88</f>
        <v>0</v>
      </c>
      <c r="AU77" s="7"/>
      <c r="AV77" s="41">
        <v>64</v>
      </c>
      <c r="AW77" s="33">
        <f t="shared" ref="AW77:BT77" si="1658">PRODUCT(W77*100*1/W81)</f>
        <v>0</v>
      </c>
      <c r="AX77" s="33">
        <f t="shared" si="1658"/>
        <v>0</v>
      </c>
      <c r="AY77" s="30">
        <f t="shared" si="1658"/>
        <v>0.20202020202020202</v>
      </c>
      <c r="AZ77" s="30">
        <f t="shared" si="1658"/>
        <v>3.8461538461538463</v>
      </c>
      <c r="BA77" s="30">
        <f t="shared" si="1658"/>
        <v>0</v>
      </c>
      <c r="BB77" s="30">
        <f t="shared" si="1658"/>
        <v>20.040485829959515</v>
      </c>
      <c r="BC77" s="30">
        <f t="shared" si="1658"/>
        <v>0</v>
      </c>
      <c r="BD77" s="30">
        <f t="shared" si="1658"/>
        <v>0</v>
      </c>
      <c r="BE77" s="33">
        <f t="shared" si="1658"/>
        <v>5.4545454545454541</v>
      </c>
      <c r="BF77" s="33">
        <f t="shared" si="1658"/>
        <v>0</v>
      </c>
      <c r="BG77" s="53">
        <f t="shared" si="1658"/>
        <v>2.6262626262626263</v>
      </c>
      <c r="BH77" s="33">
        <f t="shared" si="1658"/>
        <v>0</v>
      </c>
      <c r="BI77" s="33">
        <f t="shared" si="1658"/>
        <v>0</v>
      </c>
      <c r="BJ77" s="33">
        <f t="shared" si="1658"/>
        <v>0</v>
      </c>
      <c r="BK77" s="33">
        <f t="shared" si="1658"/>
        <v>0</v>
      </c>
      <c r="BL77" s="33">
        <f t="shared" si="1658"/>
        <v>0</v>
      </c>
      <c r="BM77" s="33">
        <f t="shared" si="1658"/>
        <v>0</v>
      </c>
      <c r="BN77" s="33">
        <f t="shared" si="1658"/>
        <v>0</v>
      </c>
      <c r="BO77" s="33">
        <f t="shared" si="1658"/>
        <v>0</v>
      </c>
      <c r="BP77" s="33">
        <f t="shared" si="1658"/>
        <v>0</v>
      </c>
      <c r="BQ77" s="33">
        <f t="shared" si="1658"/>
        <v>0</v>
      </c>
      <c r="BR77" s="33">
        <f t="shared" si="1658"/>
        <v>0</v>
      </c>
      <c r="BS77" s="33">
        <f t="shared" si="1658"/>
        <v>0</v>
      </c>
      <c r="BT77" s="33">
        <f t="shared" si="1658"/>
        <v>0</v>
      </c>
      <c r="BU77" s="41"/>
      <c r="BV77" s="41">
        <v>64</v>
      </c>
      <c r="BW77" s="33">
        <f t="shared" ref="BW77:CT77" si="1659">AW65+AW66+AW67+AW68+AW69+AW70+AW71+AW72+AW73+AW74+AW75+AW76+AW77</f>
        <v>100</v>
      </c>
      <c r="BX77" s="33">
        <f t="shared" si="1659"/>
        <v>100</v>
      </c>
      <c r="BY77" s="30">
        <f t="shared" si="1659"/>
        <v>100</v>
      </c>
      <c r="BZ77" s="30">
        <f t="shared" si="1659"/>
        <v>88.461538461538439</v>
      </c>
      <c r="CA77" s="30">
        <f t="shared" si="1659"/>
        <v>100</v>
      </c>
      <c r="CB77" s="30">
        <f t="shared" si="1659"/>
        <v>100</v>
      </c>
      <c r="CC77" s="30">
        <f t="shared" si="1659"/>
        <v>100</v>
      </c>
      <c r="CD77" s="30">
        <f t="shared" si="1659"/>
        <v>100</v>
      </c>
      <c r="CE77" s="33">
        <f t="shared" si="1659"/>
        <v>97.171717171717177</v>
      </c>
      <c r="CF77" s="33">
        <f t="shared" si="1659"/>
        <v>100.00000000000003</v>
      </c>
      <c r="CG77" s="53">
        <f t="shared" si="1659"/>
        <v>83.232323232323239</v>
      </c>
      <c r="CH77" s="33">
        <f t="shared" si="1659"/>
        <v>100</v>
      </c>
      <c r="CI77" s="33">
        <f t="shared" si="1659"/>
        <v>99.999999999999986</v>
      </c>
      <c r="CJ77" s="33">
        <f t="shared" si="1659"/>
        <v>100.00000000000001</v>
      </c>
      <c r="CK77" s="33">
        <f t="shared" si="1659"/>
        <v>100</v>
      </c>
      <c r="CL77" s="33">
        <f t="shared" si="1659"/>
        <v>100.00000000000001</v>
      </c>
      <c r="CM77" s="33">
        <f t="shared" si="1659"/>
        <v>100.00000000000001</v>
      </c>
      <c r="CN77" s="33">
        <f t="shared" si="1659"/>
        <v>100</v>
      </c>
      <c r="CO77" s="33">
        <f t="shared" si="1659"/>
        <v>100</v>
      </c>
      <c r="CP77" s="33">
        <f t="shared" si="1659"/>
        <v>100</v>
      </c>
      <c r="CQ77" s="33">
        <f t="shared" si="1659"/>
        <v>99.596774193548384</v>
      </c>
      <c r="CR77" s="33">
        <f t="shared" si="1659"/>
        <v>100</v>
      </c>
      <c r="CS77" s="33">
        <f t="shared" si="1659"/>
        <v>100</v>
      </c>
      <c r="CT77" s="33">
        <f t="shared" si="1659"/>
        <v>99.999999999999986</v>
      </c>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row>
    <row r="78" spans="2:126" x14ac:dyDescent="0.25">
      <c r="B78" s="41" t="s">
        <v>19</v>
      </c>
      <c r="C78" s="4">
        <v>0</v>
      </c>
      <c r="D78" s="4">
        <v>8</v>
      </c>
      <c r="E78" s="4">
        <v>0</v>
      </c>
      <c r="F78" s="4">
        <v>69</v>
      </c>
      <c r="G78" s="4">
        <v>177</v>
      </c>
      <c r="H78" s="4">
        <v>7</v>
      </c>
      <c r="I78" s="4">
        <v>2</v>
      </c>
      <c r="J78" s="3">
        <v>49</v>
      </c>
      <c r="K78" s="3">
        <v>73</v>
      </c>
      <c r="L78" s="3">
        <v>93</v>
      </c>
      <c r="M78" s="3">
        <v>16</v>
      </c>
      <c r="N78" s="3">
        <v>0</v>
      </c>
      <c r="O78" s="3">
        <v>0</v>
      </c>
      <c r="P78" s="3">
        <v>0</v>
      </c>
      <c r="Q78" s="3">
        <v>0</v>
      </c>
      <c r="R78" s="3">
        <v>0</v>
      </c>
      <c r="S78" s="41">
        <v>494</v>
      </c>
      <c r="V78" s="41">
        <v>128</v>
      </c>
      <c r="W78" s="3">
        <f>P65</f>
        <v>0</v>
      </c>
      <c r="X78" s="3">
        <f>P66</f>
        <v>0</v>
      </c>
      <c r="Y78" s="41">
        <f>P67</f>
        <v>0</v>
      </c>
      <c r="Z78" s="41">
        <f>P68</f>
        <v>57</v>
      </c>
      <c r="AA78" s="41">
        <f>P69</f>
        <v>0</v>
      </c>
      <c r="AB78" s="41">
        <f>P70</f>
        <v>0</v>
      </c>
      <c r="AC78" s="41">
        <f>P71</f>
        <v>0</v>
      </c>
      <c r="AD78" s="41">
        <f>P72</f>
        <v>0</v>
      </c>
      <c r="AE78" s="3">
        <f>P73</f>
        <v>14</v>
      </c>
      <c r="AF78" s="3">
        <f>P74</f>
        <v>0</v>
      </c>
      <c r="AG78" s="52">
        <f>P75</f>
        <v>6</v>
      </c>
      <c r="AH78" s="3">
        <f>P76</f>
        <v>0</v>
      </c>
      <c r="AI78" s="3">
        <f>P77</f>
        <v>0</v>
      </c>
      <c r="AJ78" s="3">
        <f>P78</f>
        <v>0</v>
      </c>
      <c r="AK78" s="3">
        <f>P79</f>
        <v>0</v>
      </c>
      <c r="AL78" s="3">
        <f>P80</f>
        <v>0</v>
      </c>
      <c r="AM78" s="3">
        <f>P81</f>
        <v>0</v>
      </c>
      <c r="AN78" s="3">
        <f>P82</f>
        <v>0</v>
      </c>
      <c r="AO78" s="3">
        <f>P83</f>
        <v>0</v>
      </c>
      <c r="AP78" s="3">
        <f>P84</f>
        <v>0</v>
      </c>
      <c r="AQ78" s="3">
        <f>P85</f>
        <v>0</v>
      </c>
      <c r="AR78" s="3">
        <f>P86</f>
        <v>0</v>
      </c>
      <c r="AS78" s="3">
        <f>P87</f>
        <v>0</v>
      </c>
      <c r="AT78" s="3">
        <f>P88</f>
        <v>0</v>
      </c>
      <c r="AU78" s="7"/>
      <c r="AV78" s="41">
        <v>128</v>
      </c>
      <c r="AW78" s="33">
        <f t="shared" ref="AW78:BT78" si="1660">PRODUCT(W78*100*1/W81)</f>
        <v>0</v>
      </c>
      <c r="AX78" s="33">
        <f t="shared" si="1660"/>
        <v>0</v>
      </c>
      <c r="AY78" s="30">
        <f t="shared" si="1660"/>
        <v>0</v>
      </c>
      <c r="AZ78" s="30">
        <f t="shared" si="1660"/>
        <v>11.538461538461538</v>
      </c>
      <c r="BA78" s="30">
        <f t="shared" si="1660"/>
        <v>0</v>
      </c>
      <c r="BB78" s="30">
        <f t="shared" si="1660"/>
        <v>0</v>
      </c>
      <c r="BC78" s="30">
        <f t="shared" si="1660"/>
        <v>0</v>
      </c>
      <c r="BD78" s="30">
        <f t="shared" si="1660"/>
        <v>0</v>
      </c>
      <c r="BE78" s="33">
        <f t="shared" si="1660"/>
        <v>2.8282828282828283</v>
      </c>
      <c r="BF78" s="33">
        <f t="shared" si="1660"/>
        <v>0</v>
      </c>
      <c r="BG78" s="53">
        <f t="shared" si="1660"/>
        <v>1.2121212121212122</v>
      </c>
      <c r="BH78" s="33">
        <f t="shared" si="1660"/>
        <v>0</v>
      </c>
      <c r="BI78" s="33">
        <f t="shared" si="1660"/>
        <v>0</v>
      </c>
      <c r="BJ78" s="33">
        <f t="shared" si="1660"/>
        <v>0</v>
      </c>
      <c r="BK78" s="33">
        <f t="shared" si="1660"/>
        <v>0</v>
      </c>
      <c r="BL78" s="33">
        <f t="shared" si="1660"/>
        <v>0</v>
      </c>
      <c r="BM78" s="33">
        <f t="shared" si="1660"/>
        <v>0</v>
      </c>
      <c r="BN78" s="33">
        <f t="shared" si="1660"/>
        <v>0</v>
      </c>
      <c r="BO78" s="33">
        <f t="shared" si="1660"/>
        <v>0</v>
      </c>
      <c r="BP78" s="33">
        <f t="shared" si="1660"/>
        <v>0</v>
      </c>
      <c r="BQ78" s="33">
        <f t="shared" si="1660"/>
        <v>0</v>
      </c>
      <c r="BR78" s="33">
        <f t="shared" si="1660"/>
        <v>0</v>
      </c>
      <c r="BS78" s="33">
        <f t="shared" si="1660"/>
        <v>0</v>
      </c>
      <c r="BT78" s="33">
        <f t="shared" si="1660"/>
        <v>0</v>
      </c>
      <c r="BU78" s="41"/>
      <c r="BV78" s="41">
        <v>128</v>
      </c>
      <c r="BW78" s="33">
        <f t="shared" ref="BW78:CT78" si="1661">AW65+AW66+AW67+AW68+AW69+AW70+AW71+AW72+AW73+AW74+AW75+AW76+AW77+AW78</f>
        <v>100</v>
      </c>
      <c r="BX78" s="33">
        <f t="shared" si="1661"/>
        <v>100</v>
      </c>
      <c r="BY78" s="30">
        <f t="shared" si="1661"/>
        <v>100</v>
      </c>
      <c r="BZ78" s="30">
        <f t="shared" si="1661"/>
        <v>99.999999999999972</v>
      </c>
      <c r="CA78" s="30">
        <f t="shared" si="1661"/>
        <v>100</v>
      </c>
      <c r="CB78" s="30">
        <f t="shared" si="1661"/>
        <v>100</v>
      </c>
      <c r="CC78" s="30">
        <f t="shared" si="1661"/>
        <v>100</v>
      </c>
      <c r="CD78" s="30">
        <f t="shared" si="1661"/>
        <v>100</v>
      </c>
      <c r="CE78" s="33">
        <f t="shared" si="1661"/>
        <v>100</v>
      </c>
      <c r="CF78" s="33">
        <f t="shared" si="1661"/>
        <v>100.00000000000003</v>
      </c>
      <c r="CG78" s="53">
        <f t="shared" si="1661"/>
        <v>84.444444444444457</v>
      </c>
      <c r="CH78" s="33">
        <f t="shared" si="1661"/>
        <v>100</v>
      </c>
      <c r="CI78" s="33">
        <f t="shared" si="1661"/>
        <v>99.999999999999986</v>
      </c>
      <c r="CJ78" s="33">
        <f t="shared" si="1661"/>
        <v>100.00000000000001</v>
      </c>
      <c r="CK78" s="33">
        <f t="shared" si="1661"/>
        <v>100</v>
      </c>
      <c r="CL78" s="33">
        <f t="shared" si="1661"/>
        <v>100.00000000000001</v>
      </c>
      <c r="CM78" s="33">
        <f t="shared" si="1661"/>
        <v>100.00000000000001</v>
      </c>
      <c r="CN78" s="33">
        <f t="shared" si="1661"/>
        <v>100</v>
      </c>
      <c r="CO78" s="33">
        <f t="shared" si="1661"/>
        <v>100</v>
      </c>
      <c r="CP78" s="33">
        <f t="shared" si="1661"/>
        <v>100</v>
      </c>
      <c r="CQ78" s="33">
        <f t="shared" si="1661"/>
        <v>99.596774193548384</v>
      </c>
      <c r="CR78" s="33">
        <f t="shared" si="1661"/>
        <v>100</v>
      </c>
      <c r="CS78" s="33">
        <f t="shared" si="1661"/>
        <v>100</v>
      </c>
      <c r="CT78" s="33">
        <f t="shared" si="1661"/>
        <v>99.999999999999986</v>
      </c>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row>
    <row r="79" spans="2:126" x14ac:dyDescent="0.25">
      <c r="B79" s="41" t="s">
        <v>20</v>
      </c>
      <c r="C79" s="2">
        <v>0</v>
      </c>
      <c r="D79" s="2">
        <v>6</v>
      </c>
      <c r="E79" s="2">
        <v>22</v>
      </c>
      <c r="F79" s="2">
        <v>206</v>
      </c>
      <c r="G79" s="2">
        <v>31</v>
      </c>
      <c r="H79" s="3">
        <v>26</v>
      </c>
      <c r="I79" s="3">
        <v>93</v>
      </c>
      <c r="J79" s="3">
        <v>99</v>
      </c>
      <c r="K79" s="3">
        <v>5</v>
      </c>
      <c r="L79" s="3">
        <v>8</v>
      </c>
      <c r="M79" s="3">
        <v>0</v>
      </c>
      <c r="N79" s="3">
        <v>0</v>
      </c>
      <c r="O79" s="3">
        <v>0</v>
      </c>
      <c r="P79" s="3">
        <v>0</v>
      </c>
      <c r="Q79" s="3">
        <v>0</v>
      </c>
      <c r="R79" s="3">
        <v>0</v>
      </c>
      <c r="S79" s="41">
        <v>496</v>
      </c>
      <c r="V79" s="41">
        <v>256</v>
      </c>
      <c r="W79" s="3">
        <f>Q65</f>
        <v>0</v>
      </c>
      <c r="X79" s="3">
        <f>Q66</f>
        <v>0</v>
      </c>
      <c r="Y79" s="41">
        <f>Q67</f>
        <v>0</v>
      </c>
      <c r="Z79" s="41">
        <f>Q68</f>
        <v>0</v>
      </c>
      <c r="AA79" s="41">
        <f>Q69</f>
        <v>0</v>
      </c>
      <c r="AB79" s="41">
        <f>Q70</f>
        <v>0</v>
      </c>
      <c r="AC79" s="41">
        <f>Q71</f>
        <v>0</v>
      </c>
      <c r="AD79" s="41">
        <f>Q72</f>
        <v>0</v>
      </c>
      <c r="AE79" s="3">
        <f>Q73</f>
        <v>0</v>
      </c>
      <c r="AF79" s="3">
        <f>Q74</f>
        <v>0</v>
      </c>
      <c r="AG79" s="52">
        <f>Q75</f>
        <v>77</v>
      </c>
      <c r="AH79" s="3">
        <f>Q76</f>
        <v>0</v>
      </c>
      <c r="AI79" s="3">
        <f>Q77</f>
        <v>0</v>
      </c>
      <c r="AJ79" s="3">
        <f>Q78</f>
        <v>0</v>
      </c>
      <c r="AK79" s="3">
        <f>Q79</f>
        <v>0</v>
      </c>
      <c r="AL79" s="3">
        <f>Q80</f>
        <v>0</v>
      </c>
      <c r="AM79" s="3">
        <f>Q81</f>
        <v>0</v>
      </c>
      <c r="AN79" s="3">
        <f>Q82</f>
        <v>0</v>
      </c>
      <c r="AO79" s="3">
        <f>Q83</f>
        <v>0</v>
      </c>
      <c r="AP79" s="3">
        <f>Q84</f>
        <v>0</v>
      </c>
      <c r="AQ79" s="3">
        <f>Q85</f>
        <v>0</v>
      </c>
      <c r="AR79" s="3">
        <f>Q86</f>
        <v>0</v>
      </c>
      <c r="AS79" s="3">
        <f>Q87</f>
        <v>0</v>
      </c>
      <c r="AT79" s="3">
        <f>Q88</f>
        <v>0</v>
      </c>
      <c r="AU79" s="7"/>
      <c r="AV79" s="41">
        <v>256</v>
      </c>
      <c r="AW79" s="33">
        <f t="shared" ref="AW79:BT79" si="1662">PRODUCT(W79*100*1/W81)</f>
        <v>0</v>
      </c>
      <c r="AX79" s="33">
        <f t="shared" si="1662"/>
        <v>0</v>
      </c>
      <c r="AY79" s="30">
        <f t="shared" si="1662"/>
        <v>0</v>
      </c>
      <c r="AZ79" s="30">
        <f t="shared" si="1662"/>
        <v>0</v>
      </c>
      <c r="BA79" s="30">
        <f t="shared" si="1662"/>
        <v>0</v>
      </c>
      <c r="BB79" s="30">
        <f t="shared" si="1662"/>
        <v>0</v>
      </c>
      <c r="BC79" s="30">
        <f t="shared" si="1662"/>
        <v>0</v>
      </c>
      <c r="BD79" s="30">
        <f t="shared" si="1662"/>
        <v>0</v>
      </c>
      <c r="BE79" s="33">
        <f t="shared" si="1662"/>
        <v>0</v>
      </c>
      <c r="BF79" s="33">
        <f t="shared" si="1662"/>
        <v>0</v>
      </c>
      <c r="BG79" s="53">
        <f t="shared" si="1662"/>
        <v>15.555555555555555</v>
      </c>
      <c r="BH79" s="33">
        <f t="shared" si="1662"/>
        <v>0</v>
      </c>
      <c r="BI79" s="33">
        <f t="shared" si="1662"/>
        <v>0</v>
      </c>
      <c r="BJ79" s="33">
        <f t="shared" si="1662"/>
        <v>0</v>
      </c>
      <c r="BK79" s="33">
        <f t="shared" si="1662"/>
        <v>0</v>
      </c>
      <c r="BL79" s="33">
        <f t="shared" si="1662"/>
        <v>0</v>
      </c>
      <c r="BM79" s="33">
        <f t="shared" si="1662"/>
        <v>0</v>
      </c>
      <c r="BN79" s="33">
        <f t="shared" si="1662"/>
        <v>0</v>
      </c>
      <c r="BO79" s="33">
        <f t="shared" si="1662"/>
        <v>0</v>
      </c>
      <c r="BP79" s="33">
        <f t="shared" si="1662"/>
        <v>0</v>
      </c>
      <c r="BQ79" s="33">
        <f t="shared" si="1662"/>
        <v>0</v>
      </c>
      <c r="BR79" s="33">
        <f t="shared" si="1662"/>
        <v>0</v>
      </c>
      <c r="BS79" s="33">
        <f t="shared" si="1662"/>
        <v>0</v>
      </c>
      <c r="BT79" s="33">
        <f t="shared" si="1662"/>
        <v>0</v>
      </c>
      <c r="BU79" s="41"/>
      <c r="BV79" s="41">
        <v>256</v>
      </c>
      <c r="BW79" s="33">
        <f t="shared" ref="BW79:CT79" si="1663">AW65+AW66+AW67+AW68+AW69+AW70+AW71+AW72+AW73+AW74+AW75+AW76+AW77+AW78+AW79</f>
        <v>100</v>
      </c>
      <c r="BX79" s="33">
        <f t="shared" si="1663"/>
        <v>100</v>
      </c>
      <c r="BY79" s="30">
        <f t="shared" si="1663"/>
        <v>100</v>
      </c>
      <c r="BZ79" s="30">
        <f t="shared" si="1663"/>
        <v>99.999999999999972</v>
      </c>
      <c r="CA79" s="30">
        <f t="shared" si="1663"/>
        <v>100</v>
      </c>
      <c r="CB79" s="30">
        <f t="shared" si="1663"/>
        <v>100</v>
      </c>
      <c r="CC79" s="30">
        <f t="shared" si="1663"/>
        <v>100</v>
      </c>
      <c r="CD79" s="30">
        <f t="shared" si="1663"/>
        <v>100</v>
      </c>
      <c r="CE79" s="33">
        <f t="shared" si="1663"/>
        <v>100</v>
      </c>
      <c r="CF79" s="33">
        <f t="shared" si="1663"/>
        <v>100.00000000000003</v>
      </c>
      <c r="CG79" s="53">
        <f t="shared" si="1663"/>
        <v>100.00000000000001</v>
      </c>
      <c r="CH79" s="33">
        <f t="shared" si="1663"/>
        <v>100</v>
      </c>
      <c r="CI79" s="33">
        <f t="shared" si="1663"/>
        <v>99.999999999999986</v>
      </c>
      <c r="CJ79" s="33">
        <f t="shared" si="1663"/>
        <v>100.00000000000001</v>
      </c>
      <c r="CK79" s="33">
        <f t="shared" si="1663"/>
        <v>100</v>
      </c>
      <c r="CL79" s="33">
        <f t="shared" si="1663"/>
        <v>100.00000000000001</v>
      </c>
      <c r="CM79" s="33">
        <f t="shared" si="1663"/>
        <v>100.00000000000001</v>
      </c>
      <c r="CN79" s="33">
        <f t="shared" si="1663"/>
        <v>100</v>
      </c>
      <c r="CO79" s="33">
        <f t="shared" si="1663"/>
        <v>100</v>
      </c>
      <c r="CP79" s="33">
        <f t="shared" si="1663"/>
        <v>100</v>
      </c>
      <c r="CQ79" s="33">
        <f t="shared" si="1663"/>
        <v>99.596774193548384</v>
      </c>
      <c r="CR79" s="33">
        <f t="shared" si="1663"/>
        <v>100</v>
      </c>
      <c r="CS79" s="33">
        <f t="shared" si="1663"/>
        <v>100</v>
      </c>
      <c r="CT79" s="33">
        <f t="shared" si="1663"/>
        <v>99.999999999999986</v>
      </c>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row>
    <row r="80" spans="2:126" x14ac:dyDescent="0.25">
      <c r="B80" s="41" t="s">
        <v>21</v>
      </c>
      <c r="C80" s="2">
        <v>0</v>
      </c>
      <c r="D80" s="2">
        <v>0</v>
      </c>
      <c r="E80" s="2">
        <v>210</v>
      </c>
      <c r="F80" s="2">
        <v>0</v>
      </c>
      <c r="G80" s="2">
        <v>32</v>
      </c>
      <c r="H80" s="2">
        <v>124</v>
      </c>
      <c r="I80" s="2">
        <v>79</v>
      </c>
      <c r="J80" s="3">
        <v>18</v>
      </c>
      <c r="K80" s="3">
        <v>11</v>
      </c>
      <c r="L80" s="3">
        <v>18</v>
      </c>
      <c r="M80" s="3">
        <v>3</v>
      </c>
      <c r="N80" s="3">
        <v>0</v>
      </c>
      <c r="O80" s="3">
        <v>0</v>
      </c>
      <c r="P80" s="3">
        <v>0</v>
      </c>
      <c r="Q80" s="3">
        <v>0</v>
      </c>
      <c r="R80" s="3">
        <v>0</v>
      </c>
      <c r="S80" s="41">
        <v>495</v>
      </c>
      <c r="V80" s="41">
        <v>512</v>
      </c>
      <c r="W80" s="3">
        <f>R65</f>
        <v>0</v>
      </c>
      <c r="X80" s="3">
        <f>R66</f>
        <v>0</v>
      </c>
      <c r="Y80" s="41">
        <f>R67</f>
        <v>0</v>
      </c>
      <c r="Z80" s="41">
        <f>R68</f>
        <v>0</v>
      </c>
      <c r="AA80" s="41">
        <f>R69</f>
        <v>0</v>
      </c>
      <c r="AB80" s="41">
        <f>R70</f>
        <v>0</v>
      </c>
      <c r="AC80" s="41">
        <f>R71</f>
        <v>0</v>
      </c>
      <c r="AD80" s="41">
        <f>R72</f>
        <v>0</v>
      </c>
      <c r="AE80" s="3">
        <f>R73</f>
        <v>0</v>
      </c>
      <c r="AF80" s="3">
        <f>R74</f>
        <v>0</v>
      </c>
      <c r="AG80" s="52">
        <f>R75</f>
        <v>0</v>
      </c>
      <c r="AH80" s="3">
        <f>R76</f>
        <v>0</v>
      </c>
      <c r="AI80" s="3">
        <f>R77</f>
        <v>0</v>
      </c>
      <c r="AJ80" s="3">
        <f>R78</f>
        <v>0</v>
      </c>
      <c r="AK80" s="3">
        <f>R79</f>
        <v>0</v>
      </c>
      <c r="AL80" s="3">
        <f>R80</f>
        <v>0</v>
      </c>
      <c r="AM80" s="3">
        <f>R81</f>
        <v>0</v>
      </c>
      <c r="AN80" s="3">
        <f>R82</f>
        <v>0</v>
      </c>
      <c r="AO80" s="3">
        <f>R83</f>
        <v>0</v>
      </c>
      <c r="AP80" s="3">
        <f>R84</f>
        <v>0</v>
      </c>
      <c r="AQ80" s="3">
        <f>R85</f>
        <v>2</v>
      </c>
      <c r="AR80" s="3">
        <f>R86</f>
        <v>0</v>
      </c>
      <c r="AS80" s="3">
        <f>R87</f>
        <v>0</v>
      </c>
      <c r="AT80" s="3">
        <f>R88</f>
        <v>0</v>
      </c>
      <c r="AU80" s="7"/>
      <c r="AV80" s="41">
        <v>512</v>
      </c>
      <c r="AW80" s="33">
        <f t="shared" ref="AW80:BT80" si="1664">PRODUCT(W80*100*1/W81)</f>
        <v>0</v>
      </c>
      <c r="AX80" s="33">
        <f t="shared" si="1664"/>
        <v>0</v>
      </c>
      <c r="AY80" s="30">
        <f t="shared" si="1664"/>
        <v>0</v>
      </c>
      <c r="AZ80" s="30">
        <f t="shared" si="1664"/>
        <v>0</v>
      </c>
      <c r="BA80" s="30">
        <f t="shared" si="1664"/>
        <v>0</v>
      </c>
      <c r="BB80" s="30">
        <f t="shared" si="1664"/>
        <v>0</v>
      </c>
      <c r="BC80" s="30">
        <f t="shared" si="1664"/>
        <v>0</v>
      </c>
      <c r="BD80" s="30">
        <f t="shared" si="1664"/>
        <v>0</v>
      </c>
      <c r="BE80" s="33">
        <f t="shared" si="1664"/>
        <v>0</v>
      </c>
      <c r="BF80" s="33">
        <f t="shared" si="1664"/>
        <v>0</v>
      </c>
      <c r="BG80" s="53">
        <f t="shared" si="1664"/>
        <v>0</v>
      </c>
      <c r="BH80" s="33">
        <f t="shared" si="1664"/>
        <v>0</v>
      </c>
      <c r="BI80" s="33">
        <f t="shared" si="1664"/>
        <v>0</v>
      </c>
      <c r="BJ80" s="33">
        <f t="shared" si="1664"/>
        <v>0</v>
      </c>
      <c r="BK80" s="33">
        <f t="shared" si="1664"/>
        <v>0</v>
      </c>
      <c r="BL80" s="33">
        <f t="shared" si="1664"/>
        <v>0</v>
      </c>
      <c r="BM80" s="33">
        <f t="shared" si="1664"/>
        <v>0</v>
      </c>
      <c r="BN80" s="33">
        <f t="shared" si="1664"/>
        <v>0</v>
      </c>
      <c r="BO80" s="33">
        <f t="shared" si="1664"/>
        <v>0</v>
      </c>
      <c r="BP80" s="33">
        <f t="shared" si="1664"/>
        <v>0</v>
      </c>
      <c r="BQ80" s="33">
        <f t="shared" si="1664"/>
        <v>0.40322580645161288</v>
      </c>
      <c r="BR80" s="33">
        <f t="shared" si="1664"/>
        <v>0</v>
      </c>
      <c r="BS80" s="33">
        <f t="shared" si="1664"/>
        <v>0</v>
      </c>
      <c r="BT80" s="33">
        <f t="shared" si="1664"/>
        <v>0</v>
      </c>
      <c r="BU80" s="41"/>
      <c r="BV80" s="41">
        <v>512</v>
      </c>
      <c r="BW80" s="33">
        <f t="shared" ref="BW80:CT80" si="1665">AW65+AW66+AW67+AW68+AW69+AW70+AW71+AW72+AW73+AW74+AW75+AW76+AW77+AW78+AW79+AW80</f>
        <v>100</v>
      </c>
      <c r="BX80" s="33">
        <f t="shared" si="1665"/>
        <v>100</v>
      </c>
      <c r="BY80" s="30">
        <f t="shared" si="1665"/>
        <v>100</v>
      </c>
      <c r="BZ80" s="30">
        <f t="shared" si="1665"/>
        <v>99.999999999999972</v>
      </c>
      <c r="CA80" s="30">
        <f t="shared" si="1665"/>
        <v>100</v>
      </c>
      <c r="CB80" s="30">
        <f t="shared" si="1665"/>
        <v>100</v>
      </c>
      <c r="CC80" s="30">
        <f t="shared" si="1665"/>
        <v>100</v>
      </c>
      <c r="CD80" s="30">
        <f t="shared" si="1665"/>
        <v>100</v>
      </c>
      <c r="CE80" s="33">
        <f t="shared" si="1665"/>
        <v>100</v>
      </c>
      <c r="CF80" s="33">
        <f t="shared" si="1665"/>
        <v>100.00000000000003</v>
      </c>
      <c r="CG80" s="53">
        <f t="shared" si="1665"/>
        <v>100.00000000000001</v>
      </c>
      <c r="CH80" s="33">
        <f t="shared" si="1665"/>
        <v>100</v>
      </c>
      <c r="CI80" s="33">
        <f t="shared" si="1665"/>
        <v>99.999999999999986</v>
      </c>
      <c r="CJ80" s="33">
        <f t="shared" si="1665"/>
        <v>100.00000000000001</v>
      </c>
      <c r="CK80" s="33">
        <f t="shared" si="1665"/>
        <v>100</v>
      </c>
      <c r="CL80" s="33">
        <f t="shared" si="1665"/>
        <v>100.00000000000001</v>
      </c>
      <c r="CM80" s="33">
        <f t="shared" si="1665"/>
        <v>100.00000000000001</v>
      </c>
      <c r="CN80" s="33">
        <f t="shared" si="1665"/>
        <v>100</v>
      </c>
      <c r="CO80" s="33">
        <f t="shared" si="1665"/>
        <v>100</v>
      </c>
      <c r="CP80" s="33">
        <f t="shared" si="1665"/>
        <v>100</v>
      </c>
      <c r="CQ80" s="33">
        <f t="shared" si="1665"/>
        <v>100</v>
      </c>
      <c r="CR80" s="33">
        <f t="shared" si="1665"/>
        <v>100</v>
      </c>
      <c r="CS80" s="33">
        <f t="shared" si="1665"/>
        <v>100</v>
      </c>
      <c r="CT80" s="33">
        <f t="shared" si="1665"/>
        <v>99.999999999999986</v>
      </c>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row>
    <row r="81" spans="1:127" x14ac:dyDescent="0.25">
      <c r="B81" s="41" t="s">
        <v>33</v>
      </c>
      <c r="C81" s="2">
        <v>0</v>
      </c>
      <c r="D81" s="2">
        <v>427</v>
      </c>
      <c r="E81" s="2">
        <v>23</v>
      </c>
      <c r="F81" s="3">
        <v>1</v>
      </c>
      <c r="G81" s="3">
        <v>0</v>
      </c>
      <c r="H81" s="3">
        <v>1</v>
      </c>
      <c r="I81" s="3">
        <v>1</v>
      </c>
      <c r="J81" s="3">
        <v>2</v>
      </c>
      <c r="K81" s="3">
        <v>0</v>
      </c>
      <c r="L81" s="3">
        <v>40</v>
      </c>
      <c r="M81" s="3">
        <v>0</v>
      </c>
      <c r="N81" s="3">
        <v>0</v>
      </c>
      <c r="O81" s="3">
        <v>0</v>
      </c>
      <c r="P81" s="3">
        <v>0</v>
      </c>
      <c r="Q81" s="3">
        <v>0</v>
      </c>
      <c r="R81" s="3">
        <v>0</v>
      </c>
      <c r="S81" s="41">
        <v>495</v>
      </c>
      <c r="V81" s="41" t="s">
        <v>1</v>
      </c>
      <c r="W81" s="41">
        <f>S65</f>
        <v>495</v>
      </c>
      <c r="X81" s="41">
        <f>S66</f>
        <v>494</v>
      </c>
      <c r="Y81" s="41">
        <f>S67</f>
        <v>495</v>
      </c>
      <c r="Z81" s="41">
        <f>S68</f>
        <v>494</v>
      </c>
      <c r="AA81" s="41">
        <f>S69</f>
        <v>495</v>
      </c>
      <c r="AB81" s="41">
        <f>S70</f>
        <v>494</v>
      </c>
      <c r="AC81" s="41">
        <f>S71</f>
        <v>495</v>
      </c>
      <c r="AD81" s="41">
        <f>S72</f>
        <v>494</v>
      </c>
      <c r="AE81" s="41">
        <f>S73</f>
        <v>495</v>
      </c>
      <c r="AF81" s="41">
        <f>S74</f>
        <v>495</v>
      </c>
      <c r="AG81" s="48">
        <f>S75</f>
        <v>495</v>
      </c>
      <c r="AH81" s="41">
        <f>S76</f>
        <v>495</v>
      </c>
      <c r="AI81" s="41">
        <f>S77</f>
        <v>494</v>
      </c>
      <c r="AJ81" s="41">
        <f>S78</f>
        <v>494</v>
      </c>
      <c r="AK81" s="41">
        <f>S79</f>
        <v>496</v>
      </c>
      <c r="AL81" s="41">
        <f>S80</f>
        <v>495</v>
      </c>
      <c r="AM81" s="41">
        <f>S81</f>
        <v>495</v>
      </c>
      <c r="AN81" s="41">
        <f>S82</f>
        <v>496</v>
      </c>
      <c r="AO81" s="41">
        <f>S83</f>
        <v>495</v>
      </c>
      <c r="AP81" s="41">
        <f>S84</f>
        <v>493</v>
      </c>
      <c r="AQ81" s="41">
        <f>S85</f>
        <v>496</v>
      </c>
      <c r="AR81" s="41">
        <f>S86</f>
        <v>496</v>
      </c>
      <c r="AS81" s="41">
        <f>S87</f>
        <v>494</v>
      </c>
      <c r="AT81" s="41">
        <f>S88</f>
        <v>494</v>
      </c>
      <c r="AV81" s="41" t="s">
        <v>1</v>
      </c>
      <c r="AW81" s="30">
        <f t="shared" ref="AW81:BT81" si="1666">SUM(AW65:AW80)</f>
        <v>100</v>
      </c>
      <c r="AX81" s="30">
        <f t="shared" si="1666"/>
        <v>100</v>
      </c>
      <c r="AY81" s="30">
        <f t="shared" si="1666"/>
        <v>100</v>
      </c>
      <c r="AZ81" s="30">
        <f t="shared" si="1666"/>
        <v>99.999999999999972</v>
      </c>
      <c r="BA81" s="30">
        <f t="shared" si="1666"/>
        <v>100</v>
      </c>
      <c r="BB81" s="30">
        <f t="shared" si="1666"/>
        <v>100</v>
      </c>
      <c r="BC81" s="30">
        <f t="shared" si="1666"/>
        <v>100</v>
      </c>
      <c r="BD81" s="30">
        <f t="shared" si="1666"/>
        <v>100</v>
      </c>
      <c r="BE81" s="30">
        <f t="shared" si="1666"/>
        <v>100</v>
      </c>
      <c r="BF81" s="30">
        <f t="shared" si="1666"/>
        <v>100.00000000000003</v>
      </c>
      <c r="BG81" s="49">
        <f t="shared" si="1666"/>
        <v>100.00000000000001</v>
      </c>
      <c r="BH81" s="30">
        <f t="shared" si="1666"/>
        <v>100</v>
      </c>
      <c r="BI81" s="30">
        <f t="shared" si="1666"/>
        <v>99.999999999999986</v>
      </c>
      <c r="BJ81" s="30">
        <f t="shared" si="1666"/>
        <v>100.00000000000001</v>
      </c>
      <c r="BK81" s="30">
        <f t="shared" si="1666"/>
        <v>100</v>
      </c>
      <c r="BL81" s="30">
        <f t="shared" si="1666"/>
        <v>100.00000000000001</v>
      </c>
      <c r="BM81" s="30">
        <f t="shared" si="1666"/>
        <v>100.00000000000001</v>
      </c>
      <c r="BN81" s="30">
        <f t="shared" si="1666"/>
        <v>100</v>
      </c>
      <c r="BO81" s="30">
        <f t="shared" si="1666"/>
        <v>100</v>
      </c>
      <c r="BP81" s="30">
        <f t="shared" si="1666"/>
        <v>100</v>
      </c>
      <c r="BQ81" s="30">
        <f t="shared" si="1666"/>
        <v>100</v>
      </c>
      <c r="BR81" s="30">
        <f t="shared" si="1666"/>
        <v>100</v>
      </c>
      <c r="BS81" s="30">
        <f t="shared" si="1666"/>
        <v>100</v>
      </c>
      <c r="BT81" s="30">
        <f t="shared" si="1666"/>
        <v>99.999999999999986</v>
      </c>
      <c r="BU81" s="41"/>
      <c r="BV81" s="41"/>
      <c r="CG81" s="49"/>
      <c r="CQ81" s="30"/>
      <c r="CR81" s="30"/>
      <c r="CS81" s="3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row>
    <row r="82" spans="1:127" x14ac:dyDescent="0.25">
      <c r="B82" s="41" t="s">
        <v>34</v>
      </c>
      <c r="C82" s="2">
        <v>0</v>
      </c>
      <c r="D82" s="2">
        <v>3</v>
      </c>
      <c r="E82" s="2">
        <v>4</v>
      </c>
      <c r="F82" s="2">
        <v>2</v>
      </c>
      <c r="G82" s="2">
        <v>7</v>
      </c>
      <c r="H82" s="2">
        <v>227</v>
      </c>
      <c r="I82" s="2">
        <v>252</v>
      </c>
      <c r="J82" s="3">
        <v>1</v>
      </c>
      <c r="K82" s="3">
        <v>0</v>
      </c>
      <c r="L82" s="3">
        <v>0</v>
      </c>
      <c r="M82" s="3">
        <v>0</v>
      </c>
      <c r="N82" s="3">
        <v>0</v>
      </c>
      <c r="O82" s="3">
        <v>0</v>
      </c>
      <c r="P82" s="3">
        <v>0</v>
      </c>
      <c r="Q82" s="3">
        <v>0</v>
      </c>
      <c r="R82" s="3">
        <v>0</v>
      </c>
      <c r="S82" s="41">
        <v>496</v>
      </c>
      <c r="AG82" s="48"/>
      <c r="BG82" s="48"/>
      <c r="CG82" s="49"/>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row>
    <row r="83" spans="1:127" x14ac:dyDescent="0.25">
      <c r="B83" s="41" t="s">
        <v>35</v>
      </c>
      <c r="C83" s="2">
        <v>0</v>
      </c>
      <c r="D83" s="2">
        <v>0</v>
      </c>
      <c r="E83" s="2">
        <v>35</v>
      </c>
      <c r="F83" s="2">
        <v>1</v>
      </c>
      <c r="G83" s="2">
        <v>153</v>
      </c>
      <c r="H83" s="2">
        <v>34</v>
      </c>
      <c r="I83" s="2">
        <v>2</v>
      </c>
      <c r="J83" s="3">
        <v>0</v>
      </c>
      <c r="K83" s="3">
        <v>1</v>
      </c>
      <c r="L83" s="3">
        <v>4</v>
      </c>
      <c r="M83" s="3">
        <v>6</v>
      </c>
      <c r="N83" s="3">
        <v>259</v>
      </c>
      <c r="O83" s="3">
        <v>0</v>
      </c>
      <c r="P83" s="3">
        <v>0</v>
      </c>
      <c r="Q83" s="3">
        <v>0</v>
      </c>
      <c r="R83" s="3">
        <v>0</v>
      </c>
      <c r="S83" s="41">
        <v>495</v>
      </c>
      <c r="AG83" s="48"/>
      <c r="BG83" s="48"/>
      <c r="CG83" s="49"/>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row>
    <row r="84" spans="1:127" x14ac:dyDescent="0.25">
      <c r="B84" s="41" t="s">
        <v>24</v>
      </c>
      <c r="C84" s="2">
        <v>0</v>
      </c>
      <c r="D84" s="2">
        <v>5</v>
      </c>
      <c r="E84" s="2">
        <v>82</v>
      </c>
      <c r="F84" s="2">
        <v>200</v>
      </c>
      <c r="G84" s="2">
        <v>23</v>
      </c>
      <c r="H84" s="3">
        <v>9</v>
      </c>
      <c r="I84" s="3">
        <v>11</v>
      </c>
      <c r="J84" s="3">
        <v>4</v>
      </c>
      <c r="K84" s="3">
        <v>5</v>
      </c>
      <c r="L84" s="3">
        <v>154</v>
      </c>
      <c r="M84" s="3">
        <v>0</v>
      </c>
      <c r="N84" s="3">
        <v>0</v>
      </c>
      <c r="O84" s="3">
        <v>0</v>
      </c>
      <c r="P84" s="3">
        <v>0</v>
      </c>
      <c r="Q84" s="3">
        <v>0</v>
      </c>
      <c r="R84" s="3">
        <v>0</v>
      </c>
      <c r="S84" s="41">
        <v>493</v>
      </c>
      <c r="AG84" s="48"/>
      <c r="BG84" s="48"/>
      <c r="CG84" s="49"/>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row>
    <row r="85" spans="1:127" x14ac:dyDescent="0.25">
      <c r="B85" s="41" t="s">
        <v>36</v>
      </c>
      <c r="C85" s="2">
        <v>0</v>
      </c>
      <c r="D85" s="2">
        <v>0</v>
      </c>
      <c r="E85" s="2">
        <v>5</v>
      </c>
      <c r="F85" s="2">
        <v>0</v>
      </c>
      <c r="G85" s="2">
        <v>13</v>
      </c>
      <c r="H85" s="2">
        <v>308</v>
      </c>
      <c r="I85" s="2">
        <v>148</v>
      </c>
      <c r="J85" s="2">
        <v>16</v>
      </c>
      <c r="K85" s="2">
        <v>0</v>
      </c>
      <c r="L85" s="3">
        <v>0</v>
      </c>
      <c r="M85" s="3">
        <v>0</v>
      </c>
      <c r="N85" s="3">
        <v>4</v>
      </c>
      <c r="O85" s="3">
        <v>0</v>
      </c>
      <c r="P85" s="3">
        <v>0</v>
      </c>
      <c r="Q85" s="3">
        <v>0</v>
      </c>
      <c r="R85" s="3">
        <v>2</v>
      </c>
      <c r="S85" s="41">
        <v>496</v>
      </c>
      <c r="AG85" s="48"/>
      <c r="BG85" s="48"/>
      <c r="CG85" s="49"/>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row>
    <row r="86" spans="1:127" x14ac:dyDescent="0.25">
      <c r="B86" s="41" t="s">
        <v>37</v>
      </c>
      <c r="C86" s="2">
        <v>0</v>
      </c>
      <c r="D86" s="2">
        <v>0</v>
      </c>
      <c r="E86" s="2">
        <v>3</v>
      </c>
      <c r="F86" s="2">
        <v>0</v>
      </c>
      <c r="G86" s="2">
        <v>3</v>
      </c>
      <c r="H86" s="2">
        <v>9</v>
      </c>
      <c r="I86" s="2">
        <v>259</v>
      </c>
      <c r="J86" s="2">
        <v>215</v>
      </c>
      <c r="K86" s="2">
        <v>7</v>
      </c>
      <c r="L86" s="3">
        <v>0</v>
      </c>
      <c r="M86" s="3">
        <v>0</v>
      </c>
      <c r="N86" s="3">
        <v>0</v>
      </c>
      <c r="O86" s="3">
        <v>0</v>
      </c>
      <c r="P86" s="3">
        <v>0</v>
      </c>
      <c r="Q86" s="3">
        <v>0</v>
      </c>
      <c r="R86" s="3">
        <v>0</v>
      </c>
      <c r="S86" s="41">
        <v>496</v>
      </c>
      <c r="AG86" s="48"/>
      <c r="BG86" s="48"/>
      <c r="CG86" s="49"/>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row>
    <row r="87" spans="1:127" x14ac:dyDescent="0.25">
      <c r="B87" s="41" t="s">
        <v>38</v>
      </c>
      <c r="C87" s="2">
        <v>0</v>
      </c>
      <c r="D87" s="2">
        <v>0</v>
      </c>
      <c r="E87" s="2">
        <v>0</v>
      </c>
      <c r="F87" s="2">
        <v>42</v>
      </c>
      <c r="G87" s="2">
        <v>1</v>
      </c>
      <c r="H87" s="2">
        <v>105</v>
      </c>
      <c r="I87" s="2">
        <v>132</v>
      </c>
      <c r="J87" s="2">
        <v>133</v>
      </c>
      <c r="K87" s="2">
        <v>81</v>
      </c>
      <c r="L87" s="3">
        <v>0</v>
      </c>
      <c r="M87" s="3">
        <v>0</v>
      </c>
      <c r="N87" s="3">
        <v>0</v>
      </c>
      <c r="O87" s="3">
        <v>0</v>
      </c>
      <c r="P87" s="3">
        <v>0</v>
      </c>
      <c r="Q87" s="3">
        <v>0</v>
      </c>
      <c r="R87" s="3">
        <v>0</v>
      </c>
      <c r="S87" s="41">
        <v>494</v>
      </c>
      <c r="AG87" s="48"/>
      <c r="BG87" s="48"/>
      <c r="CG87" s="49"/>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row>
    <row r="88" spans="1:127" x14ac:dyDescent="0.25">
      <c r="B88" s="41" t="s">
        <v>22</v>
      </c>
      <c r="C88" s="2">
        <v>0</v>
      </c>
      <c r="D88" s="2">
        <v>314</v>
      </c>
      <c r="E88" s="2">
        <v>0</v>
      </c>
      <c r="F88" s="2">
        <v>143</v>
      </c>
      <c r="G88" s="2">
        <v>36</v>
      </c>
      <c r="H88" s="2">
        <v>1</v>
      </c>
      <c r="I88" s="3">
        <v>0</v>
      </c>
      <c r="J88" s="3">
        <v>0</v>
      </c>
      <c r="K88" s="3">
        <v>0</v>
      </c>
      <c r="L88" s="3">
        <v>0</v>
      </c>
      <c r="M88" s="3">
        <v>0</v>
      </c>
      <c r="N88" s="3">
        <v>0</v>
      </c>
      <c r="O88" s="3">
        <v>0</v>
      </c>
      <c r="P88" s="3">
        <v>0</v>
      </c>
      <c r="Q88" s="3">
        <v>0</v>
      </c>
      <c r="R88" s="3">
        <v>0</v>
      </c>
      <c r="S88" s="41">
        <v>494</v>
      </c>
      <c r="AG88" s="48"/>
      <c r="BG88" s="48"/>
      <c r="CG88" s="49"/>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row>
    <row r="89" spans="1:127" x14ac:dyDescent="0.25">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row>
    <row r="90" spans="1:127" x14ac:dyDescent="0.25">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row>
    <row r="91" spans="1:127" x14ac:dyDescent="0.25">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row>
    <row r="92" spans="1:127" x14ac:dyDescent="0.25">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row>
    <row r="93" spans="1:127" x14ac:dyDescent="0.25">
      <c r="A93" s="41" t="s">
        <v>101</v>
      </c>
      <c r="V93" s="41" t="str">
        <f>A93</f>
        <v xml:space="preserve">Staphylococcus haemolyticus  </v>
      </c>
      <c r="AG93" s="48"/>
      <c r="AV93" s="41" t="str">
        <f>A93</f>
        <v xml:space="preserve">Staphylococcus haemolyticus  </v>
      </c>
      <c r="BG93" s="48"/>
      <c r="BV93" s="30" t="str">
        <f>A93</f>
        <v xml:space="preserve">Staphylococcus haemolyticus  </v>
      </c>
      <c r="CG93" s="49"/>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row>
    <row r="94" spans="1:127" ht="18.75" x14ac:dyDescent="0.25">
      <c r="B94" s="41" t="s">
        <v>0</v>
      </c>
      <c r="C94" s="41">
        <v>1.5625E-2</v>
      </c>
      <c r="D94" s="41">
        <v>3.125E-2</v>
      </c>
      <c r="E94" s="41">
        <v>6.25E-2</v>
      </c>
      <c r="F94" s="41">
        <v>0.125</v>
      </c>
      <c r="G94" s="41">
        <v>0.25</v>
      </c>
      <c r="H94" s="41">
        <v>0.5</v>
      </c>
      <c r="I94" s="41">
        <v>1</v>
      </c>
      <c r="J94" s="41">
        <v>2</v>
      </c>
      <c r="K94" s="41">
        <v>4</v>
      </c>
      <c r="L94" s="41">
        <v>8</v>
      </c>
      <c r="M94" s="41">
        <v>16</v>
      </c>
      <c r="N94" s="41">
        <v>32</v>
      </c>
      <c r="O94" s="41">
        <v>64</v>
      </c>
      <c r="P94" s="41">
        <v>128</v>
      </c>
      <c r="Q94" s="41">
        <v>256</v>
      </c>
      <c r="R94" s="41">
        <v>512</v>
      </c>
      <c r="S94" s="41" t="s">
        <v>1</v>
      </c>
      <c r="V94" s="41" t="s">
        <v>0</v>
      </c>
      <c r="W94" s="41" t="str">
        <f>B95</f>
        <v>Penicillin G</v>
      </c>
      <c r="X94" s="41" t="str">
        <f>B96</f>
        <v>Oxacillin</v>
      </c>
      <c r="Y94" s="41" t="str">
        <f>B97</f>
        <v>Ampicillin/ Sulbactam</v>
      </c>
      <c r="Z94" s="41" t="str">
        <f>B98</f>
        <v>Piperacillin/ Tazobactam</v>
      </c>
      <c r="AA94" s="41" t="str">
        <f>B99</f>
        <v>Cefotaxim</v>
      </c>
      <c r="AB94" s="41" t="str">
        <f>B100</f>
        <v>Cefuroxim</v>
      </c>
      <c r="AC94" s="41" t="str">
        <f>B101</f>
        <v>Imipenem</v>
      </c>
      <c r="AD94" s="41" t="str">
        <f>B102</f>
        <v>Meropenem</v>
      </c>
      <c r="AE94" s="41" t="str">
        <f>B103</f>
        <v>Amikacin</v>
      </c>
      <c r="AF94" s="41" t="str">
        <f>B104</f>
        <v>Gentamicin</v>
      </c>
      <c r="AG94" s="48" t="str">
        <f>B105</f>
        <v>Fosfomycin</v>
      </c>
      <c r="AH94" s="41" t="str">
        <f>B106</f>
        <v>Cotrimoxazol</v>
      </c>
      <c r="AI94" s="41" t="str">
        <f>B107</f>
        <v>Ciprofloxacin</v>
      </c>
      <c r="AJ94" s="41" t="str">
        <f>B108</f>
        <v>Levofloxacin</v>
      </c>
      <c r="AK94" s="41" t="str">
        <f>B109</f>
        <v>Moxifloxacin</v>
      </c>
      <c r="AL94" s="41" t="str">
        <f>B110</f>
        <v>Doxycyclin</v>
      </c>
      <c r="AM94" s="41" t="str">
        <f>B111</f>
        <v>Rifampicin</v>
      </c>
      <c r="AN94" s="41" t="str">
        <f>B112</f>
        <v>Daptomycin</v>
      </c>
      <c r="AO94" s="41" t="str">
        <f>B113</f>
        <v>Roxythromycin</v>
      </c>
      <c r="AP94" s="41" t="str">
        <f>B114</f>
        <v>Clindamycin</v>
      </c>
      <c r="AQ94" s="41" t="str">
        <f>B115</f>
        <v>Linezolid</v>
      </c>
      <c r="AR94" s="41" t="str">
        <f>B116</f>
        <v>Vancomycin</v>
      </c>
      <c r="AS94" s="41" t="s">
        <v>38</v>
      </c>
      <c r="AT94" s="41" t="s">
        <v>22</v>
      </c>
      <c r="AW94" s="41" t="str">
        <f t="shared" ref="AW94" si="1667">W94</f>
        <v>Penicillin G</v>
      </c>
      <c r="AX94" s="41" t="str">
        <f t="shared" ref="AX94" si="1668">X94</f>
        <v>Oxacillin</v>
      </c>
      <c r="AY94" s="41" t="str">
        <f t="shared" ref="AY94" si="1669">Y94</f>
        <v>Ampicillin/ Sulbactam</v>
      </c>
      <c r="AZ94" s="41" t="str">
        <f t="shared" ref="AZ94" si="1670">Z94</f>
        <v>Piperacillin/ Tazobactam</v>
      </c>
      <c r="BA94" s="41" t="str">
        <f t="shared" ref="BA94" si="1671">AA94</f>
        <v>Cefotaxim</v>
      </c>
      <c r="BB94" s="41" t="str">
        <f t="shared" ref="BB94" si="1672">AB94</f>
        <v>Cefuroxim</v>
      </c>
      <c r="BC94" s="41" t="str">
        <f t="shared" ref="BC94" si="1673">AC94</f>
        <v>Imipenem</v>
      </c>
      <c r="BD94" s="41" t="str">
        <f t="shared" ref="BD94" si="1674">AD94</f>
        <v>Meropenem</v>
      </c>
      <c r="BE94" s="41" t="str">
        <f t="shared" ref="BE94" si="1675">AE94</f>
        <v>Amikacin</v>
      </c>
      <c r="BF94" s="41" t="str">
        <f t="shared" ref="BF94" si="1676">AF94</f>
        <v>Gentamicin</v>
      </c>
      <c r="BG94" s="48" t="str">
        <f t="shared" ref="BG94" si="1677">AG94</f>
        <v>Fosfomycin</v>
      </c>
      <c r="BH94" s="41" t="str">
        <f t="shared" ref="BH94" si="1678">AH94</f>
        <v>Cotrimoxazol</v>
      </c>
      <c r="BI94" s="41" t="str">
        <f t="shared" ref="BI94" si="1679">AI94</f>
        <v>Ciprofloxacin</v>
      </c>
      <c r="BJ94" s="41" t="str">
        <f t="shared" ref="BJ94" si="1680">AJ94</f>
        <v>Levofloxacin</v>
      </c>
      <c r="BK94" s="41" t="str">
        <f t="shared" ref="BK94" si="1681">AK94</f>
        <v>Moxifloxacin</v>
      </c>
      <c r="BL94" s="41" t="str">
        <f t="shared" ref="BL94" si="1682">AL94</f>
        <v>Doxycyclin</v>
      </c>
      <c r="BM94" s="41" t="str">
        <f t="shared" ref="BM94" si="1683">AM94</f>
        <v>Rifampicin</v>
      </c>
      <c r="BN94" s="41" t="str">
        <f t="shared" ref="BN94" si="1684">AN94</f>
        <v>Daptomycin</v>
      </c>
      <c r="BO94" s="41" t="str">
        <f t="shared" ref="BO94" si="1685">AO94</f>
        <v>Roxythromycin</v>
      </c>
      <c r="BP94" s="41" t="str">
        <f t="shared" ref="BP94" si="1686">AP94</f>
        <v>Clindamycin</v>
      </c>
      <c r="BQ94" s="41" t="str">
        <f t="shared" ref="BQ94" si="1687">AQ94</f>
        <v>Linezolid</v>
      </c>
      <c r="BR94" s="41" t="str">
        <f t="shared" ref="BR94" si="1688">AR94</f>
        <v>Vancomycin</v>
      </c>
      <c r="BS94" s="41" t="str">
        <f t="shared" ref="BS94" si="1689">AS94</f>
        <v>Teicoplanin</v>
      </c>
      <c r="BT94" s="41" t="s">
        <v>22</v>
      </c>
      <c r="BU94" s="41"/>
      <c r="BV94" s="41"/>
      <c r="BW94" s="30" t="str">
        <f t="shared" ref="BW94" si="1690">W94</f>
        <v>Penicillin G</v>
      </c>
      <c r="BX94" s="30" t="str">
        <f t="shared" ref="BX94" si="1691">X94</f>
        <v>Oxacillin</v>
      </c>
      <c r="BY94" s="30" t="str">
        <f t="shared" ref="BY94" si="1692">Y94</f>
        <v>Ampicillin/ Sulbactam</v>
      </c>
      <c r="BZ94" s="30" t="str">
        <f t="shared" ref="BZ94" si="1693">Z94</f>
        <v>Piperacillin/ Tazobactam</v>
      </c>
      <c r="CA94" s="30" t="str">
        <f t="shared" ref="CA94" si="1694">AA94</f>
        <v>Cefotaxim</v>
      </c>
      <c r="CB94" s="30" t="str">
        <f t="shared" ref="CB94" si="1695">AB94</f>
        <v>Cefuroxim</v>
      </c>
      <c r="CC94" s="30" t="str">
        <f t="shared" ref="CC94" si="1696">AC94</f>
        <v>Imipenem</v>
      </c>
      <c r="CD94" s="30" t="str">
        <f t="shared" ref="CD94" si="1697">AD94</f>
        <v>Meropenem</v>
      </c>
      <c r="CE94" s="30" t="str">
        <f t="shared" ref="CE94" si="1698">AE94</f>
        <v>Amikacin</v>
      </c>
      <c r="CF94" s="30" t="str">
        <f t="shared" ref="CF94" si="1699">AF94</f>
        <v>Gentamicin</v>
      </c>
      <c r="CG94" s="49" t="str">
        <f t="shared" ref="CG94" si="1700">AG94</f>
        <v>Fosfomycin</v>
      </c>
      <c r="CH94" s="30" t="str">
        <f t="shared" ref="CH94" si="1701">AH94</f>
        <v>Cotrimoxazol</v>
      </c>
      <c r="CI94" s="30" t="str">
        <f t="shared" ref="CI94" si="1702">AI94</f>
        <v>Ciprofloxacin</v>
      </c>
      <c r="CJ94" s="30" t="str">
        <f t="shared" ref="CJ94" si="1703">AJ94</f>
        <v>Levofloxacin</v>
      </c>
      <c r="CK94" s="30" t="str">
        <f t="shared" ref="CK94" si="1704">AK94</f>
        <v>Moxifloxacin</v>
      </c>
      <c r="CL94" s="30" t="str">
        <f t="shared" ref="CL94" si="1705">AL94</f>
        <v>Doxycyclin</v>
      </c>
      <c r="CM94" s="30" t="str">
        <f t="shared" ref="CM94" si="1706">AM94</f>
        <v>Rifampicin</v>
      </c>
      <c r="CN94" s="30" t="str">
        <f t="shared" ref="CN94" si="1707">AN94</f>
        <v>Daptomycin</v>
      </c>
      <c r="CO94" s="30" t="str">
        <f t="shared" ref="CO94" si="1708">AO94</f>
        <v>Roxythromycin</v>
      </c>
      <c r="CP94" s="30" t="str">
        <f t="shared" ref="CP94" si="1709">AP94</f>
        <v>Clindamycin</v>
      </c>
      <c r="CQ94" s="30" t="str">
        <f t="shared" ref="CQ94" si="1710">AQ94</f>
        <v>Linezolid</v>
      </c>
      <c r="CR94" s="30" t="str">
        <f t="shared" ref="CR94" si="1711">AR94</f>
        <v>Vancomycin</v>
      </c>
      <c r="CS94" s="30" t="str">
        <f t="shared" ref="CS94" si="1712">AS94</f>
        <v>Teicoplanin</v>
      </c>
      <c r="CT94" s="41" t="s">
        <v>22</v>
      </c>
      <c r="CW94" s="38"/>
      <c r="CX94" s="24" t="s">
        <v>72</v>
      </c>
      <c r="CY94" s="24" t="s">
        <v>73</v>
      </c>
      <c r="CZ94" s="24" t="s">
        <v>52</v>
      </c>
      <c r="DA94" s="24" t="s">
        <v>54</v>
      </c>
      <c r="DB94" s="24" t="s">
        <v>56</v>
      </c>
      <c r="DC94" s="24" t="s">
        <v>74</v>
      </c>
      <c r="DD94" s="24" t="s">
        <v>58</v>
      </c>
      <c r="DE94" s="24" t="s">
        <v>59</v>
      </c>
      <c r="DF94" s="24" t="s">
        <v>61</v>
      </c>
      <c r="DG94" s="24" t="s">
        <v>62</v>
      </c>
      <c r="DH94" s="24" t="s">
        <v>64</v>
      </c>
      <c r="DI94" s="24" t="s">
        <v>65</v>
      </c>
      <c r="DJ94" s="24" t="s">
        <v>66</v>
      </c>
      <c r="DK94" s="24" t="s">
        <v>67</v>
      </c>
      <c r="DL94" s="24" t="s">
        <v>68</v>
      </c>
      <c r="DM94" s="24" t="s">
        <v>69</v>
      </c>
      <c r="DN94" s="24" t="s">
        <v>75</v>
      </c>
      <c r="DO94" s="24" t="s">
        <v>76</v>
      </c>
      <c r="DP94" s="24" t="s">
        <v>77</v>
      </c>
      <c r="DQ94" s="24" t="s">
        <v>78</v>
      </c>
      <c r="DR94" s="24" t="s">
        <v>79</v>
      </c>
      <c r="DS94" s="24" t="s">
        <v>80</v>
      </c>
      <c r="DT94" s="24" t="s">
        <v>81</v>
      </c>
      <c r="DU94" s="24" t="s">
        <v>91</v>
      </c>
      <c r="DW94" s="10"/>
    </row>
    <row r="95" spans="1:127" ht="18.75" x14ac:dyDescent="0.25">
      <c r="B95" s="41" t="s">
        <v>31</v>
      </c>
      <c r="C95" s="2">
        <v>0</v>
      </c>
      <c r="D95" s="2">
        <v>2</v>
      </c>
      <c r="E95" s="2">
        <v>1</v>
      </c>
      <c r="F95" s="2">
        <v>0</v>
      </c>
      <c r="G95" s="3">
        <v>1</v>
      </c>
      <c r="H95" s="3">
        <v>2</v>
      </c>
      <c r="I95" s="3">
        <v>2</v>
      </c>
      <c r="J95" s="3">
        <v>1</v>
      </c>
      <c r="K95" s="3">
        <v>0</v>
      </c>
      <c r="L95" s="3">
        <v>41</v>
      </c>
      <c r="M95" s="3">
        <v>0</v>
      </c>
      <c r="N95" s="3">
        <v>0</v>
      </c>
      <c r="O95" s="3">
        <v>0</v>
      </c>
      <c r="P95" s="3">
        <v>0</v>
      </c>
      <c r="Q95" s="3">
        <v>0</v>
      </c>
      <c r="R95" s="3">
        <v>0</v>
      </c>
      <c r="S95" s="41">
        <v>50</v>
      </c>
      <c r="V95" s="41">
        <v>1.5625E-2</v>
      </c>
      <c r="W95" s="2">
        <f>C95</f>
        <v>0</v>
      </c>
      <c r="X95" s="2">
        <f>C96</f>
        <v>0</v>
      </c>
      <c r="Y95" s="41">
        <f>C97</f>
        <v>0</v>
      </c>
      <c r="Z95" s="41">
        <f>C98</f>
        <v>0</v>
      </c>
      <c r="AA95" s="41">
        <f>C99</f>
        <v>0</v>
      </c>
      <c r="AB95" s="41">
        <f>C100</f>
        <v>0</v>
      </c>
      <c r="AC95" s="41">
        <f>C101</f>
        <v>0</v>
      </c>
      <c r="AD95" s="41">
        <f>C102</f>
        <v>0</v>
      </c>
      <c r="AE95" s="2">
        <f>C103</f>
        <v>0</v>
      </c>
      <c r="AF95" s="2">
        <f>C104</f>
        <v>0</v>
      </c>
      <c r="AG95" s="50">
        <f>C105</f>
        <v>0</v>
      </c>
      <c r="AH95" s="2">
        <f>C106</f>
        <v>0</v>
      </c>
      <c r="AI95" s="4">
        <f>C107</f>
        <v>0</v>
      </c>
      <c r="AJ95" s="4">
        <f>C108</f>
        <v>0</v>
      </c>
      <c r="AK95" s="2">
        <f>C109</f>
        <v>0</v>
      </c>
      <c r="AL95" s="2">
        <f>C110</f>
        <v>0</v>
      </c>
      <c r="AM95" s="2">
        <f>C111</f>
        <v>0</v>
      </c>
      <c r="AN95" s="2">
        <f>C112</f>
        <v>0</v>
      </c>
      <c r="AO95" s="2">
        <f>C113</f>
        <v>0</v>
      </c>
      <c r="AP95" s="2">
        <f>C114</f>
        <v>0</v>
      </c>
      <c r="AQ95" s="2">
        <f>C115</f>
        <v>0</v>
      </c>
      <c r="AR95" s="2">
        <f>C116</f>
        <v>0</v>
      </c>
      <c r="AS95" s="2">
        <f>C117</f>
        <v>0</v>
      </c>
      <c r="AT95" s="2">
        <f>C118</f>
        <v>0</v>
      </c>
      <c r="AU95" s="5"/>
      <c r="AV95" s="41">
        <v>1.5625E-2</v>
      </c>
      <c r="AW95" s="31">
        <f t="shared" ref="AW95" si="1713">PRODUCT(W95*100*1/W111)</f>
        <v>0</v>
      </c>
      <c r="AX95" s="31">
        <f t="shared" ref="AX95" si="1714">PRODUCT(X95*100*1/X111)</f>
        <v>0</v>
      </c>
      <c r="AY95" s="30">
        <f t="shared" ref="AY95" si="1715">PRODUCT(Y95*100*1/Y111)</f>
        <v>0</v>
      </c>
      <c r="AZ95" s="30">
        <f t="shared" ref="AZ95" si="1716">PRODUCT(Z95*100*1/Z111)</f>
        <v>0</v>
      </c>
      <c r="BA95" s="30">
        <f t="shared" ref="BA95" si="1717">PRODUCT(AA95*100*1/AA111)</f>
        <v>0</v>
      </c>
      <c r="BB95" s="30">
        <f t="shared" ref="BB95" si="1718">PRODUCT(AB95*100*1/AB111)</f>
        <v>0</v>
      </c>
      <c r="BC95" s="30">
        <f t="shared" ref="BC95" si="1719">PRODUCT(AC95*100*1/AC111)</f>
        <v>0</v>
      </c>
      <c r="BD95" s="30">
        <f t="shared" ref="BD95" si="1720">PRODUCT(AD95*100*1/AD111)</f>
        <v>0</v>
      </c>
      <c r="BE95" s="31">
        <f t="shared" ref="BE95" si="1721">PRODUCT(AE95*100*1/AE111)</f>
        <v>0</v>
      </c>
      <c r="BF95" s="31">
        <f t="shared" ref="BF95" si="1722">PRODUCT(AF95*100*1/AF111)</f>
        <v>0</v>
      </c>
      <c r="BG95" s="51">
        <f t="shared" ref="BG95" si="1723">PRODUCT(AG95*100*1/AG111)</f>
        <v>0</v>
      </c>
      <c r="BH95" s="31">
        <f t="shared" ref="BH95" si="1724">PRODUCT(AH95*100*1/AH111)</f>
        <v>0</v>
      </c>
      <c r="BI95" s="32">
        <f t="shared" ref="BI95" si="1725">PRODUCT(AI95*100*1/AI111)</f>
        <v>0</v>
      </c>
      <c r="BJ95" s="32">
        <f t="shared" ref="BJ95" si="1726">PRODUCT(AJ95*100*1/AJ111)</f>
        <v>0</v>
      </c>
      <c r="BK95" s="31">
        <f t="shared" ref="BK95" si="1727">PRODUCT(AK95*100*1/AK111)</f>
        <v>0</v>
      </c>
      <c r="BL95" s="31">
        <f t="shared" ref="BL95" si="1728">PRODUCT(AL95*100*1/AL111)</f>
        <v>0</v>
      </c>
      <c r="BM95" s="31">
        <f t="shared" ref="BM95" si="1729">PRODUCT(AM95*100*1/AM111)</f>
        <v>0</v>
      </c>
      <c r="BN95" s="31">
        <f t="shared" ref="BN95" si="1730">PRODUCT(AN95*100*1/AN111)</f>
        <v>0</v>
      </c>
      <c r="BO95" s="31">
        <f t="shared" ref="BO95" si="1731">PRODUCT(AO95*100*1/AO111)</f>
        <v>0</v>
      </c>
      <c r="BP95" s="31">
        <f t="shared" ref="BP95" si="1732">PRODUCT(AP95*100*1/AP111)</f>
        <v>0</v>
      </c>
      <c r="BQ95" s="31">
        <f t="shared" ref="BQ95" si="1733">PRODUCT(AQ95*100*1/AQ111)</f>
        <v>0</v>
      </c>
      <c r="BR95" s="31">
        <f t="shared" ref="BR95" si="1734">PRODUCT(AR95*100*1/AR111)</f>
        <v>0</v>
      </c>
      <c r="BS95" s="31">
        <f t="shared" ref="BS95" si="1735">PRODUCT(AS95*100*1/AS111)</f>
        <v>0</v>
      </c>
      <c r="BT95" s="31">
        <f t="shared" ref="BT95" si="1736">PRODUCT(AT95*100*1/AT111)</f>
        <v>0</v>
      </c>
      <c r="BU95" s="41"/>
      <c r="BV95" s="41">
        <v>1.5625E-2</v>
      </c>
      <c r="BW95" s="31">
        <f t="shared" ref="BW95" si="1737">AW95</f>
        <v>0</v>
      </c>
      <c r="BX95" s="31">
        <f t="shared" ref="BX95" si="1738">AX95</f>
        <v>0</v>
      </c>
      <c r="BY95" s="30">
        <f t="shared" ref="BY95" si="1739">AY95</f>
        <v>0</v>
      </c>
      <c r="BZ95" s="30">
        <f t="shared" ref="BZ95" si="1740">AZ95</f>
        <v>0</v>
      </c>
      <c r="CA95" s="30">
        <f t="shared" ref="CA95" si="1741">BA95</f>
        <v>0</v>
      </c>
      <c r="CB95" s="30">
        <f t="shared" ref="CB95" si="1742">BB95</f>
        <v>0</v>
      </c>
      <c r="CC95" s="30">
        <f t="shared" ref="CC95" si="1743">BC95</f>
        <v>0</v>
      </c>
      <c r="CD95" s="30">
        <f t="shared" ref="CD95" si="1744">BD95</f>
        <v>0</v>
      </c>
      <c r="CE95" s="31">
        <f t="shared" ref="CE95" si="1745">BE95</f>
        <v>0</v>
      </c>
      <c r="CF95" s="31">
        <f t="shared" ref="CF95" si="1746">BF95</f>
        <v>0</v>
      </c>
      <c r="CG95" s="51">
        <f t="shared" ref="CG95" si="1747">BG95</f>
        <v>0</v>
      </c>
      <c r="CH95" s="31">
        <f t="shared" ref="CH95" si="1748">BH95</f>
        <v>0</v>
      </c>
      <c r="CI95" s="32">
        <f t="shared" ref="CI95" si="1749">BI95</f>
        <v>0</v>
      </c>
      <c r="CJ95" s="32">
        <f t="shared" ref="CJ95" si="1750">BJ95</f>
        <v>0</v>
      </c>
      <c r="CK95" s="31">
        <f t="shared" ref="CK95" si="1751">BK95</f>
        <v>0</v>
      </c>
      <c r="CL95" s="31">
        <f t="shared" ref="CL95" si="1752">BL95</f>
        <v>0</v>
      </c>
      <c r="CM95" s="31">
        <f t="shared" ref="CM95" si="1753">BM95</f>
        <v>0</v>
      </c>
      <c r="CN95" s="31">
        <f t="shared" ref="CN95" si="1754">BN95</f>
        <v>0</v>
      </c>
      <c r="CO95" s="31">
        <f t="shared" ref="CO95" si="1755">BO95</f>
        <v>0</v>
      </c>
      <c r="CP95" s="31">
        <f t="shared" ref="CP95" si="1756">BP95</f>
        <v>0</v>
      </c>
      <c r="CQ95" s="31">
        <f t="shared" ref="CQ95" si="1757">BQ95</f>
        <v>0</v>
      </c>
      <c r="CR95" s="31">
        <f t="shared" ref="CR95" si="1758">BR95</f>
        <v>0</v>
      </c>
      <c r="CS95" s="31">
        <f t="shared" ref="CS95" si="1759">BS95</f>
        <v>0</v>
      </c>
      <c r="CT95" s="31">
        <f t="shared" ref="CT95" si="1760">BT95</f>
        <v>0</v>
      </c>
      <c r="CW95" s="25" t="s">
        <v>48</v>
      </c>
      <c r="CX95" s="26">
        <f t="shared" ref="CX95:DU95" si="1761">W111</f>
        <v>50</v>
      </c>
      <c r="CY95" s="26">
        <f t="shared" si="1761"/>
        <v>50</v>
      </c>
      <c r="CZ95" s="26">
        <f t="shared" si="1761"/>
        <v>50</v>
      </c>
      <c r="DA95" s="26">
        <f t="shared" si="1761"/>
        <v>50</v>
      </c>
      <c r="DB95" s="26">
        <f t="shared" si="1761"/>
        <v>50</v>
      </c>
      <c r="DC95" s="26">
        <f t="shared" si="1761"/>
        <v>50</v>
      </c>
      <c r="DD95" s="26">
        <f t="shared" si="1761"/>
        <v>50</v>
      </c>
      <c r="DE95" s="27">
        <f t="shared" si="1761"/>
        <v>51</v>
      </c>
      <c r="DF95" s="27">
        <f t="shared" si="1761"/>
        <v>50</v>
      </c>
      <c r="DG95" s="27">
        <f t="shared" si="1761"/>
        <v>50</v>
      </c>
      <c r="DH95" s="27">
        <f t="shared" si="1761"/>
        <v>50</v>
      </c>
      <c r="DI95" s="27">
        <f t="shared" si="1761"/>
        <v>50</v>
      </c>
      <c r="DJ95" s="27">
        <f t="shared" si="1761"/>
        <v>50</v>
      </c>
      <c r="DK95" s="27">
        <f t="shared" si="1761"/>
        <v>50</v>
      </c>
      <c r="DL95" s="27">
        <f t="shared" si="1761"/>
        <v>51</v>
      </c>
      <c r="DM95" s="27">
        <f t="shared" si="1761"/>
        <v>50</v>
      </c>
      <c r="DN95" s="27">
        <f t="shared" si="1761"/>
        <v>50</v>
      </c>
      <c r="DO95" s="27">
        <f t="shared" si="1761"/>
        <v>50</v>
      </c>
      <c r="DP95" s="27">
        <f t="shared" si="1761"/>
        <v>50</v>
      </c>
      <c r="DQ95" s="27">
        <f t="shared" si="1761"/>
        <v>51</v>
      </c>
      <c r="DR95" s="27">
        <f t="shared" si="1761"/>
        <v>51</v>
      </c>
      <c r="DS95" s="27">
        <f t="shared" si="1761"/>
        <v>51</v>
      </c>
      <c r="DT95" s="27">
        <f t="shared" si="1761"/>
        <v>50</v>
      </c>
      <c r="DU95" s="27">
        <f t="shared" si="1761"/>
        <v>50</v>
      </c>
      <c r="DV95" s="10"/>
    </row>
    <row r="96" spans="1:127" ht="18.75" x14ac:dyDescent="0.25">
      <c r="B96" s="41" t="s">
        <v>32</v>
      </c>
      <c r="C96" s="2">
        <v>0</v>
      </c>
      <c r="D96" s="2">
        <v>0</v>
      </c>
      <c r="E96" s="2">
        <v>4</v>
      </c>
      <c r="F96" s="2">
        <v>0</v>
      </c>
      <c r="G96" s="2">
        <v>3</v>
      </c>
      <c r="H96" s="3">
        <v>2</v>
      </c>
      <c r="I96" s="3">
        <v>1</v>
      </c>
      <c r="J96" s="3">
        <v>1</v>
      </c>
      <c r="K96" s="3">
        <v>1</v>
      </c>
      <c r="L96" s="3">
        <v>0</v>
      </c>
      <c r="M96" s="3">
        <v>38</v>
      </c>
      <c r="N96" s="3">
        <v>0</v>
      </c>
      <c r="O96" s="3">
        <v>0</v>
      </c>
      <c r="P96" s="3">
        <v>0</v>
      </c>
      <c r="Q96" s="3">
        <v>0</v>
      </c>
      <c r="R96" s="3">
        <v>0</v>
      </c>
      <c r="S96" s="41">
        <v>50</v>
      </c>
      <c r="V96" s="41">
        <v>3.125E-2</v>
      </c>
      <c r="W96" s="2">
        <f>D95</f>
        <v>2</v>
      </c>
      <c r="X96" s="2">
        <f>D96</f>
        <v>0</v>
      </c>
      <c r="Y96" s="41">
        <f>D97</f>
        <v>0</v>
      </c>
      <c r="Z96" s="41">
        <f>D98</f>
        <v>0</v>
      </c>
      <c r="AA96" s="41">
        <f>D99</f>
        <v>0</v>
      </c>
      <c r="AB96" s="41">
        <f>D100</f>
        <v>0</v>
      </c>
      <c r="AC96" s="41">
        <f>D101</f>
        <v>0</v>
      </c>
      <c r="AD96" s="41">
        <f>D102</f>
        <v>1</v>
      </c>
      <c r="AE96" s="2">
        <f>D103</f>
        <v>0</v>
      </c>
      <c r="AF96" s="2">
        <f>D104</f>
        <v>0</v>
      </c>
      <c r="AG96" s="50">
        <f>D105</f>
        <v>0</v>
      </c>
      <c r="AH96" s="2">
        <f>D106</f>
        <v>0</v>
      </c>
      <c r="AI96" s="4">
        <f>D107</f>
        <v>0</v>
      </c>
      <c r="AJ96" s="4">
        <f>D108</f>
        <v>0</v>
      </c>
      <c r="AK96" s="2">
        <f>D109</f>
        <v>0</v>
      </c>
      <c r="AL96" s="2">
        <f>D110</f>
        <v>0</v>
      </c>
      <c r="AM96" s="2">
        <f>D111</f>
        <v>35</v>
      </c>
      <c r="AN96" s="2">
        <f>D112</f>
        <v>0</v>
      </c>
      <c r="AO96" s="2">
        <f>D113</f>
        <v>0</v>
      </c>
      <c r="AP96" s="2">
        <f>D114</f>
        <v>0</v>
      </c>
      <c r="AQ96" s="2">
        <f>D115</f>
        <v>0</v>
      </c>
      <c r="AR96" s="2">
        <f>D116</f>
        <v>0</v>
      </c>
      <c r="AS96" s="2">
        <f>D117</f>
        <v>0</v>
      </c>
      <c r="AT96" s="2">
        <f>D118</f>
        <v>21</v>
      </c>
      <c r="AU96" s="5"/>
      <c r="AV96" s="41">
        <v>3.125E-2</v>
      </c>
      <c r="AW96" s="31">
        <f t="shared" ref="AW96" si="1762">PRODUCT(W96*100*1/W111)</f>
        <v>4</v>
      </c>
      <c r="AX96" s="31">
        <f t="shared" ref="AX96" si="1763">PRODUCT(X96*100*1/X111)</f>
        <v>0</v>
      </c>
      <c r="AY96" s="30">
        <f t="shared" ref="AY96" si="1764">PRODUCT(Y96*100*1/Y111)</f>
        <v>0</v>
      </c>
      <c r="AZ96" s="30">
        <f t="shared" ref="AZ96" si="1765">PRODUCT(Z96*100*1/Z111)</f>
        <v>0</v>
      </c>
      <c r="BA96" s="30">
        <f t="shared" ref="BA96" si="1766">PRODUCT(AA96*100*1/AA111)</f>
        <v>0</v>
      </c>
      <c r="BB96" s="30">
        <f t="shared" ref="BB96" si="1767">PRODUCT(AB96*100*1/AB111)</f>
        <v>0</v>
      </c>
      <c r="BC96" s="30">
        <f t="shared" ref="BC96" si="1768">PRODUCT(AC96*100*1/AC111)</f>
        <v>0</v>
      </c>
      <c r="BD96" s="30">
        <f t="shared" ref="BD96" si="1769">PRODUCT(AD96*100*1/AD111)</f>
        <v>1.9607843137254901</v>
      </c>
      <c r="BE96" s="31">
        <f t="shared" ref="BE96" si="1770">PRODUCT(AE96*100*1/AE111)</f>
        <v>0</v>
      </c>
      <c r="BF96" s="31">
        <f t="shared" ref="BF96" si="1771">PRODUCT(AF96*100*1/AF111)</f>
        <v>0</v>
      </c>
      <c r="BG96" s="51">
        <f t="shared" ref="BG96" si="1772">PRODUCT(AG96*100*1/AG111)</f>
        <v>0</v>
      </c>
      <c r="BH96" s="31">
        <f t="shared" ref="BH96" si="1773">PRODUCT(AH96*100*1/AH111)</f>
        <v>0</v>
      </c>
      <c r="BI96" s="32">
        <f t="shared" ref="BI96" si="1774">PRODUCT(AI96*100*1/AI111)</f>
        <v>0</v>
      </c>
      <c r="BJ96" s="32">
        <f t="shared" ref="BJ96" si="1775">PRODUCT(AJ96*100*1/AJ111)</f>
        <v>0</v>
      </c>
      <c r="BK96" s="31">
        <f t="shared" ref="BK96" si="1776">PRODUCT(AK96*100*1/AK111)</f>
        <v>0</v>
      </c>
      <c r="BL96" s="31">
        <f t="shared" ref="BL96" si="1777">PRODUCT(AL96*100*1/AL111)</f>
        <v>0</v>
      </c>
      <c r="BM96" s="31">
        <f t="shared" ref="BM96" si="1778">PRODUCT(AM96*100*1/AM111)</f>
        <v>70</v>
      </c>
      <c r="BN96" s="31">
        <f t="shared" ref="BN96" si="1779">PRODUCT(AN96*100*1/AN111)</f>
        <v>0</v>
      </c>
      <c r="BO96" s="31">
        <f t="shared" ref="BO96" si="1780">PRODUCT(AO96*100*1/AO111)</f>
        <v>0</v>
      </c>
      <c r="BP96" s="31">
        <f t="shared" ref="BP96" si="1781">PRODUCT(AP96*100*1/AP111)</f>
        <v>0</v>
      </c>
      <c r="BQ96" s="31">
        <f t="shared" ref="BQ96" si="1782">PRODUCT(AQ96*100*1/AQ111)</f>
        <v>0</v>
      </c>
      <c r="BR96" s="31">
        <f t="shared" ref="BR96" si="1783">PRODUCT(AR96*100*1/AR111)</f>
        <v>0</v>
      </c>
      <c r="BS96" s="31">
        <f t="shared" ref="BS96" si="1784">PRODUCT(AS96*100*1/AS111)</f>
        <v>0</v>
      </c>
      <c r="BT96" s="31">
        <f t="shared" ref="BT96" si="1785">PRODUCT(AT96*100*1/AT111)</f>
        <v>42</v>
      </c>
      <c r="BU96" s="41"/>
      <c r="BV96" s="41">
        <v>3.125E-2</v>
      </c>
      <c r="BW96" s="31">
        <f t="shared" ref="BW96" si="1786">AW95+AW96</f>
        <v>4</v>
      </c>
      <c r="BX96" s="31">
        <f t="shared" ref="BX96" si="1787">AX95+AX96</f>
        <v>0</v>
      </c>
      <c r="BY96" s="30">
        <f t="shared" ref="BY96" si="1788">AY95+AY96</f>
        <v>0</v>
      </c>
      <c r="BZ96" s="30">
        <f t="shared" ref="BZ96" si="1789">AZ95+AZ96</f>
        <v>0</v>
      </c>
      <c r="CA96" s="30">
        <f t="shared" ref="CA96" si="1790">BA95+BA96</f>
        <v>0</v>
      </c>
      <c r="CB96" s="30">
        <f t="shared" ref="CB96" si="1791">BB95+BB96</f>
        <v>0</v>
      </c>
      <c r="CC96" s="30">
        <f t="shared" ref="CC96" si="1792">BC95+BC96</f>
        <v>0</v>
      </c>
      <c r="CD96" s="30">
        <f t="shared" ref="CD96" si="1793">BD95+BD96</f>
        <v>1.9607843137254901</v>
      </c>
      <c r="CE96" s="31">
        <f t="shared" ref="CE96" si="1794">BE95+BE96</f>
        <v>0</v>
      </c>
      <c r="CF96" s="31">
        <f t="shared" ref="CF96" si="1795">BF95+BF96</f>
        <v>0</v>
      </c>
      <c r="CG96" s="51">
        <f t="shared" ref="CG96" si="1796">BG95+BG96</f>
        <v>0</v>
      </c>
      <c r="CH96" s="31">
        <f t="shared" ref="CH96" si="1797">BH95+BH96</f>
        <v>0</v>
      </c>
      <c r="CI96" s="32">
        <f t="shared" ref="CI96" si="1798">BI95+BI96</f>
        <v>0</v>
      </c>
      <c r="CJ96" s="32">
        <f t="shared" ref="CJ96" si="1799">BJ95+BJ96</f>
        <v>0</v>
      </c>
      <c r="CK96" s="31">
        <f t="shared" ref="CK96" si="1800">BK95+BK96</f>
        <v>0</v>
      </c>
      <c r="CL96" s="31">
        <f t="shared" ref="CL96" si="1801">BL95+BL96</f>
        <v>0</v>
      </c>
      <c r="CM96" s="31">
        <f t="shared" ref="CM96" si="1802">BM95+BM96</f>
        <v>70</v>
      </c>
      <c r="CN96" s="31">
        <f t="shared" ref="CN96" si="1803">BN95+BN96</f>
        <v>0</v>
      </c>
      <c r="CO96" s="31">
        <f t="shared" ref="CO96" si="1804">BO95+BO96</f>
        <v>0</v>
      </c>
      <c r="CP96" s="31">
        <f t="shared" ref="CP96" si="1805">BP95+BP96</f>
        <v>0</v>
      </c>
      <c r="CQ96" s="31">
        <f t="shared" ref="CQ96" si="1806">BQ95+BQ96</f>
        <v>0</v>
      </c>
      <c r="CR96" s="31">
        <f t="shared" ref="CR96" si="1807">BR95+BR96</f>
        <v>0</v>
      </c>
      <c r="CS96" s="31">
        <f t="shared" ref="CS96" si="1808">BS95+BS96</f>
        <v>0</v>
      </c>
      <c r="CT96" s="31">
        <f t="shared" ref="CT96" si="1809">BT95+BT96</f>
        <v>42</v>
      </c>
      <c r="CW96" s="25" t="s">
        <v>49</v>
      </c>
      <c r="CX96" s="18"/>
      <c r="CY96" s="18">
        <f>BX99</f>
        <v>14</v>
      </c>
      <c r="CZ96" s="18"/>
      <c r="DA96" s="18"/>
      <c r="DB96" s="18"/>
      <c r="DC96" s="18"/>
      <c r="DD96" s="18"/>
      <c r="DE96" s="17"/>
      <c r="DF96" s="17">
        <f>CE105</f>
        <v>98</v>
      </c>
      <c r="DG96" s="17">
        <f>CF102</f>
        <v>24</v>
      </c>
      <c r="DH96" s="17"/>
      <c r="DI96" s="17">
        <f>CH102</f>
        <v>36</v>
      </c>
      <c r="DJ96" s="13"/>
      <c r="DK96" s="17"/>
      <c r="DL96" s="17">
        <f>CK99</f>
        <v>21.568627450980394</v>
      </c>
      <c r="DM96" s="17">
        <f>CL101</f>
        <v>90</v>
      </c>
      <c r="DN96" s="17">
        <f>CM97</f>
        <v>72</v>
      </c>
      <c r="DO96" s="17">
        <f>CN101</f>
        <v>100</v>
      </c>
      <c r="DP96" s="17">
        <f>CO101</f>
        <v>10</v>
      </c>
      <c r="DQ96" s="17">
        <f>CP99</f>
        <v>41.176470588235297</v>
      </c>
      <c r="DR96" s="17">
        <f>CQ103</f>
        <v>100</v>
      </c>
      <c r="DS96" s="17">
        <f>CR103</f>
        <v>100</v>
      </c>
      <c r="DT96" s="17">
        <f>CS103</f>
        <v>98</v>
      </c>
      <c r="DU96" s="17">
        <f>CT100</f>
        <v>100</v>
      </c>
      <c r="DV96" s="10"/>
    </row>
    <row r="97" spans="2:126" ht="18.75" x14ac:dyDescent="0.25">
      <c r="B97" s="41" t="s">
        <v>3</v>
      </c>
      <c r="C97" s="41">
        <v>0</v>
      </c>
      <c r="D97" s="41">
        <v>0</v>
      </c>
      <c r="E97" s="41">
        <v>0</v>
      </c>
      <c r="F97" s="41">
        <v>9</v>
      </c>
      <c r="G97" s="41">
        <v>0</v>
      </c>
      <c r="H97" s="41">
        <v>1</v>
      </c>
      <c r="I97" s="41">
        <v>2</v>
      </c>
      <c r="J97" s="41">
        <v>0</v>
      </c>
      <c r="K97" s="41">
        <v>0</v>
      </c>
      <c r="L97" s="41">
        <v>0</v>
      </c>
      <c r="M97" s="41">
        <v>1</v>
      </c>
      <c r="N97" s="41">
        <v>20</v>
      </c>
      <c r="O97" s="41">
        <v>17</v>
      </c>
      <c r="P97" s="41">
        <v>0</v>
      </c>
      <c r="Q97" s="41">
        <v>0</v>
      </c>
      <c r="R97" s="41">
        <v>0</v>
      </c>
      <c r="S97" s="41">
        <v>50</v>
      </c>
      <c r="V97" s="41">
        <v>6.25E-2</v>
      </c>
      <c r="W97" s="2">
        <f>E95</f>
        <v>1</v>
      </c>
      <c r="X97" s="2">
        <f>E96</f>
        <v>4</v>
      </c>
      <c r="Y97" s="41">
        <f>E97</f>
        <v>0</v>
      </c>
      <c r="Z97" s="41">
        <f>E98</f>
        <v>0</v>
      </c>
      <c r="AA97" s="41">
        <f>E99</f>
        <v>0</v>
      </c>
      <c r="AB97" s="41">
        <f>E100</f>
        <v>0</v>
      </c>
      <c r="AC97" s="41">
        <f>E101</f>
        <v>11</v>
      </c>
      <c r="AD97" s="41">
        <f>E102</f>
        <v>6</v>
      </c>
      <c r="AE97" s="2">
        <f>E103</f>
        <v>0</v>
      </c>
      <c r="AF97" s="2">
        <f>E104</f>
        <v>12</v>
      </c>
      <c r="AG97" s="50">
        <f>E105</f>
        <v>0</v>
      </c>
      <c r="AH97" s="2">
        <f>E106</f>
        <v>9</v>
      </c>
      <c r="AI97" s="4">
        <f>E107</f>
        <v>1</v>
      </c>
      <c r="AJ97" s="4">
        <f>E108</f>
        <v>0</v>
      </c>
      <c r="AK97" s="2">
        <f>E109</f>
        <v>3</v>
      </c>
      <c r="AL97" s="2">
        <f>E110</f>
        <v>20</v>
      </c>
      <c r="AM97" s="2">
        <f>E111</f>
        <v>1</v>
      </c>
      <c r="AN97" s="2">
        <f>E112</f>
        <v>0</v>
      </c>
      <c r="AO97" s="2">
        <f>E113</f>
        <v>0</v>
      </c>
      <c r="AP97" s="2">
        <f>E114</f>
        <v>3</v>
      </c>
      <c r="AQ97" s="2">
        <f>E115</f>
        <v>0</v>
      </c>
      <c r="AR97" s="2">
        <f>E116</f>
        <v>0</v>
      </c>
      <c r="AS97" s="2">
        <f>E117</f>
        <v>0</v>
      </c>
      <c r="AT97" s="2">
        <f>E118</f>
        <v>0</v>
      </c>
      <c r="AU97" s="5"/>
      <c r="AV97" s="41">
        <v>6.25E-2</v>
      </c>
      <c r="AW97" s="31">
        <f t="shared" ref="AW97" si="1810">PRODUCT(W97*100*1/W111)</f>
        <v>2</v>
      </c>
      <c r="AX97" s="31">
        <f t="shared" ref="AX97" si="1811">PRODUCT(X97*100*1/X111)</f>
        <v>8</v>
      </c>
      <c r="AY97" s="30">
        <f t="shared" ref="AY97" si="1812">PRODUCT(Y97*100*1/Y111)</f>
        <v>0</v>
      </c>
      <c r="AZ97" s="30">
        <f t="shared" ref="AZ97" si="1813">PRODUCT(Z97*100*1/Z111)</f>
        <v>0</v>
      </c>
      <c r="BA97" s="30">
        <f t="shared" ref="BA97" si="1814">PRODUCT(AA97*100*1/AA111)</f>
        <v>0</v>
      </c>
      <c r="BB97" s="30">
        <f t="shared" ref="BB97" si="1815">PRODUCT(AB97*100*1/AB111)</f>
        <v>0</v>
      </c>
      <c r="BC97" s="30">
        <f t="shared" ref="BC97" si="1816">PRODUCT(AC97*100*1/AC111)</f>
        <v>22</v>
      </c>
      <c r="BD97" s="30">
        <f t="shared" ref="BD97" si="1817">PRODUCT(AD97*100*1/AD111)</f>
        <v>11.764705882352942</v>
      </c>
      <c r="BE97" s="31">
        <f t="shared" ref="BE97" si="1818">PRODUCT(AE97*100*1/AE111)</f>
        <v>0</v>
      </c>
      <c r="BF97" s="31">
        <f t="shared" ref="BF97" si="1819">PRODUCT(AF97*100*1/AF111)</f>
        <v>24</v>
      </c>
      <c r="BG97" s="51">
        <f t="shared" ref="BG97" si="1820">PRODUCT(AG97*100*1/AG111)</f>
        <v>0</v>
      </c>
      <c r="BH97" s="31">
        <f t="shared" ref="BH97" si="1821">PRODUCT(AH97*100*1/AH111)</f>
        <v>18</v>
      </c>
      <c r="BI97" s="32">
        <f t="shared" ref="BI97" si="1822">PRODUCT(AI97*100*1/AI111)</f>
        <v>2</v>
      </c>
      <c r="BJ97" s="32">
        <f t="shared" ref="BJ97" si="1823">PRODUCT(AJ97*100*1/AJ111)</f>
        <v>0</v>
      </c>
      <c r="BK97" s="31">
        <f t="shared" ref="BK97" si="1824">PRODUCT(AK97*100*1/AK111)</f>
        <v>5.882352941176471</v>
      </c>
      <c r="BL97" s="31">
        <f t="shared" ref="BL97" si="1825">PRODUCT(AL97*100*1/AL111)</f>
        <v>40</v>
      </c>
      <c r="BM97" s="31">
        <f t="shared" ref="BM97" si="1826">PRODUCT(AM97*100*1/AM111)</f>
        <v>2</v>
      </c>
      <c r="BN97" s="31">
        <f t="shared" ref="BN97" si="1827">PRODUCT(AN97*100*1/AN111)</f>
        <v>0</v>
      </c>
      <c r="BO97" s="31">
        <f t="shared" ref="BO97" si="1828">PRODUCT(AO97*100*1/AO111)</f>
        <v>0</v>
      </c>
      <c r="BP97" s="31">
        <f t="shared" ref="BP97" si="1829">PRODUCT(AP97*100*1/AP111)</f>
        <v>5.882352941176471</v>
      </c>
      <c r="BQ97" s="31">
        <f t="shared" ref="BQ97" si="1830">PRODUCT(AQ97*100*1/AQ111)</f>
        <v>0</v>
      </c>
      <c r="BR97" s="31">
        <f t="shared" ref="BR97" si="1831">PRODUCT(AR97*100*1/AR111)</f>
        <v>0</v>
      </c>
      <c r="BS97" s="31">
        <f t="shared" ref="BS97" si="1832">PRODUCT(AS97*100*1/AS111)</f>
        <v>0</v>
      </c>
      <c r="BT97" s="31">
        <f t="shared" ref="BT97" si="1833">PRODUCT(AT97*100*1/AT111)</f>
        <v>0</v>
      </c>
      <c r="BU97" s="41"/>
      <c r="BV97" s="41">
        <v>6.25E-2</v>
      </c>
      <c r="BW97" s="31">
        <f t="shared" ref="BW97" si="1834">AW95+AW96+AW97</f>
        <v>6</v>
      </c>
      <c r="BX97" s="31">
        <f t="shared" ref="BX97" si="1835">AX95+AX96+AX97</f>
        <v>8</v>
      </c>
      <c r="BY97" s="30">
        <f t="shared" ref="BY97" si="1836">AY95+AY96+AY97</f>
        <v>0</v>
      </c>
      <c r="BZ97" s="30">
        <f t="shared" ref="BZ97" si="1837">AZ95+AZ96+AZ97</f>
        <v>0</v>
      </c>
      <c r="CA97" s="30">
        <f t="shared" ref="CA97" si="1838">BA95+BA96+BA97</f>
        <v>0</v>
      </c>
      <c r="CB97" s="30">
        <f t="shared" ref="CB97" si="1839">BB95+BB96+BB97</f>
        <v>0</v>
      </c>
      <c r="CC97" s="30">
        <f t="shared" ref="CC97" si="1840">BC95+BC96+BC97</f>
        <v>22</v>
      </c>
      <c r="CD97" s="30">
        <f t="shared" ref="CD97" si="1841">BD95+BD96+BD97</f>
        <v>13.725490196078432</v>
      </c>
      <c r="CE97" s="31">
        <f t="shared" ref="CE97" si="1842">BE95+BE96+BE97</f>
        <v>0</v>
      </c>
      <c r="CF97" s="31">
        <f t="shared" ref="CF97" si="1843">BF95+BF96+BF97</f>
        <v>24</v>
      </c>
      <c r="CG97" s="51">
        <f t="shared" ref="CG97" si="1844">BG95+BG96+BG97</f>
        <v>0</v>
      </c>
      <c r="CH97" s="31">
        <f t="shared" ref="CH97" si="1845">BH95+BH96+BH97</f>
        <v>18</v>
      </c>
      <c r="CI97" s="32">
        <f t="shared" ref="CI97" si="1846">BI95+BI96+BI97</f>
        <v>2</v>
      </c>
      <c r="CJ97" s="32">
        <f t="shared" ref="CJ97" si="1847">BJ95+BJ96+BJ97</f>
        <v>0</v>
      </c>
      <c r="CK97" s="31">
        <f t="shared" ref="CK97" si="1848">BK95+BK96+BK97</f>
        <v>5.882352941176471</v>
      </c>
      <c r="CL97" s="31">
        <f t="shared" ref="CL97" si="1849">BL95+BL96+BL97</f>
        <v>40</v>
      </c>
      <c r="CM97" s="31">
        <f t="shared" ref="CM97" si="1850">BM95+BM96+BM97</f>
        <v>72</v>
      </c>
      <c r="CN97" s="31">
        <f t="shared" ref="CN97" si="1851">BN95+BN96+BN97</f>
        <v>0</v>
      </c>
      <c r="CO97" s="31">
        <f t="shared" ref="CO97" si="1852">BO95+BO96+BO97</f>
        <v>0</v>
      </c>
      <c r="CP97" s="31">
        <f t="shared" ref="CP97" si="1853">BP95+BP96+BP97</f>
        <v>5.882352941176471</v>
      </c>
      <c r="CQ97" s="31">
        <f t="shared" ref="CQ97" si="1854">BQ95+BQ96+BQ97</f>
        <v>0</v>
      </c>
      <c r="CR97" s="31">
        <f t="shared" ref="CR97" si="1855">BR95+BR96+BR97</f>
        <v>0</v>
      </c>
      <c r="CS97" s="31">
        <f t="shared" ref="CS97" si="1856">BS95+BS96+BS97</f>
        <v>0</v>
      </c>
      <c r="CT97" s="31">
        <f t="shared" ref="CT97" si="1857">BT95+BT96+BT97</f>
        <v>42</v>
      </c>
      <c r="CW97" s="25" t="s">
        <v>50</v>
      </c>
      <c r="CX97" s="18"/>
      <c r="CY97" s="18"/>
      <c r="CZ97" s="18"/>
      <c r="DA97" s="18"/>
      <c r="DB97" s="18"/>
      <c r="DC97" s="18"/>
      <c r="DD97" s="18"/>
      <c r="DE97" s="17"/>
      <c r="DF97" s="17"/>
      <c r="DG97" s="17"/>
      <c r="DH97" s="17"/>
      <c r="DI97" s="17">
        <f>CH103-CH102</f>
        <v>0</v>
      </c>
      <c r="DJ97" s="17">
        <f>CI102</f>
        <v>20</v>
      </c>
      <c r="DK97" s="17">
        <f>CJ101</f>
        <v>20</v>
      </c>
      <c r="DL97" s="17"/>
      <c r="DM97" s="17"/>
      <c r="DN97" s="17"/>
      <c r="DO97" s="17"/>
      <c r="DP97" s="17"/>
      <c r="DQ97" s="17"/>
      <c r="DR97" s="17"/>
      <c r="DS97" s="17"/>
      <c r="DT97" s="17"/>
      <c r="DU97" s="17"/>
      <c r="DV97" s="10"/>
    </row>
    <row r="98" spans="2:126" ht="18.75" x14ac:dyDescent="0.25">
      <c r="B98" s="41" t="s">
        <v>5</v>
      </c>
      <c r="C98" s="41">
        <v>0</v>
      </c>
      <c r="D98" s="41">
        <v>0</v>
      </c>
      <c r="E98" s="41">
        <v>0</v>
      </c>
      <c r="F98" s="41">
        <v>0</v>
      </c>
      <c r="G98" s="41">
        <v>6</v>
      </c>
      <c r="H98" s="41">
        <v>0</v>
      </c>
      <c r="I98" s="41">
        <v>3</v>
      </c>
      <c r="J98" s="41">
        <v>1</v>
      </c>
      <c r="K98" s="41">
        <v>2</v>
      </c>
      <c r="L98" s="41">
        <v>0</v>
      </c>
      <c r="M98" s="41">
        <v>0</v>
      </c>
      <c r="N98" s="41">
        <v>0</v>
      </c>
      <c r="O98" s="41">
        <v>0</v>
      </c>
      <c r="P98" s="41">
        <v>38</v>
      </c>
      <c r="Q98" s="41">
        <v>0</v>
      </c>
      <c r="R98" s="41">
        <v>0</v>
      </c>
      <c r="S98" s="41">
        <v>50</v>
      </c>
      <c r="V98" s="41">
        <v>0.125</v>
      </c>
      <c r="W98" s="2">
        <f>F95</f>
        <v>0</v>
      </c>
      <c r="X98" s="2">
        <f>F96</f>
        <v>0</v>
      </c>
      <c r="Y98" s="41">
        <f>F97</f>
        <v>9</v>
      </c>
      <c r="Z98" s="41">
        <f>F98</f>
        <v>0</v>
      </c>
      <c r="AA98" s="41">
        <f>F99</f>
        <v>0</v>
      </c>
      <c r="AB98" s="41">
        <f>F100</f>
        <v>0</v>
      </c>
      <c r="AC98" s="41">
        <f>F101</f>
        <v>0</v>
      </c>
      <c r="AD98" s="41">
        <f>F102</f>
        <v>0</v>
      </c>
      <c r="AE98" s="2">
        <f>F103</f>
        <v>0</v>
      </c>
      <c r="AF98" s="2">
        <f>F104</f>
        <v>0</v>
      </c>
      <c r="AG98" s="50">
        <f>F105</f>
        <v>0</v>
      </c>
      <c r="AH98" s="2">
        <f>F106</f>
        <v>0</v>
      </c>
      <c r="AI98" s="4">
        <f>F107</f>
        <v>1</v>
      </c>
      <c r="AJ98" s="4">
        <f>F108</f>
        <v>7</v>
      </c>
      <c r="AK98" s="2">
        <f>F109</f>
        <v>7</v>
      </c>
      <c r="AL98" s="2">
        <f>F110</f>
        <v>0</v>
      </c>
      <c r="AM98" s="3">
        <f>F111</f>
        <v>1</v>
      </c>
      <c r="AN98" s="2">
        <f>F112</f>
        <v>1</v>
      </c>
      <c r="AO98" s="2">
        <f>F113</f>
        <v>0</v>
      </c>
      <c r="AP98" s="2">
        <f>F114</f>
        <v>15</v>
      </c>
      <c r="AQ98" s="2">
        <f>F115</f>
        <v>0</v>
      </c>
      <c r="AR98" s="2">
        <f>F116</f>
        <v>1</v>
      </c>
      <c r="AS98" s="2">
        <f>F117</f>
        <v>2</v>
      </c>
      <c r="AT98" s="2">
        <f>F118</f>
        <v>19</v>
      </c>
      <c r="AU98" s="5"/>
      <c r="AV98" s="41">
        <v>0.125</v>
      </c>
      <c r="AW98" s="31">
        <f t="shared" ref="AW98" si="1858">PRODUCT(W98*100*1/W111)</f>
        <v>0</v>
      </c>
      <c r="AX98" s="31">
        <f t="shared" ref="AX98" si="1859">PRODUCT(X98*100*1/X111)</f>
        <v>0</v>
      </c>
      <c r="AY98" s="30">
        <f t="shared" ref="AY98" si="1860">PRODUCT(Y98*100*1/Y111)</f>
        <v>18</v>
      </c>
      <c r="AZ98" s="30">
        <f t="shared" ref="AZ98" si="1861">PRODUCT(Z98*100*1/Z111)</f>
        <v>0</v>
      </c>
      <c r="BA98" s="30">
        <f t="shared" ref="BA98" si="1862">PRODUCT(AA98*100*1/AA111)</f>
        <v>0</v>
      </c>
      <c r="BB98" s="30">
        <f t="shared" ref="BB98" si="1863">PRODUCT(AB98*100*1/AB111)</f>
        <v>0</v>
      </c>
      <c r="BC98" s="30">
        <f t="shared" ref="BC98" si="1864">PRODUCT(AC98*100*1/AC111)</f>
        <v>0</v>
      </c>
      <c r="BD98" s="30">
        <f t="shared" ref="BD98" si="1865">PRODUCT(AD98*100*1/AD111)</f>
        <v>0</v>
      </c>
      <c r="BE98" s="31">
        <f t="shared" ref="BE98" si="1866">PRODUCT(AE98*100*1/AE111)</f>
        <v>0</v>
      </c>
      <c r="BF98" s="31">
        <f t="shared" ref="BF98" si="1867">PRODUCT(AF98*100*1/AF111)</f>
        <v>0</v>
      </c>
      <c r="BG98" s="51">
        <f t="shared" ref="BG98" si="1868">PRODUCT(AG98*100*1/AG111)</f>
        <v>0</v>
      </c>
      <c r="BH98" s="31">
        <f t="shared" ref="BH98" si="1869">PRODUCT(AH98*100*1/AH111)</f>
        <v>0</v>
      </c>
      <c r="BI98" s="32">
        <f t="shared" ref="BI98" si="1870">PRODUCT(AI98*100*1/AI111)</f>
        <v>2</v>
      </c>
      <c r="BJ98" s="32">
        <f t="shared" ref="BJ98" si="1871">PRODUCT(AJ98*100*1/AJ111)</f>
        <v>14</v>
      </c>
      <c r="BK98" s="31">
        <f t="shared" ref="BK98" si="1872">PRODUCT(AK98*100*1/AK111)</f>
        <v>13.725490196078431</v>
      </c>
      <c r="BL98" s="31">
        <f t="shared" ref="BL98" si="1873">PRODUCT(AL98*100*1/AL111)</f>
        <v>0</v>
      </c>
      <c r="BM98" s="33">
        <f t="shared" ref="BM98" si="1874">PRODUCT(AM98*100*1/AM111)</f>
        <v>2</v>
      </c>
      <c r="BN98" s="31">
        <f t="shared" ref="BN98" si="1875">PRODUCT(AN98*100*1/AN111)</f>
        <v>2</v>
      </c>
      <c r="BO98" s="31">
        <f t="shared" ref="BO98" si="1876">PRODUCT(AO98*100*1/AO111)</f>
        <v>0</v>
      </c>
      <c r="BP98" s="31">
        <f t="shared" ref="BP98" si="1877">PRODUCT(AP98*100*1/AP111)</f>
        <v>29.411764705882351</v>
      </c>
      <c r="BQ98" s="31">
        <f t="shared" ref="BQ98" si="1878">PRODUCT(AQ98*100*1/AQ111)</f>
        <v>0</v>
      </c>
      <c r="BR98" s="31">
        <f t="shared" ref="BR98" si="1879">PRODUCT(AR98*100*1/AR111)</f>
        <v>1.9607843137254901</v>
      </c>
      <c r="BS98" s="31">
        <f t="shared" ref="BS98" si="1880">PRODUCT(AS98*100*1/AS111)</f>
        <v>4</v>
      </c>
      <c r="BT98" s="31">
        <f t="shared" ref="BT98" si="1881">PRODUCT(AT98*100*1/AT111)</f>
        <v>38</v>
      </c>
      <c r="BU98" s="41"/>
      <c r="BV98" s="41">
        <v>0.125</v>
      </c>
      <c r="BW98" s="31">
        <f t="shared" ref="BW98" si="1882">AW95+AW96+AW97+AW98</f>
        <v>6</v>
      </c>
      <c r="BX98" s="31">
        <f t="shared" ref="BX98" si="1883">AX95+AX96+AX97+AX98</f>
        <v>8</v>
      </c>
      <c r="BY98" s="30">
        <f t="shared" ref="BY98" si="1884">AY95+AY96+AY97+AY98</f>
        <v>18</v>
      </c>
      <c r="BZ98" s="30">
        <f t="shared" ref="BZ98" si="1885">AZ95+AZ96+AZ97+AZ98</f>
        <v>0</v>
      </c>
      <c r="CA98" s="30">
        <f t="shared" ref="CA98" si="1886">BA95+BA96+BA97+BA98</f>
        <v>0</v>
      </c>
      <c r="CB98" s="30">
        <f t="shared" ref="CB98" si="1887">BB95+BB96+BB97+BB98</f>
        <v>0</v>
      </c>
      <c r="CC98" s="30">
        <f t="shared" ref="CC98" si="1888">BC95+BC96+BC97+BC98</f>
        <v>22</v>
      </c>
      <c r="CD98" s="30">
        <f t="shared" ref="CD98" si="1889">BD95+BD96+BD97+BD98</f>
        <v>13.725490196078432</v>
      </c>
      <c r="CE98" s="31">
        <f t="shared" ref="CE98" si="1890">BE95+BE96+BE97+BE98</f>
        <v>0</v>
      </c>
      <c r="CF98" s="31">
        <f t="shared" ref="CF98" si="1891">BF95+BF96+BF97+BF98</f>
        <v>24</v>
      </c>
      <c r="CG98" s="51">
        <f t="shared" ref="CG98" si="1892">BG95+BG96+BG97+BG98</f>
        <v>0</v>
      </c>
      <c r="CH98" s="31">
        <f t="shared" ref="CH98" si="1893">BH95+BH96+BH97+BH98</f>
        <v>18</v>
      </c>
      <c r="CI98" s="32">
        <f t="shared" ref="CI98" si="1894">BI95+BI96+BI97+BI98</f>
        <v>4</v>
      </c>
      <c r="CJ98" s="32">
        <f t="shared" ref="CJ98" si="1895">BJ95+BJ96+BJ97+BJ98</f>
        <v>14</v>
      </c>
      <c r="CK98" s="31">
        <f t="shared" ref="CK98" si="1896">BK95+BK96+BK97+BK98</f>
        <v>19.607843137254903</v>
      </c>
      <c r="CL98" s="31">
        <f t="shared" ref="CL98" si="1897">BL95+BL96+BL97+BL98</f>
        <v>40</v>
      </c>
      <c r="CM98" s="33">
        <f t="shared" ref="CM98" si="1898">BM95+BM96+BM97+BM98</f>
        <v>74</v>
      </c>
      <c r="CN98" s="31">
        <f>BN96+BN97+BN98</f>
        <v>2</v>
      </c>
      <c r="CO98" s="31">
        <f t="shared" ref="CO98" si="1899">BO95+BO96+BO97+BO98</f>
        <v>0</v>
      </c>
      <c r="CP98" s="31">
        <f t="shared" ref="CP98" si="1900">BP95+BP96+BP97+BP98</f>
        <v>35.294117647058826</v>
      </c>
      <c r="CQ98" s="31">
        <f t="shared" ref="CQ98" si="1901">BQ95+BQ96+BQ97+BQ98</f>
        <v>0</v>
      </c>
      <c r="CR98" s="31">
        <f t="shared" ref="CR98" si="1902">BR95+BR96+BR97+BR98</f>
        <v>1.9607843137254901</v>
      </c>
      <c r="CS98" s="31">
        <f t="shared" ref="CS98" si="1903">BS95+BS96+BS97+BS98</f>
        <v>4</v>
      </c>
      <c r="CT98" s="31">
        <f t="shared" ref="CT98" si="1904">BT95+BT96+BT97+BT98</f>
        <v>80</v>
      </c>
      <c r="CW98" s="25" t="s">
        <v>51</v>
      </c>
      <c r="CX98" s="18"/>
      <c r="CY98" s="18">
        <f>BX110-BX99</f>
        <v>86</v>
      </c>
      <c r="CZ98" s="18"/>
      <c r="DA98" s="18"/>
      <c r="DB98" s="18"/>
      <c r="DC98" s="18"/>
      <c r="DD98" s="18"/>
      <c r="DE98" s="17"/>
      <c r="DF98" s="17">
        <f>CE110-CE105</f>
        <v>2</v>
      </c>
      <c r="DG98" s="17">
        <f>CF110-CF102</f>
        <v>76</v>
      </c>
      <c r="DH98" s="17"/>
      <c r="DI98" s="17">
        <f>CH110-CH103</f>
        <v>64</v>
      </c>
      <c r="DJ98" s="17">
        <f>CI110-CI102</f>
        <v>80</v>
      </c>
      <c r="DK98" s="17">
        <f>CJ110-CJ101</f>
        <v>80</v>
      </c>
      <c r="DL98" s="17">
        <f>CK110-CK99</f>
        <v>78.431372549019613</v>
      </c>
      <c r="DM98" s="17">
        <f>CL110-CL101</f>
        <v>10</v>
      </c>
      <c r="DN98" s="17">
        <f>CM110-CM97</f>
        <v>28</v>
      </c>
      <c r="DO98" s="17">
        <f>CN110-CN101</f>
        <v>0</v>
      </c>
      <c r="DP98" s="17">
        <f>CO110-CO101</f>
        <v>90</v>
      </c>
      <c r="DQ98" s="17">
        <f>CP110-CP99</f>
        <v>58.823529411764703</v>
      </c>
      <c r="DR98" s="17">
        <f>CQ110-CQ103</f>
        <v>0</v>
      </c>
      <c r="DS98" s="17">
        <f>CR110-CR103</f>
        <v>0</v>
      </c>
      <c r="DT98" s="17">
        <f>CS110-CS103</f>
        <v>2</v>
      </c>
      <c r="DU98" s="17">
        <f>CT110-CT100</f>
        <v>0</v>
      </c>
      <c r="DV98" s="10"/>
    </row>
    <row r="99" spans="2:126" x14ac:dyDescent="0.25">
      <c r="B99" s="41" t="s">
        <v>7</v>
      </c>
      <c r="C99" s="41">
        <v>0</v>
      </c>
      <c r="D99" s="41">
        <v>0</v>
      </c>
      <c r="E99" s="41">
        <v>0</v>
      </c>
      <c r="F99" s="41">
        <v>0</v>
      </c>
      <c r="G99" s="41">
        <v>0</v>
      </c>
      <c r="H99" s="41">
        <v>0</v>
      </c>
      <c r="I99" s="41">
        <v>1</v>
      </c>
      <c r="J99" s="41">
        <v>6</v>
      </c>
      <c r="K99" s="41">
        <v>2</v>
      </c>
      <c r="L99" s="41">
        <v>2</v>
      </c>
      <c r="M99" s="41">
        <v>39</v>
      </c>
      <c r="N99" s="41">
        <v>0</v>
      </c>
      <c r="O99" s="41">
        <v>0</v>
      </c>
      <c r="P99" s="41">
        <v>0</v>
      </c>
      <c r="Q99" s="41">
        <v>0</v>
      </c>
      <c r="R99" s="41">
        <v>0</v>
      </c>
      <c r="S99" s="41">
        <v>50</v>
      </c>
      <c r="V99" s="41">
        <v>0.25</v>
      </c>
      <c r="W99" s="3">
        <f>G95</f>
        <v>1</v>
      </c>
      <c r="X99" s="2">
        <f>G96</f>
        <v>3</v>
      </c>
      <c r="Y99" s="41">
        <f>G97</f>
        <v>0</v>
      </c>
      <c r="Z99" s="41">
        <f>G98</f>
        <v>6</v>
      </c>
      <c r="AA99" s="41">
        <f>G99</f>
        <v>0</v>
      </c>
      <c r="AB99" s="41">
        <f>G100</f>
        <v>0</v>
      </c>
      <c r="AC99" s="41">
        <f>G101</f>
        <v>1</v>
      </c>
      <c r="AD99" s="41">
        <f>G102</f>
        <v>3</v>
      </c>
      <c r="AE99" s="2">
        <f>G103</f>
        <v>13</v>
      </c>
      <c r="AF99" s="2">
        <f>G104</f>
        <v>0</v>
      </c>
      <c r="AG99" s="50">
        <f>G105</f>
        <v>0</v>
      </c>
      <c r="AH99" s="2">
        <f>G106</f>
        <v>2</v>
      </c>
      <c r="AI99" s="4">
        <f>G107</f>
        <v>5</v>
      </c>
      <c r="AJ99" s="4">
        <f>G108</f>
        <v>3</v>
      </c>
      <c r="AK99" s="2">
        <f>G109</f>
        <v>1</v>
      </c>
      <c r="AL99" s="2">
        <f>G110</f>
        <v>1</v>
      </c>
      <c r="AM99" s="3">
        <f>G111</f>
        <v>0</v>
      </c>
      <c r="AN99" s="2">
        <f>G112</f>
        <v>5</v>
      </c>
      <c r="AO99" s="2">
        <f>G113</f>
        <v>3</v>
      </c>
      <c r="AP99" s="2">
        <f>G114</f>
        <v>3</v>
      </c>
      <c r="AQ99" s="2">
        <f>G115</f>
        <v>0</v>
      </c>
      <c r="AR99" s="2">
        <f>G116</f>
        <v>2</v>
      </c>
      <c r="AS99" s="2">
        <f>G117</f>
        <v>0</v>
      </c>
      <c r="AT99" s="2">
        <f>G118</f>
        <v>9</v>
      </c>
      <c r="AU99" s="5"/>
      <c r="AV99" s="41">
        <v>0.25</v>
      </c>
      <c r="AW99" s="33">
        <f t="shared" ref="AW99" si="1905">PRODUCT(W99*100*1/W111)</f>
        <v>2</v>
      </c>
      <c r="AX99" s="31">
        <f t="shared" ref="AX99" si="1906">PRODUCT(X99*100*1/X111)</f>
        <v>6</v>
      </c>
      <c r="AY99" s="30">
        <f t="shared" ref="AY99" si="1907">PRODUCT(Y99*100*1/Y111)</f>
        <v>0</v>
      </c>
      <c r="AZ99" s="30">
        <f t="shared" ref="AZ99" si="1908">PRODUCT(Z99*100*1/Z111)</f>
        <v>12</v>
      </c>
      <c r="BA99" s="30">
        <f t="shared" ref="BA99" si="1909">PRODUCT(AA99*100*1/AA111)</f>
        <v>0</v>
      </c>
      <c r="BB99" s="30">
        <f t="shared" ref="BB99" si="1910">PRODUCT(AB99*100*1/AB111)</f>
        <v>0</v>
      </c>
      <c r="BC99" s="30">
        <f t="shared" ref="BC99" si="1911">PRODUCT(AC99*100*1/AC111)</f>
        <v>2</v>
      </c>
      <c r="BD99" s="30">
        <f t="shared" ref="BD99" si="1912">PRODUCT(AD99*100*1/AD111)</f>
        <v>5.882352941176471</v>
      </c>
      <c r="BE99" s="31">
        <f t="shared" ref="BE99" si="1913">PRODUCT(AE99*100*1/AE111)</f>
        <v>26</v>
      </c>
      <c r="BF99" s="31">
        <f t="shared" ref="BF99" si="1914">PRODUCT(AF99*100*1/AF111)</f>
        <v>0</v>
      </c>
      <c r="BG99" s="51">
        <f t="shared" ref="BG99" si="1915">PRODUCT(AG99*100*1/AG111)</f>
        <v>0</v>
      </c>
      <c r="BH99" s="31">
        <f t="shared" ref="BH99" si="1916">PRODUCT(AH99*100*1/AH111)</f>
        <v>4</v>
      </c>
      <c r="BI99" s="32">
        <f t="shared" ref="BI99" si="1917">PRODUCT(AI99*100*1/AI111)</f>
        <v>10</v>
      </c>
      <c r="BJ99" s="32">
        <f t="shared" ref="BJ99" si="1918">PRODUCT(AJ99*100*1/AJ111)</f>
        <v>6</v>
      </c>
      <c r="BK99" s="31">
        <f t="shared" ref="BK99" si="1919">PRODUCT(AK99*100*1/AK111)</f>
        <v>1.9607843137254901</v>
      </c>
      <c r="BL99" s="31">
        <f t="shared" ref="BL99" si="1920">PRODUCT(AL99*100*1/AL111)</f>
        <v>2</v>
      </c>
      <c r="BM99" s="33">
        <f t="shared" ref="BM99" si="1921">PRODUCT(AM99*100*1/AM111)</f>
        <v>0</v>
      </c>
      <c r="BN99" s="31">
        <f t="shared" ref="BN99" si="1922">PRODUCT(AN99*100*1/AN111)</f>
        <v>10</v>
      </c>
      <c r="BO99" s="31">
        <f t="shared" ref="BO99" si="1923">PRODUCT(AO99*100*1/AO111)</f>
        <v>6</v>
      </c>
      <c r="BP99" s="31">
        <f t="shared" ref="BP99" si="1924">PRODUCT(AP99*100*1/AP111)</f>
        <v>5.882352941176471</v>
      </c>
      <c r="BQ99" s="31">
        <f t="shared" ref="BQ99" si="1925">PRODUCT(AQ99*100*1/AQ111)</f>
        <v>0</v>
      </c>
      <c r="BR99" s="31">
        <f t="shared" ref="BR99" si="1926">PRODUCT(AR99*100*1/AR111)</f>
        <v>3.9215686274509802</v>
      </c>
      <c r="BS99" s="31">
        <f t="shared" ref="BS99" si="1927">PRODUCT(AS99*100*1/AS111)</f>
        <v>0</v>
      </c>
      <c r="BT99" s="31">
        <f t="shared" ref="BT99" si="1928">PRODUCT(AT99*100*1/AT111)</f>
        <v>18</v>
      </c>
      <c r="BU99" s="41"/>
      <c r="BV99" s="41">
        <v>0.25</v>
      </c>
      <c r="BW99" s="33">
        <f t="shared" ref="BW99" si="1929">AW95+AW96+AW97+AW98+AW99</f>
        <v>8</v>
      </c>
      <c r="BX99" s="31">
        <f t="shared" ref="BX99" si="1930">AX95+AX96+AX97+AX98+AX99</f>
        <v>14</v>
      </c>
      <c r="BY99" s="30">
        <f t="shared" ref="BY99" si="1931">AY95+AY96+AY97+AY98+AY99</f>
        <v>18</v>
      </c>
      <c r="BZ99" s="30">
        <f t="shared" ref="BZ99" si="1932">AZ95+AZ96+AZ97+AZ98+AZ99</f>
        <v>12</v>
      </c>
      <c r="CA99" s="30">
        <f t="shared" ref="CA99" si="1933">BA95+BA96+BA97+BA98+BA99</f>
        <v>0</v>
      </c>
      <c r="CB99" s="30">
        <f t="shared" ref="CB99" si="1934">BB95+BB96+BB97+BB98+BB99</f>
        <v>0</v>
      </c>
      <c r="CC99" s="30">
        <f t="shared" ref="CC99" si="1935">BC95+BC96+BC97+BC98+BC99</f>
        <v>24</v>
      </c>
      <c r="CD99" s="30">
        <f t="shared" ref="CD99" si="1936">BD95+BD96+BD97+BD98+BD99</f>
        <v>19.607843137254903</v>
      </c>
      <c r="CE99" s="31">
        <f t="shared" ref="CE99" si="1937">BE95+BE96+BE97+BE98+BE99</f>
        <v>26</v>
      </c>
      <c r="CF99" s="31">
        <f t="shared" ref="CF99" si="1938">BF95+BF96+BF97+BF98+BF99</f>
        <v>24</v>
      </c>
      <c r="CG99" s="51">
        <f t="shared" ref="CG99" si="1939">BG95+BG96+BG97+BG98+BG99</f>
        <v>0</v>
      </c>
      <c r="CH99" s="31">
        <f t="shared" ref="CH99" si="1940">BH95+BH96+BH97+BH98+BH99</f>
        <v>22</v>
      </c>
      <c r="CI99" s="32">
        <f t="shared" ref="CI99" si="1941">BI95+BI96+BI97+BI98+BI99</f>
        <v>14</v>
      </c>
      <c r="CJ99" s="32">
        <f t="shared" ref="CJ99" si="1942">BJ95+BJ96+BJ97+BJ98+BJ99</f>
        <v>20</v>
      </c>
      <c r="CK99" s="31">
        <f t="shared" ref="CK99" si="1943">BK95+BK96+BK97+BK98+BK99</f>
        <v>21.568627450980394</v>
      </c>
      <c r="CL99" s="31">
        <f t="shared" ref="CL99" si="1944">BL95+BL96+BL97+BL98+BL99</f>
        <v>42</v>
      </c>
      <c r="CM99" s="33">
        <f t="shared" ref="CM99" si="1945">BM95+BM96+BM97+BM98+BM99</f>
        <v>74</v>
      </c>
      <c r="CN99" s="31">
        <f t="shared" ref="CN99" si="1946">BN95+BN96+BN97+BN98+BN99</f>
        <v>12</v>
      </c>
      <c r="CO99" s="31">
        <f t="shared" ref="CO99" si="1947">BO95+BO96+BO97+BO98+BO99</f>
        <v>6</v>
      </c>
      <c r="CP99" s="31">
        <f t="shared" ref="CP99" si="1948">BP95+BP96+BP97+BP98+BP99</f>
        <v>41.176470588235297</v>
      </c>
      <c r="CQ99" s="31">
        <f t="shared" ref="CQ99" si="1949">BQ95+BQ96+BQ97+BQ98+BQ99</f>
        <v>0</v>
      </c>
      <c r="CR99" s="31">
        <f t="shared" ref="CR99" si="1950">BR95+BR96+BR97+BR98+BR99</f>
        <v>5.8823529411764701</v>
      </c>
      <c r="CS99" s="31">
        <f t="shared" ref="CS99" si="1951">BS95+BS96+BS97+BS98+BS99</f>
        <v>4</v>
      </c>
      <c r="CT99" s="31">
        <f t="shared" ref="CT99" si="1952">BT95+BT96+BT97+BT98+BT99</f>
        <v>98</v>
      </c>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10"/>
    </row>
    <row r="100" spans="2:126" x14ac:dyDescent="0.25">
      <c r="B100" s="41" t="s">
        <v>9</v>
      </c>
      <c r="C100" s="41">
        <v>0</v>
      </c>
      <c r="D100" s="41">
        <v>0</v>
      </c>
      <c r="E100" s="41">
        <v>0</v>
      </c>
      <c r="F100" s="41">
        <v>0</v>
      </c>
      <c r="G100" s="41">
        <v>0</v>
      </c>
      <c r="H100" s="41">
        <v>2</v>
      </c>
      <c r="I100" s="41">
        <v>5</v>
      </c>
      <c r="J100" s="41">
        <v>3</v>
      </c>
      <c r="K100" s="41">
        <v>0</v>
      </c>
      <c r="L100" s="41">
        <v>2</v>
      </c>
      <c r="M100" s="41">
        <v>0</v>
      </c>
      <c r="N100" s="41">
        <v>0</v>
      </c>
      <c r="O100" s="41">
        <v>38</v>
      </c>
      <c r="P100" s="41">
        <v>0</v>
      </c>
      <c r="Q100" s="41">
        <v>0</v>
      </c>
      <c r="R100" s="41">
        <v>0</v>
      </c>
      <c r="S100" s="41">
        <v>50</v>
      </c>
      <c r="V100" s="41">
        <v>0.5</v>
      </c>
      <c r="W100" s="3">
        <f>H95</f>
        <v>2</v>
      </c>
      <c r="X100" s="3">
        <f>H96</f>
        <v>2</v>
      </c>
      <c r="Y100" s="41">
        <f>H97</f>
        <v>1</v>
      </c>
      <c r="Z100" s="41">
        <f>H98</f>
        <v>0</v>
      </c>
      <c r="AA100" s="41">
        <f>H99</f>
        <v>0</v>
      </c>
      <c r="AB100" s="41">
        <f>H100</f>
        <v>2</v>
      </c>
      <c r="AC100" s="41">
        <f>H101</f>
        <v>0</v>
      </c>
      <c r="AD100" s="41">
        <f>H102</f>
        <v>1</v>
      </c>
      <c r="AE100" s="2">
        <f>H103</f>
        <v>0</v>
      </c>
      <c r="AF100" s="2">
        <f>H104</f>
        <v>0</v>
      </c>
      <c r="AG100" s="50">
        <f>H105</f>
        <v>0</v>
      </c>
      <c r="AH100" s="2">
        <f>H106</f>
        <v>3</v>
      </c>
      <c r="AI100" s="4">
        <f>H107</f>
        <v>3</v>
      </c>
      <c r="AJ100" s="4">
        <f>H108</f>
        <v>0</v>
      </c>
      <c r="AK100" s="3">
        <f>H109</f>
        <v>0</v>
      </c>
      <c r="AL100" s="2">
        <f>H110</f>
        <v>16</v>
      </c>
      <c r="AM100" s="3">
        <f>H111</f>
        <v>0</v>
      </c>
      <c r="AN100" s="2">
        <f>H112</f>
        <v>29</v>
      </c>
      <c r="AO100" s="2">
        <f>H113</f>
        <v>2</v>
      </c>
      <c r="AP100" s="3">
        <f>H114</f>
        <v>2</v>
      </c>
      <c r="AQ100" s="2">
        <f>H115</f>
        <v>11</v>
      </c>
      <c r="AR100" s="2">
        <f>H116</f>
        <v>5</v>
      </c>
      <c r="AS100" s="2">
        <f>H117</f>
        <v>3</v>
      </c>
      <c r="AT100" s="2">
        <f>H118</f>
        <v>1</v>
      </c>
      <c r="AU100" s="5"/>
      <c r="AV100" s="41">
        <v>0.5</v>
      </c>
      <c r="AW100" s="33">
        <f t="shared" ref="AW100" si="1953">PRODUCT(W100*100*1/W111)</f>
        <v>4</v>
      </c>
      <c r="AX100" s="33">
        <f t="shared" ref="AX100" si="1954">PRODUCT(X100*100*1/X111)</f>
        <v>4</v>
      </c>
      <c r="AY100" s="30">
        <f t="shared" ref="AY100" si="1955">PRODUCT(Y100*100*1/Y111)</f>
        <v>2</v>
      </c>
      <c r="AZ100" s="30">
        <f t="shared" ref="AZ100" si="1956">PRODUCT(Z100*100*1/Z111)</f>
        <v>0</v>
      </c>
      <c r="BA100" s="30">
        <f t="shared" ref="BA100" si="1957">PRODUCT(AA100*100*1/AA111)</f>
        <v>0</v>
      </c>
      <c r="BB100" s="30">
        <f t="shared" ref="BB100" si="1958">PRODUCT(AB100*100*1/AB111)</f>
        <v>4</v>
      </c>
      <c r="BC100" s="30">
        <f t="shared" ref="BC100" si="1959">PRODUCT(AC100*100*1/AC111)</f>
        <v>0</v>
      </c>
      <c r="BD100" s="30">
        <f t="shared" ref="BD100" si="1960">PRODUCT(AD100*100*1/AD111)</f>
        <v>1.9607843137254901</v>
      </c>
      <c r="BE100" s="31">
        <f t="shared" ref="BE100" si="1961">PRODUCT(AE100*100*1/AE111)</f>
        <v>0</v>
      </c>
      <c r="BF100" s="31">
        <f t="shared" ref="BF100" si="1962">PRODUCT(AF100*100*1/AF111)</f>
        <v>0</v>
      </c>
      <c r="BG100" s="51">
        <f t="shared" ref="BG100" si="1963">PRODUCT(AG100*100*1/AG111)</f>
        <v>0</v>
      </c>
      <c r="BH100" s="31">
        <f t="shared" ref="BH100" si="1964">PRODUCT(AH100*100*1/AH111)</f>
        <v>6</v>
      </c>
      <c r="BI100" s="32">
        <f t="shared" ref="BI100" si="1965">PRODUCT(AI100*100*1/AI111)</f>
        <v>6</v>
      </c>
      <c r="BJ100" s="32">
        <f t="shared" ref="BJ100" si="1966">PRODUCT(AJ100*100*1/AJ111)</f>
        <v>0</v>
      </c>
      <c r="BK100" s="33">
        <f t="shared" ref="BK100" si="1967">PRODUCT(AK100*100*1/AK111)</f>
        <v>0</v>
      </c>
      <c r="BL100" s="31">
        <f t="shared" ref="BL100" si="1968">PRODUCT(AL100*100*1/AL111)</f>
        <v>32</v>
      </c>
      <c r="BM100" s="33">
        <f t="shared" ref="BM100" si="1969">PRODUCT(AM100*100*1/AM111)</f>
        <v>0</v>
      </c>
      <c r="BN100" s="31">
        <f t="shared" ref="BN100" si="1970">PRODUCT(AN100*100*1/AN111)</f>
        <v>58</v>
      </c>
      <c r="BO100" s="31">
        <f t="shared" ref="BO100" si="1971">PRODUCT(AO100*100*1/AO111)</f>
        <v>4</v>
      </c>
      <c r="BP100" s="33">
        <f t="shared" ref="BP100" si="1972">PRODUCT(AP100*100*1/AP111)</f>
        <v>3.9215686274509802</v>
      </c>
      <c r="BQ100" s="31">
        <f t="shared" ref="BQ100" si="1973">PRODUCT(AQ100*100*1/AQ111)</f>
        <v>21.568627450980394</v>
      </c>
      <c r="BR100" s="31">
        <f t="shared" ref="BR100" si="1974">PRODUCT(AR100*100*1/AR111)</f>
        <v>9.8039215686274517</v>
      </c>
      <c r="BS100" s="31">
        <f t="shared" ref="BS100" si="1975">PRODUCT(AS100*100*1/AS111)</f>
        <v>6</v>
      </c>
      <c r="BT100" s="31">
        <f t="shared" ref="BT100" si="1976">PRODUCT(AT100*100*1/AT111)</f>
        <v>2</v>
      </c>
      <c r="BU100" s="41"/>
      <c r="BV100" s="41">
        <v>0.5</v>
      </c>
      <c r="BW100" s="33">
        <f t="shared" ref="BW100" si="1977">AW95+AW96+AW97+AW98+AW99+AW100</f>
        <v>12</v>
      </c>
      <c r="BX100" s="33">
        <f t="shared" ref="BX100" si="1978">AX95+AX96+AX97+AX98+AX99+AX100</f>
        <v>18</v>
      </c>
      <c r="BY100" s="30">
        <f t="shared" ref="BY100" si="1979">AY95+AY96+AY97+AY98+AY99+AY100</f>
        <v>20</v>
      </c>
      <c r="BZ100" s="30">
        <f t="shared" ref="BZ100" si="1980">AZ95+AZ96+AZ97+AZ98+AZ99+AZ100</f>
        <v>12</v>
      </c>
      <c r="CA100" s="30">
        <f t="shared" ref="CA100" si="1981">BA95+BA96+BA97+BA98+BA99+BA100</f>
        <v>0</v>
      </c>
      <c r="CB100" s="30">
        <f t="shared" ref="CB100" si="1982">BB95+BB96+BB97+BB98+BB99+BB100</f>
        <v>4</v>
      </c>
      <c r="CC100" s="30">
        <f t="shared" ref="CC100" si="1983">BC95+BC96+BC97+BC98+BC99+BC100</f>
        <v>24</v>
      </c>
      <c r="CD100" s="30">
        <f t="shared" ref="CD100" si="1984">BD95+BD96+BD97+BD98+BD99+BD100</f>
        <v>21.568627450980394</v>
      </c>
      <c r="CE100" s="31">
        <f t="shared" ref="CE100" si="1985">BE95+BE96+BE97+BE98+BE99+BE100</f>
        <v>26</v>
      </c>
      <c r="CF100" s="31">
        <f t="shared" ref="CF100" si="1986">BF95+BF96+BF97+BF98+BF99+BF100</f>
        <v>24</v>
      </c>
      <c r="CG100" s="51">
        <f t="shared" ref="CG100" si="1987">BG95+BG96+BG97+BG98+BG99+BG100</f>
        <v>0</v>
      </c>
      <c r="CH100" s="31">
        <f t="shared" ref="CH100" si="1988">BH95+BH96+BH97+BH98+BH99+BH100</f>
        <v>28</v>
      </c>
      <c r="CI100" s="32">
        <f t="shared" ref="CI100" si="1989">BI95+BI96+BI97+BI98+BI99+BI100</f>
        <v>20</v>
      </c>
      <c r="CJ100" s="32">
        <f t="shared" ref="CJ100" si="1990">BJ95+BJ96+BJ97+BJ98+BJ99+BJ100</f>
        <v>20</v>
      </c>
      <c r="CK100" s="33">
        <f t="shared" ref="CK100" si="1991">BK95+BK96+BK97+BK98+BK99+BK100</f>
        <v>21.568627450980394</v>
      </c>
      <c r="CL100" s="31">
        <f t="shared" ref="CL100" si="1992">BL95+BL96+BL97+BL98+BL99+BL100</f>
        <v>74</v>
      </c>
      <c r="CM100" s="33">
        <f t="shared" ref="CM100" si="1993">BM95+BM96+BM97+BM98+BM99+BM100</f>
        <v>74</v>
      </c>
      <c r="CN100" s="31">
        <f t="shared" ref="CN100" si="1994">BN95+BN96+BN97+BN98+BN99+BN100</f>
        <v>70</v>
      </c>
      <c r="CO100" s="31">
        <f t="shared" ref="CO100" si="1995">BO95+BO96+BO97+BO98+BO99+BO100</f>
        <v>10</v>
      </c>
      <c r="CP100" s="33">
        <f t="shared" ref="CP100" si="1996">BP95+BP96+BP97+BP98+BP99+BP100</f>
        <v>45.098039215686278</v>
      </c>
      <c r="CQ100" s="31">
        <f t="shared" ref="CQ100" si="1997">BQ95+BQ96+BQ97+BQ98+BQ99+BQ100</f>
        <v>21.568627450980394</v>
      </c>
      <c r="CR100" s="31">
        <f t="shared" ref="CR100" si="1998">BR95+BR96+BR97+BR98+BR99+BR100</f>
        <v>15.686274509803923</v>
      </c>
      <c r="CS100" s="31">
        <f t="shared" ref="CS100" si="1999">BS95+BS96+BS97+BS98+BS99+BS100</f>
        <v>10</v>
      </c>
      <c r="CT100" s="31">
        <f t="shared" ref="CT100" si="2000">BT95+BT96+BT97+BT98+BT99+BT100</f>
        <v>100</v>
      </c>
      <c r="CW100" s="10"/>
      <c r="CX100" s="10"/>
      <c r="CY100" s="10" t="str">
        <f>A93</f>
        <v xml:space="preserve">Staphylococcus haemolyticus  </v>
      </c>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row>
    <row r="101" spans="2:126" x14ac:dyDescent="0.25">
      <c r="B101" s="41" t="s">
        <v>10</v>
      </c>
      <c r="C101" s="41">
        <v>0</v>
      </c>
      <c r="D101" s="41">
        <v>0</v>
      </c>
      <c r="E101" s="41">
        <v>11</v>
      </c>
      <c r="F101" s="41">
        <v>0</v>
      </c>
      <c r="G101" s="41">
        <v>1</v>
      </c>
      <c r="H101" s="41">
        <v>0</v>
      </c>
      <c r="I101" s="41">
        <v>0</v>
      </c>
      <c r="J101" s="41">
        <v>0</v>
      </c>
      <c r="K101" s="41">
        <v>1</v>
      </c>
      <c r="L101" s="41">
        <v>0</v>
      </c>
      <c r="M101" s="41">
        <v>1</v>
      </c>
      <c r="N101" s="41">
        <v>36</v>
      </c>
      <c r="O101" s="41">
        <v>0</v>
      </c>
      <c r="P101" s="41">
        <v>0</v>
      </c>
      <c r="Q101" s="41">
        <v>0</v>
      </c>
      <c r="R101" s="41">
        <v>0</v>
      </c>
      <c r="S101" s="41">
        <v>50</v>
      </c>
      <c r="V101" s="41">
        <v>1</v>
      </c>
      <c r="W101" s="3">
        <f>I95</f>
        <v>2</v>
      </c>
      <c r="X101" s="3">
        <f>I96</f>
        <v>1</v>
      </c>
      <c r="Y101" s="41">
        <f>I97</f>
        <v>2</v>
      </c>
      <c r="Z101" s="41">
        <f>I98</f>
        <v>3</v>
      </c>
      <c r="AA101" s="41">
        <f>I99</f>
        <v>1</v>
      </c>
      <c r="AB101" s="41">
        <f>I100</f>
        <v>5</v>
      </c>
      <c r="AC101" s="41">
        <f>I101</f>
        <v>0</v>
      </c>
      <c r="AD101" s="41">
        <f>I102</f>
        <v>1</v>
      </c>
      <c r="AE101" s="2">
        <f>I103</f>
        <v>4</v>
      </c>
      <c r="AF101" s="2">
        <f>I104</f>
        <v>0</v>
      </c>
      <c r="AG101" s="50">
        <f>I105</f>
        <v>0</v>
      </c>
      <c r="AH101" s="2">
        <f>I106</f>
        <v>3</v>
      </c>
      <c r="AI101" s="4">
        <f>I107</f>
        <v>0</v>
      </c>
      <c r="AJ101" s="4">
        <f>I108</f>
        <v>0</v>
      </c>
      <c r="AK101" s="3">
        <f>I109</f>
        <v>2</v>
      </c>
      <c r="AL101" s="2">
        <f>I110</f>
        <v>8</v>
      </c>
      <c r="AM101" s="3">
        <f>I111</f>
        <v>0</v>
      </c>
      <c r="AN101" s="2">
        <f>I112</f>
        <v>15</v>
      </c>
      <c r="AO101" s="2">
        <f>I113</f>
        <v>0</v>
      </c>
      <c r="AP101" s="3">
        <f>I114</f>
        <v>0</v>
      </c>
      <c r="AQ101" s="2">
        <f>I115</f>
        <v>36</v>
      </c>
      <c r="AR101" s="2">
        <f>I116</f>
        <v>27</v>
      </c>
      <c r="AS101" s="2">
        <f>I117</f>
        <v>4</v>
      </c>
      <c r="AT101" s="3">
        <f>I118</f>
        <v>0</v>
      </c>
      <c r="AU101" s="5"/>
      <c r="AV101" s="41">
        <v>1</v>
      </c>
      <c r="AW101" s="33">
        <f t="shared" ref="AW101" si="2001">PRODUCT(W101*100*1/W111)</f>
        <v>4</v>
      </c>
      <c r="AX101" s="33">
        <f t="shared" ref="AX101" si="2002">PRODUCT(X101*100*1/X111)</f>
        <v>2</v>
      </c>
      <c r="AY101" s="30">
        <f t="shared" ref="AY101" si="2003">PRODUCT(Y101*100*1/Y111)</f>
        <v>4</v>
      </c>
      <c r="AZ101" s="30">
        <f t="shared" ref="AZ101" si="2004">PRODUCT(Z101*100*1/Z111)</f>
        <v>6</v>
      </c>
      <c r="BA101" s="30">
        <f t="shared" ref="BA101" si="2005">PRODUCT(AA101*100*1/AA111)</f>
        <v>2</v>
      </c>
      <c r="BB101" s="30">
        <f t="shared" ref="BB101" si="2006">PRODUCT(AB101*100*1/AB111)</f>
        <v>10</v>
      </c>
      <c r="BC101" s="30">
        <f t="shared" ref="BC101" si="2007">PRODUCT(AC101*100*1/AC111)</f>
        <v>0</v>
      </c>
      <c r="BD101" s="30">
        <f t="shared" ref="BD101" si="2008">PRODUCT(AD101*100*1/AD111)</f>
        <v>1.9607843137254901</v>
      </c>
      <c r="BE101" s="31">
        <f t="shared" ref="BE101" si="2009">PRODUCT(AE101*100*1/AE111)</f>
        <v>8</v>
      </c>
      <c r="BF101" s="31">
        <f t="shared" ref="BF101" si="2010">PRODUCT(AF101*100*1/AF111)</f>
        <v>0</v>
      </c>
      <c r="BG101" s="51">
        <f t="shared" ref="BG101" si="2011">PRODUCT(AG101*100*1/AG111)</f>
        <v>0</v>
      </c>
      <c r="BH101" s="31">
        <f t="shared" ref="BH101" si="2012">PRODUCT(AH101*100*1/AH111)</f>
        <v>6</v>
      </c>
      <c r="BI101" s="32">
        <f t="shared" ref="BI101" si="2013">PRODUCT(AI101*100*1/AI111)</f>
        <v>0</v>
      </c>
      <c r="BJ101" s="32">
        <f t="shared" ref="BJ101" si="2014">PRODUCT(AJ101*100*1/AJ111)</f>
        <v>0</v>
      </c>
      <c r="BK101" s="33">
        <f t="shared" ref="BK101" si="2015">PRODUCT(AK101*100*1/AK111)</f>
        <v>3.9215686274509802</v>
      </c>
      <c r="BL101" s="31">
        <f t="shared" ref="BL101" si="2016">PRODUCT(AL101*100*1/AL111)</f>
        <v>16</v>
      </c>
      <c r="BM101" s="33">
        <f t="shared" ref="BM101" si="2017">PRODUCT(AM101*100*1/AM111)</f>
        <v>0</v>
      </c>
      <c r="BN101" s="31">
        <f t="shared" ref="BN101" si="2018">PRODUCT(AN101*100*1/AN111)</f>
        <v>30</v>
      </c>
      <c r="BO101" s="31">
        <f t="shared" ref="BO101" si="2019">PRODUCT(AO101*100*1/AO111)</f>
        <v>0</v>
      </c>
      <c r="BP101" s="33">
        <f t="shared" ref="BP101" si="2020">PRODUCT(AP101*100*1/AP111)</f>
        <v>0</v>
      </c>
      <c r="BQ101" s="31">
        <f t="shared" ref="BQ101" si="2021">PRODUCT(AQ101*100*1/AQ111)</f>
        <v>70.588235294117652</v>
      </c>
      <c r="BR101" s="31">
        <f t="shared" ref="BR101" si="2022">PRODUCT(AR101*100*1/AR111)</f>
        <v>52.941176470588232</v>
      </c>
      <c r="BS101" s="31">
        <f t="shared" ref="BS101" si="2023">PRODUCT(AS101*100*1/AS111)</f>
        <v>8</v>
      </c>
      <c r="BT101" s="33">
        <f t="shared" ref="BT101" si="2024">PRODUCT(AT101*100*1/AT111)</f>
        <v>0</v>
      </c>
      <c r="BU101" s="41"/>
      <c r="BV101" s="41">
        <v>1</v>
      </c>
      <c r="BW101" s="33">
        <f t="shared" ref="BW101" si="2025">AW95+AW96+AW97+AW98+AW99+AW100+AW101</f>
        <v>16</v>
      </c>
      <c r="BX101" s="33">
        <f t="shared" ref="BX101" si="2026">AX95+AX96+AX97+AX98+AX99+AX100+AX101</f>
        <v>20</v>
      </c>
      <c r="BY101" s="30">
        <f t="shared" ref="BY101" si="2027">AY95+AY96+AY97+AY98+AY99+AY100+AY101</f>
        <v>24</v>
      </c>
      <c r="BZ101" s="30">
        <f t="shared" ref="BZ101" si="2028">AZ95+AZ96+AZ97+AZ98+AZ99+AZ100+AZ101</f>
        <v>18</v>
      </c>
      <c r="CA101" s="30">
        <f t="shared" ref="CA101" si="2029">BA95+BA96+BA97+BA98+BA99+BA100+BA101</f>
        <v>2</v>
      </c>
      <c r="CB101" s="30">
        <f t="shared" ref="CB101" si="2030">BB95+BB96+BB97+BB98+BB99+BB100+BB101</f>
        <v>14</v>
      </c>
      <c r="CC101" s="30">
        <f t="shared" ref="CC101" si="2031">BC95+BC96+BC97+BC98+BC99+BC100+BC101</f>
        <v>24</v>
      </c>
      <c r="CD101" s="30">
        <f t="shared" ref="CD101" si="2032">BD95+BD96+BD97+BD98+BD99+BD100+BD101</f>
        <v>23.529411764705884</v>
      </c>
      <c r="CE101" s="31">
        <f t="shared" ref="CE101" si="2033">BE95+BE96+BE97+BE98+BE99+BE100+BE101</f>
        <v>34</v>
      </c>
      <c r="CF101" s="31">
        <f t="shared" ref="CF101" si="2034">BF95+BF96+BF97+BF98+BF99+BF100+BF101</f>
        <v>24</v>
      </c>
      <c r="CG101" s="51">
        <f t="shared" ref="CG101" si="2035">BG95+BG96+BG97+BG98+BG99+BG100+BG101</f>
        <v>0</v>
      </c>
      <c r="CH101" s="31">
        <f t="shared" ref="CH101" si="2036">BH95+BH96+BH97+BH98+BH99+BH100+BH101</f>
        <v>34</v>
      </c>
      <c r="CI101" s="32">
        <f t="shared" ref="CI101" si="2037">BI95+BI96+BI97+BI98+BI99+BI100+BI101</f>
        <v>20</v>
      </c>
      <c r="CJ101" s="32">
        <f t="shared" ref="CJ101" si="2038">BJ95+BJ96+BJ97+BJ98+BJ99+BJ100+BJ101</f>
        <v>20</v>
      </c>
      <c r="CK101" s="33">
        <f t="shared" ref="CK101" si="2039">BK95+BK96+BK97+BK98+BK99+BK100+BK101</f>
        <v>25.490196078431374</v>
      </c>
      <c r="CL101" s="31">
        <f t="shared" ref="CL101" si="2040">BL95+BL96+BL97+BL98+BL99+BL100+BL101</f>
        <v>90</v>
      </c>
      <c r="CM101" s="33">
        <f t="shared" ref="CM101" si="2041">BM95+BM96+BM97+BM98+BM99+BM100+BM101</f>
        <v>74</v>
      </c>
      <c r="CN101" s="31">
        <f t="shared" ref="CN101" si="2042">BN95+BN96+BN97+BN98+BN99+BN100+BN101</f>
        <v>100</v>
      </c>
      <c r="CO101" s="31">
        <f t="shared" ref="CO101" si="2043">BO95+BO96+BO97+BO98+BO99+BO100+BO101</f>
        <v>10</v>
      </c>
      <c r="CP101" s="33">
        <f t="shared" ref="CP101" si="2044">BP95+BP96+BP97+BP98+BP99+BP100+BP101</f>
        <v>45.098039215686278</v>
      </c>
      <c r="CQ101" s="31">
        <f t="shared" ref="CQ101" si="2045">BQ95+BQ96+BQ97+BQ98+BQ99+BQ100+BQ101</f>
        <v>92.156862745098039</v>
      </c>
      <c r="CR101" s="31">
        <f t="shared" ref="CR101" si="2046">BR95+BR96+BR97+BR98+BR99+BR100+BR101</f>
        <v>68.627450980392155</v>
      </c>
      <c r="CS101" s="31">
        <f t="shared" ref="CS101" si="2047">BS95+BS96+BS97+BS98+BS99+BS100+BS101</f>
        <v>18</v>
      </c>
      <c r="CT101" s="33">
        <f t="shared" ref="CT101" si="2048">BT95+BT96+BT97+BT98+BT99+BT100+BT101</f>
        <v>100</v>
      </c>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row>
    <row r="102" spans="2:126" x14ac:dyDescent="0.25">
      <c r="B102" s="41" t="s">
        <v>11</v>
      </c>
      <c r="C102" s="41">
        <v>0</v>
      </c>
      <c r="D102" s="41">
        <v>1</v>
      </c>
      <c r="E102" s="41">
        <v>6</v>
      </c>
      <c r="F102" s="41">
        <v>0</v>
      </c>
      <c r="G102" s="41">
        <v>3</v>
      </c>
      <c r="H102" s="41">
        <v>1</v>
      </c>
      <c r="I102" s="41">
        <v>1</v>
      </c>
      <c r="J102" s="41">
        <v>1</v>
      </c>
      <c r="K102" s="41">
        <v>0</v>
      </c>
      <c r="L102" s="41">
        <v>0</v>
      </c>
      <c r="M102" s="41">
        <v>1</v>
      </c>
      <c r="N102" s="41">
        <v>37</v>
      </c>
      <c r="O102" s="41">
        <v>0</v>
      </c>
      <c r="P102" s="41">
        <v>0</v>
      </c>
      <c r="Q102" s="41">
        <v>0</v>
      </c>
      <c r="R102" s="41">
        <v>0</v>
      </c>
      <c r="S102" s="41">
        <v>51</v>
      </c>
      <c r="V102" s="41">
        <v>2</v>
      </c>
      <c r="W102" s="3">
        <f>J95</f>
        <v>1</v>
      </c>
      <c r="X102" s="3">
        <f>J96</f>
        <v>1</v>
      </c>
      <c r="Y102" s="41">
        <f>J97</f>
        <v>0</v>
      </c>
      <c r="Z102" s="41">
        <f>J98</f>
        <v>1</v>
      </c>
      <c r="AA102" s="41">
        <f>J99</f>
        <v>6</v>
      </c>
      <c r="AB102" s="41">
        <f>J100</f>
        <v>3</v>
      </c>
      <c r="AC102" s="41">
        <f>J101</f>
        <v>0</v>
      </c>
      <c r="AD102" s="41">
        <f>J102</f>
        <v>1</v>
      </c>
      <c r="AE102" s="2">
        <f>J103</f>
        <v>15</v>
      </c>
      <c r="AF102" s="2">
        <f>J104</f>
        <v>0</v>
      </c>
      <c r="AG102" s="50">
        <f>J105</f>
        <v>0</v>
      </c>
      <c r="AH102" s="2">
        <f>J106</f>
        <v>1</v>
      </c>
      <c r="AI102" s="4">
        <f>J107</f>
        <v>0</v>
      </c>
      <c r="AJ102" s="3">
        <f>J108</f>
        <v>0</v>
      </c>
      <c r="AK102" s="3">
        <f>J109</f>
        <v>20</v>
      </c>
      <c r="AL102" s="3">
        <f>J110</f>
        <v>1</v>
      </c>
      <c r="AM102" s="3">
        <f>J111</f>
        <v>0</v>
      </c>
      <c r="AN102" s="3">
        <f>J112</f>
        <v>0</v>
      </c>
      <c r="AO102" s="3">
        <f>J113</f>
        <v>0</v>
      </c>
      <c r="AP102" s="3">
        <f>J114</f>
        <v>2</v>
      </c>
      <c r="AQ102" s="2">
        <f>J115</f>
        <v>4</v>
      </c>
      <c r="AR102" s="2">
        <f>J116</f>
        <v>16</v>
      </c>
      <c r="AS102" s="2">
        <f>J117</f>
        <v>21</v>
      </c>
      <c r="AT102" s="3">
        <f>J118</f>
        <v>0</v>
      </c>
      <c r="AU102" s="5"/>
      <c r="AV102" s="41">
        <v>2</v>
      </c>
      <c r="AW102" s="33">
        <f t="shared" ref="AW102" si="2049">PRODUCT(W102*100*1/W111)</f>
        <v>2</v>
      </c>
      <c r="AX102" s="33">
        <f t="shared" ref="AX102" si="2050">PRODUCT(X102*100*1/X111)</f>
        <v>2</v>
      </c>
      <c r="AY102" s="30">
        <f t="shared" ref="AY102" si="2051">PRODUCT(Y102*100*1/Y111)</f>
        <v>0</v>
      </c>
      <c r="AZ102" s="30">
        <f t="shared" ref="AZ102" si="2052">PRODUCT(Z102*100*1/Z111)</f>
        <v>2</v>
      </c>
      <c r="BA102" s="30">
        <f t="shared" ref="BA102" si="2053">PRODUCT(AA102*100*1/AA111)</f>
        <v>12</v>
      </c>
      <c r="BB102" s="30">
        <f t="shared" ref="BB102" si="2054">PRODUCT(AB102*100*1/AB111)</f>
        <v>6</v>
      </c>
      <c r="BC102" s="30">
        <f t="shared" ref="BC102" si="2055">PRODUCT(AC102*100*1/AC111)</f>
        <v>0</v>
      </c>
      <c r="BD102" s="30">
        <f t="shared" ref="BD102" si="2056">PRODUCT(AD102*100*1/AD111)</f>
        <v>1.9607843137254901</v>
      </c>
      <c r="BE102" s="31">
        <f t="shared" ref="BE102" si="2057">PRODUCT(AE102*100*1/AE111)</f>
        <v>30</v>
      </c>
      <c r="BF102" s="31">
        <f t="shared" ref="BF102" si="2058">PRODUCT(AF102*100*1/AF111)</f>
        <v>0</v>
      </c>
      <c r="BG102" s="51">
        <f t="shared" ref="BG102" si="2059">PRODUCT(AG102*100*1/AG111)</f>
        <v>0</v>
      </c>
      <c r="BH102" s="31">
        <f t="shared" ref="BH102" si="2060">PRODUCT(AH102*100*1/AH111)</f>
        <v>2</v>
      </c>
      <c r="BI102" s="32">
        <f t="shared" ref="BI102" si="2061">PRODUCT(AI102*100*1/AI111)</f>
        <v>0</v>
      </c>
      <c r="BJ102" s="33">
        <f t="shared" ref="BJ102" si="2062">PRODUCT(AJ102*100*1/AJ111)</f>
        <v>0</v>
      </c>
      <c r="BK102" s="33">
        <f t="shared" ref="BK102" si="2063">PRODUCT(AK102*100*1/AK111)</f>
        <v>39.215686274509807</v>
      </c>
      <c r="BL102" s="33">
        <f t="shared" ref="BL102" si="2064">PRODUCT(AL102*100*1/AL111)</f>
        <v>2</v>
      </c>
      <c r="BM102" s="33">
        <f t="shared" ref="BM102" si="2065">PRODUCT(AM102*100*1/AM111)</f>
        <v>0</v>
      </c>
      <c r="BN102" s="33">
        <f t="shared" ref="BN102" si="2066">PRODUCT(AN102*100*1/AN111)</f>
        <v>0</v>
      </c>
      <c r="BO102" s="33">
        <f t="shared" ref="BO102" si="2067">PRODUCT(AO102*100*1/AO111)</f>
        <v>0</v>
      </c>
      <c r="BP102" s="33">
        <f t="shared" ref="BP102" si="2068">PRODUCT(AP102*100*1/AP111)</f>
        <v>3.9215686274509802</v>
      </c>
      <c r="BQ102" s="31">
        <f t="shared" ref="BQ102" si="2069">PRODUCT(AQ102*100*1/AQ111)</f>
        <v>7.8431372549019605</v>
      </c>
      <c r="BR102" s="31">
        <f t="shared" ref="BR102" si="2070">PRODUCT(AR102*100*1/AR111)</f>
        <v>31.372549019607842</v>
      </c>
      <c r="BS102" s="31">
        <f t="shared" ref="BS102" si="2071">PRODUCT(AS102*100*1/AS111)</f>
        <v>42</v>
      </c>
      <c r="BT102" s="33">
        <f t="shared" ref="BT102" si="2072">PRODUCT(AT102*100*1/AT111)</f>
        <v>0</v>
      </c>
      <c r="BU102" s="41"/>
      <c r="BV102" s="41">
        <v>2</v>
      </c>
      <c r="BW102" s="33">
        <f t="shared" ref="BW102" si="2073">AW95+AW96+AW97+AW98+AW99+AW100+AW101+AW102</f>
        <v>18</v>
      </c>
      <c r="BX102" s="33">
        <f t="shared" ref="BX102" si="2074">AX95+AX96+AX97+AX98+AX99+AX100+AX101+AX102</f>
        <v>22</v>
      </c>
      <c r="BY102" s="30">
        <f t="shared" ref="BY102" si="2075">AY95+AY96+AY97+AY98+AY99+AY100+AY101+AY102</f>
        <v>24</v>
      </c>
      <c r="BZ102" s="30">
        <f t="shared" ref="BZ102" si="2076">AZ95+AZ96+AZ97+AZ98+AZ99+AZ100+AZ101+AZ102</f>
        <v>20</v>
      </c>
      <c r="CA102" s="30">
        <f t="shared" ref="CA102" si="2077">BA95+BA96+BA97+BA98+BA99+BA100+BA101+BA102</f>
        <v>14</v>
      </c>
      <c r="CB102" s="30">
        <f t="shared" ref="CB102" si="2078">BB95+BB96+BB97+BB98+BB99+BB100+BB101+BB102</f>
        <v>20</v>
      </c>
      <c r="CC102" s="30">
        <f t="shared" ref="CC102" si="2079">BC95+BC96+BC97+BC98+BC99+BC100+BC101+BC102</f>
        <v>24</v>
      </c>
      <c r="CD102" s="30">
        <f t="shared" ref="CD102" si="2080">BD95+BD96+BD97+BD98+BD99+BD100+BD101+BD102</f>
        <v>25.490196078431374</v>
      </c>
      <c r="CE102" s="31">
        <f t="shared" ref="CE102" si="2081">BE95+BE96+BE97+BE98+BE99+BE100+BE101+BE102</f>
        <v>64</v>
      </c>
      <c r="CF102" s="31">
        <f t="shared" ref="CF102" si="2082">BF95+BF96+BF97+BF98+BF99+BF100+BF101+BF102</f>
        <v>24</v>
      </c>
      <c r="CG102" s="51">
        <f t="shared" ref="CG102" si="2083">BG95+BG96+BG97+BG98+BG99+BG100+BG101+BG102</f>
        <v>0</v>
      </c>
      <c r="CH102" s="31">
        <f t="shared" ref="CH102" si="2084">BH95+BH96+BH97+BH98+BH99+BH100+BH101+BH102</f>
        <v>36</v>
      </c>
      <c r="CI102" s="32">
        <f t="shared" ref="CI102" si="2085">BI95+BI96+BI97+BI98+BI99+BI100+BI101+BI102</f>
        <v>20</v>
      </c>
      <c r="CJ102" s="33">
        <f t="shared" ref="CJ102" si="2086">BJ95+BJ96+BJ97+BJ98+BJ99+BJ100+BJ101+BJ102</f>
        <v>20</v>
      </c>
      <c r="CK102" s="33">
        <f t="shared" ref="CK102" si="2087">BK95+BK96+BK97+BK98+BK99+BK100+BK101+BK102</f>
        <v>64.705882352941188</v>
      </c>
      <c r="CL102" s="33">
        <f t="shared" ref="CL102" si="2088">BL95+BL96+BL97+BL98+BL99+BL100+BL101+BL102</f>
        <v>92</v>
      </c>
      <c r="CM102" s="33">
        <f t="shared" ref="CM102" si="2089">BM95+BM96+BM97+BM98+BM99+BM100+BM101+BM102</f>
        <v>74</v>
      </c>
      <c r="CN102" s="33">
        <f t="shared" ref="CN102" si="2090">BN95+BN96+BN97+BN98+BN99+BN100+BN101+BN102</f>
        <v>100</v>
      </c>
      <c r="CO102" s="33">
        <f t="shared" ref="CO102" si="2091">BO95+BO96+BO97+BO98+BO99+BO100+BO101+BO102</f>
        <v>10</v>
      </c>
      <c r="CP102" s="33">
        <f t="shared" ref="CP102" si="2092">BP95+BP96+BP97+BP98+BP99+BP100+BP101+BP102</f>
        <v>49.019607843137258</v>
      </c>
      <c r="CQ102" s="31">
        <f t="shared" ref="CQ102" si="2093">BQ95+BQ96+BQ97+BQ98+BQ99+BQ100+BQ101+BQ102</f>
        <v>100</v>
      </c>
      <c r="CR102" s="31">
        <f t="shared" ref="CR102" si="2094">BR95+BR96+BR97+BR98+BR99+BR100+BR101+BR102</f>
        <v>100</v>
      </c>
      <c r="CS102" s="31">
        <f t="shared" ref="CS102" si="2095">BS95+BS96+BS97+BS98+BS99+BS100+BS101+BS102</f>
        <v>60</v>
      </c>
      <c r="CT102" s="33">
        <f t="shared" ref="CT102" si="2096">BT95+BT96+BT97+BT98+BT99+BT100+BT101+BT102</f>
        <v>100</v>
      </c>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row>
    <row r="103" spans="2:126" x14ac:dyDescent="0.25">
      <c r="B103" s="41" t="s">
        <v>13</v>
      </c>
      <c r="C103" s="2">
        <v>0</v>
      </c>
      <c r="D103" s="2">
        <v>0</v>
      </c>
      <c r="E103" s="2">
        <v>0</v>
      </c>
      <c r="F103" s="2">
        <v>0</v>
      </c>
      <c r="G103" s="2">
        <v>13</v>
      </c>
      <c r="H103" s="2">
        <v>0</v>
      </c>
      <c r="I103" s="2">
        <v>4</v>
      </c>
      <c r="J103" s="2">
        <v>15</v>
      </c>
      <c r="K103" s="2">
        <v>11</v>
      </c>
      <c r="L103" s="2">
        <v>6</v>
      </c>
      <c r="M103" s="2">
        <v>0</v>
      </c>
      <c r="N103" s="3">
        <v>0</v>
      </c>
      <c r="O103" s="3">
        <v>0</v>
      </c>
      <c r="P103" s="3">
        <v>1</v>
      </c>
      <c r="Q103" s="3">
        <v>0</v>
      </c>
      <c r="R103" s="3">
        <v>0</v>
      </c>
      <c r="S103" s="41">
        <v>50</v>
      </c>
      <c r="V103" s="41">
        <v>4</v>
      </c>
      <c r="W103" s="3">
        <f>K95</f>
        <v>0</v>
      </c>
      <c r="X103" s="3">
        <f>K96</f>
        <v>1</v>
      </c>
      <c r="Y103" s="41">
        <f>K97</f>
        <v>0</v>
      </c>
      <c r="Z103" s="41">
        <f>K98</f>
        <v>2</v>
      </c>
      <c r="AA103" s="41">
        <f>K99</f>
        <v>2</v>
      </c>
      <c r="AB103" s="41">
        <f>K100</f>
        <v>0</v>
      </c>
      <c r="AC103" s="41">
        <f>K101</f>
        <v>1</v>
      </c>
      <c r="AD103" s="41">
        <f>K102</f>
        <v>0</v>
      </c>
      <c r="AE103" s="2">
        <f>K103</f>
        <v>11</v>
      </c>
      <c r="AF103" s="3">
        <f>K104</f>
        <v>0</v>
      </c>
      <c r="AG103" s="50">
        <f>K105</f>
        <v>0</v>
      </c>
      <c r="AH103" s="4">
        <f>K106</f>
        <v>0</v>
      </c>
      <c r="AI103" s="3">
        <f>K107</f>
        <v>0</v>
      </c>
      <c r="AJ103" s="3">
        <f>K108</f>
        <v>5</v>
      </c>
      <c r="AK103" s="3">
        <f>K109</f>
        <v>15</v>
      </c>
      <c r="AL103" s="3">
        <f>K110</f>
        <v>2</v>
      </c>
      <c r="AM103" s="3">
        <f>K111</f>
        <v>1</v>
      </c>
      <c r="AN103" s="3">
        <f>K112</f>
        <v>0</v>
      </c>
      <c r="AO103" s="3">
        <f>K113</f>
        <v>0</v>
      </c>
      <c r="AP103" s="3">
        <f>K114</f>
        <v>0</v>
      </c>
      <c r="AQ103" s="2">
        <f>K115</f>
        <v>0</v>
      </c>
      <c r="AR103" s="2">
        <f>K116</f>
        <v>0</v>
      </c>
      <c r="AS103" s="2">
        <f>K117</f>
        <v>19</v>
      </c>
      <c r="AT103" s="3">
        <f>K118</f>
        <v>0</v>
      </c>
      <c r="AU103" s="5"/>
      <c r="AV103" s="41">
        <v>4</v>
      </c>
      <c r="AW103" s="33">
        <f t="shared" ref="AW103" si="2097">PRODUCT(W103*100*1/W111)</f>
        <v>0</v>
      </c>
      <c r="AX103" s="33">
        <f t="shared" ref="AX103" si="2098">PRODUCT(X103*100*1/X111)</f>
        <v>2</v>
      </c>
      <c r="AY103" s="30">
        <f t="shared" ref="AY103" si="2099">PRODUCT(Y103*100*1/Y111)</f>
        <v>0</v>
      </c>
      <c r="AZ103" s="30">
        <f t="shared" ref="AZ103" si="2100">PRODUCT(Z103*100*1/Z111)</f>
        <v>4</v>
      </c>
      <c r="BA103" s="30">
        <f t="shared" ref="BA103" si="2101">PRODUCT(AA103*100*1/AA111)</f>
        <v>4</v>
      </c>
      <c r="BB103" s="30">
        <f t="shared" ref="BB103" si="2102">PRODUCT(AB103*100*1/AB111)</f>
        <v>0</v>
      </c>
      <c r="BC103" s="30">
        <f t="shared" ref="BC103" si="2103">PRODUCT(AC103*100*1/AC111)</f>
        <v>2</v>
      </c>
      <c r="BD103" s="30">
        <f t="shared" ref="BD103" si="2104">PRODUCT(AD103*100*1/AD111)</f>
        <v>0</v>
      </c>
      <c r="BE103" s="31">
        <f t="shared" ref="BE103" si="2105">PRODUCT(AE103*100*1/AE111)</f>
        <v>22</v>
      </c>
      <c r="BF103" s="33">
        <f t="shared" ref="BF103" si="2106">PRODUCT(AF103*100*1/AF111)</f>
        <v>0</v>
      </c>
      <c r="BG103" s="51">
        <f t="shared" ref="BG103" si="2107">PRODUCT(AG103*100*1/AG111)</f>
        <v>0</v>
      </c>
      <c r="BH103" s="32">
        <f t="shared" ref="BH103" si="2108">PRODUCT(AH103*100*1/AH111)</f>
        <v>0</v>
      </c>
      <c r="BI103" s="33">
        <f t="shared" ref="BI103" si="2109">PRODUCT(AI103*100*1/AI111)</f>
        <v>0</v>
      </c>
      <c r="BJ103" s="33">
        <f t="shared" ref="BJ103" si="2110">PRODUCT(AJ103*100*1/AJ111)</f>
        <v>10</v>
      </c>
      <c r="BK103" s="33">
        <f t="shared" ref="BK103" si="2111">PRODUCT(AK103*100*1/AK111)</f>
        <v>29.411764705882351</v>
      </c>
      <c r="BL103" s="33">
        <f t="shared" ref="BL103" si="2112">PRODUCT(AL103*100*1/AL111)</f>
        <v>4</v>
      </c>
      <c r="BM103" s="33">
        <f t="shared" ref="BM103" si="2113">PRODUCT(AM103*100*1/AM111)</f>
        <v>2</v>
      </c>
      <c r="BN103" s="33">
        <f t="shared" ref="BN103" si="2114">PRODUCT(AN103*100*1/AN111)</f>
        <v>0</v>
      </c>
      <c r="BO103" s="33">
        <f t="shared" ref="BO103" si="2115">PRODUCT(AO103*100*1/AO111)</f>
        <v>0</v>
      </c>
      <c r="BP103" s="33">
        <f t="shared" ref="BP103" si="2116">PRODUCT(AP103*100*1/AP111)</f>
        <v>0</v>
      </c>
      <c r="BQ103" s="31">
        <f t="shared" ref="BQ103" si="2117">PRODUCT(AQ103*100*1/AQ111)</f>
        <v>0</v>
      </c>
      <c r="BR103" s="31">
        <f t="shared" ref="BR103" si="2118">PRODUCT(AR103*100*1/AR111)</f>
        <v>0</v>
      </c>
      <c r="BS103" s="31">
        <f t="shared" ref="BS103" si="2119">PRODUCT(AS103*100*1/AS111)</f>
        <v>38</v>
      </c>
      <c r="BT103" s="33">
        <f t="shared" ref="BT103" si="2120">PRODUCT(AT103*100*1/AT111)</f>
        <v>0</v>
      </c>
      <c r="BU103" s="41"/>
      <c r="BV103" s="41">
        <v>4</v>
      </c>
      <c r="BW103" s="33">
        <f t="shared" ref="BW103" si="2121">AW95+AW96+AW97+AW98+AW99+AW100+AW101+AW102+AW103</f>
        <v>18</v>
      </c>
      <c r="BX103" s="33">
        <f t="shared" ref="BX103" si="2122">AX95+AX96+AX97+AX98+AX99+AX100+AX101+AX102+AX103</f>
        <v>24</v>
      </c>
      <c r="BY103" s="30">
        <f t="shared" ref="BY103" si="2123">AY95+AY96+AY97+AY98+AY99+AY100+AY101+AY102+AY103</f>
        <v>24</v>
      </c>
      <c r="BZ103" s="30">
        <f t="shared" ref="BZ103" si="2124">AZ95+AZ96+AZ97+AZ98+AZ99+AZ100+AZ101+AZ102+AZ103</f>
        <v>24</v>
      </c>
      <c r="CA103" s="30">
        <f t="shared" ref="CA103" si="2125">BA95+BA96+BA97+BA98+BA99+BA100+BA101+BA102+BA103</f>
        <v>18</v>
      </c>
      <c r="CB103" s="30">
        <f t="shared" ref="CB103" si="2126">BB95+BB96+BB97+BB98+BB99+BB100+BB101+BB102+BB103</f>
        <v>20</v>
      </c>
      <c r="CC103" s="30">
        <f t="shared" ref="CC103" si="2127">BC95+BC96+BC97+BC98+BC99+BC100+BC101+BC102+BC103</f>
        <v>26</v>
      </c>
      <c r="CD103" s="30">
        <f t="shared" ref="CD103" si="2128">BD95+BD96+BD97+BD98+BD99+BD100+BD101+BD102+BD103</f>
        <v>25.490196078431374</v>
      </c>
      <c r="CE103" s="31">
        <f t="shared" ref="CE103" si="2129">BE95+BE96+BE97+BE98+BE99+BE100+BE101+BE102+BE103</f>
        <v>86</v>
      </c>
      <c r="CF103" s="33">
        <f t="shared" ref="CF103" si="2130">BF95+BF96+BF97+BF98+BF99+BF100+BF101+BF102+BF103</f>
        <v>24</v>
      </c>
      <c r="CG103" s="51">
        <f t="shared" ref="CG103" si="2131">BG95+BG96+BG97+BG98+BG99+BG100+BG101+BG102+BG103</f>
        <v>0</v>
      </c>
      <c r="CH103" s="32">
        <f t="shared" ref="CH103" si="2132">BH95+BH96+BH97+BH98+BH99+BH100+BH101+BH102+BH103</f>
        <v>36</v>
      </c>
      <c r="CI103" s="33">
        <f t="shared" ref="CI103" si="2133">BI95+BI96+BI97+BI98+BI99+BI100+BI101+BI102+BI103</f>
        <v>20</v>
      </c>
      <c r="CJ103" s="33">
        <f t="shared" ref="CJ103" si="2134">BJ95+BJ96+BJ97+BJ98+BJ99+BJ100+BJ101+BJ102+BJ103</f>
        <v>30</v>
      </c>
      <c r="CK103" s="33">
        <f t="shared" ref="CK103" si="2135">BK95+BK96+BK97+BK98+BK99+BK100+BK101+BK102+BK103</f>
        <v>94.117647058823536</v>
      </c>
      <c r="CL103" s="33">
        <f t="shared" ref="CL103" si="2136">BL95+BL96+BL97+BL98+BL99+BL100+BL101+BL102+BL103</f>
        <v>96</v>
      </c>
      <c r="CM103" s="33">
        <f t="shared" ref="CM103" si="2137">BM95+BM96+BM97+BM98+BM99+BM100+BM101+BM102+BM103</f>
        <v>76</v>
      </c>
      <c r="CN103" s="33">
        <f t="shared" ref="CN103" si="2138">BN95+BN96+BN97+BN98+BN99+BN100+BN101+BN102+BN103</f>
        <v>100</v>
      </c>
      <c r="CO103" s="33">
        <f t="shared" ref="CO103" si="2139">BO95+BO96+BO97+BO98+BO99+BO100+BO101+BO102+BO103</f>
        <v>10</v>
      </c>
      <c r="CP103" s="33">
        <f t="shared" ref="CP103" si="2140">BP95+BP96+BP97+BP98+BP99+BP100+BP101+BP102+BP103</f>
        <v>49.019607843137258</v>
      </c>
      <c r="CQ103" s="31">
        <f t="shared" ref="CQ103" si="2141">BQ95+BQ96+BQ97+BQ98+BQ99+BQ100+BQ101+BQ102+BQ103</f>
        <v>100</v>
      </c>
      <c r="CR103" s="31">
        <f t="shared" ref="CR103" si="2142">BR95+BR96+BR97+BR98+BR99+BR100+BR101+BR102+BR103</f>
        <v>100</v>
      </c>
      <c r="CS103" s="31">
        <f t="shared" ref="CS103" si="2143">BS95+BS96+BS97+BS98+BS99+BS100+BS101+BS102+BS103</f>
        <v>98</v>
      </c>
      <c r="CT103" s="33">
        <f t="shared" ref="CT103" si="2144">BT95+BT96+BT97+BT98+BT99+BT100+BT101+BT102+BT103</f>
        <v>100</v>
      </c>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row>
    <row r="104" spans="2:126" x14ac:dyDescent="0.25">
      <c r="B104" s="41" t="s">
        <v>14</v>
      </c>
      <c r="C104" s="2">
        <v>0</v>
      </c>
      <c r="D104" s="2">
        <v>0</v>
      </c>
      <c r="E104" s="2">
        <v>12</v>
      </c>
      <c r="F104" s="2">
        <v>0</v>
      </c>
      <c r="G104" s="2">
        <v>0</v>
      </c>
      <c r="H104" s="2">
        <v>0</v>
      </c>
      <c r="I104" s="2">
        <v>0</v>
      </c>
      <c r="J104" s="2">
        <v>0</v>
      </c>
      <c r="K104" s="3">
        <v>0</v>
      </c>
      <c r="L104" s="3">
        <v>4</v>
      </c>
      <c r="M104" s="3">
        <v>34</v>
      </c>
      <c r="N104" s="3">
        <v>0</v>
      </c>
      <c r="O104" s="3">
        <v>0</v>
      </c>
      <c r="P104" s="3">
        <v>0</v>
      </c>
      <c r="Q104" s="3">
        <v>0</v>
      </c>
      <c r="R104" s="3">
        <v>0</v>
      </c>
      <c r="S104" s="41">
        <v>50</v>
      </c>
      <c r="V104" s="41">
        <v>8</v>
      </c>
      <c r="W104" s="3">
        <f>L95</f>
        <v>41</v>
      </c>
      <c r="X104" s="3">
        <f>L96</f>
        <v>0</v>
      </c>
      <c r="Y104" s="41">
        <f>L97</f>
        <v>0</v>
      </c>
      <c r="Z104" s="41">
        <f>L98</f>
        <v>0</v>
      </c>
      <c r="AA104" s="41">
        <f>L99</f>
        <v>2</v>
      </c>
      <c r="AB104" s="41">
        <f>L100</f>
        <v>2</v>
      </c>
      <c r="AC104" s="41">
        <f>L101</f>
        <v>0</v>
      </c>
      <c r="AD104" s="41">
        <f>L102</f>
        <v>0</v>
      </c>
      <c r="AE104" s="2">
        <f>L103</f>
        <v>6</v>
      </c>
      <c r="AF104" s="3">
        <f>L104</f>
        <v>4</v>
      </c>
      <c r="AG104" s="50">
        <f>L105</f>
        <v>3</v>
      </c>
      <c r="AH104" s="3">
        <f>L106</f>
        <v>2</v>
      </c>
      <c r="AI104" s="3">
        <f>L107</f>
        <v>40</v>
      </c>
      <c r="AJ104" s="3">
        <f>L108</f>
        <v>5</v>
      </c>
      <c r="AK104" s="3">
        <f>L109</f>
        <v>3</v>
      </c>
      <c r="AL104" s="3">
        <f>L110</f>
        <v>2</v>
      </c>
      <c r="AM104" s="3">
        <f>L111</f>
        <v>12</v>
      </c>
      <c r="AN104" s="3">
        <f>L112</f>
        <v>0</v>
      </c>
      <c r="AO104" s="3">
        <f>L113</f>
        <v>0</v>
      </c>
      <c r="AP104" s="3">
        <f>L114</f>
        <v>26</v>
      </c>
      <c r="AQ104" s="3">
        <f>L115</f>
        <v>0</v>
      </c>
      <c r="AR104" s="3">
        <f>L116</f>
        <v>0</v>
      </c>
      <c r="AS104" s="3">
        <f>L117</f>
        <v>1</v>
      </c>
      <c r="AT104" s="3">
        <f>L118</f>
        <v>0</v>
      </c>
      <c r="AU104" s="7"/>
      <c r="AV104" s="41">
        <v>8</v>
      </c>
      <c r="AW104" s="33">
        <f t="shared" ref="AW104" si="2145">PRODUCT(W104*100*1/W111)</f>
        <v>82</v>
      </c>
      <c r="AX104" s="33">
        <f t="shared" ref="AX104" si="2146">PRODUCT(X104*100*1/X111)</f>
        <v>0</v>
      </c>
      <c r="AY104" s="30">
        <f t="shared" ref="AY104" si="2147">PRODUCT(Y104*100*1/Y111)</f>
        <v>0</v>
      </c>
      <c r="AZ104" s="30">
        <f t="shared" ref="AZ104" si="2148">PRODUCT(Z104*100*1/Z111)</f>
        <v>0</v>
      </c>
      <c r="BA104" s="30">
        <f t="shared" ref="BA104" si="2149">PRODUCT(AA104*100*1/AA111)</f>
        <v>4</v>
      </c>
      <c r="BB104" s="30">
        <f t="shared" ref="BB104" si="2150">PRODUCT(AB104*100*1/AB111)</f>
        <v>4</v>
      </c>
      <c r="BC104" s="30">
        <f t="shared" ref="BC104" si="2151">PRODUCT(AC104*100*1/AC111)</f>
        <v>0</v>
      </c>
      <c r="BD104" s="30">
        <f t="shared" ref="BD104" si="2152">PRODUCT(AD104*100*1/AD111)</f>
        <v>0</v>
      </c>
      <c r="BE104" s="31">
        <f t="shared" ref="BE104" si="2153">PRODUCT(AE104*100*1/AE111)</f>
        <v>12</v>
      </c>
      <c r="BF104" s="33">
        <f t="shared" ref="BF104" si="2154">PRODUCT(AF104*100*1/AF111)</f>
        <v>8</v>
      </c>
      <c r="BG104" s="51">
        <f t="shared" ref="BG104" si="2155">PRODUCT(AG104*100*1/AG111)</f>
        <v>6</v>
      </c>
      <c r="BH104" s="33">
        <f t="shared" ref="BH104" si="2156">PRODUCT(AH104*100*1/AH111)</f>
        <v>4</v>
      </c>
      <c r="BI104" s="33">
        <f t="shared" ref="BI104" si="2157">PRODUCT(AI104*100*1/AI111)</f>
        <v>80</v>
      </c>
      <c r="BJ104" s="33">
        <f t="shared" ref="BJ104" si="2158">PRODUCT(AJ104*100*1/AJ111)</f>
        <v>10</v>
      </c>
      <c r="BK104" s="33">
        <f t="shared" ref="BK104" si="2159">PRODUCT(AK104*100*1/AK111)</f>
        <v>5.882352941176471</v>
      </c>
      <c r="BL104" s="33">
        <f t="shared" ref="BL104" si="2160">PRODUCT(AL104*100*1/AL111)</f>
        <v>4</v>
      </c>
      <c r="BM104" s="33">
        <f t="shared" ref="BM104" si="2161">PRODUCT(AM104*100*1/AM111)</f>
        <v>24</v>
      </c>
      <c r="BN104" s="33">
        <f t="shared" ref="BN104" si="2162">PRODUCT(AN104*100*1/AN111)</f>
        <v>0</v>
      </c>
      <c r="BO104" s="33">
        <f t="shared" ref="BO104" si="2163">PRODUCT(AO104*100*1/AO111)</f>
        <v>0</v>
      </c>
      <c r="BP104" s="33">
        <f t="shared" ref="BP104" si="2164">PRODUCT(AP104*100*1/AP111)</f>
        <v>50.980392156862742</v>
      </c>
      <c r="BQ104" s="33">
        <f t="shared" ref="BQ104" si="2165">PRODUCT(AQ104*100*1/AQ111)</f>
        <v>0</v>
      </c>
      <c r="BR104" s="33">
        <f t="shared" ref="BR104" si="2166">PRODUCT(AR104*100*1/AR111)</f>
        <v>0</v>
      </c>
      <c r="BS104" s="33">
        <f t="shared" ref="BS104" si="2167">PRODUCT(AS104*100*1/AS111)</f>
        <v>2</v>
      </c>
      <c r="BT104" s="33">
        <f t="shared" ref="BT104" si="2168">PRODUCT(AT104*100*1/AT111)</f>
        <v>0</v>
      </c>
      <c r="BU104" s="41"/>
      <c r="BV104" s="41">
        <v>8</v>
      </c>
      <c r="BW104" s="33">
        <f t="shared" ref="BW104" si="2169">AW95+AW96+AW97+AW98+AW99+AW100+AW101+AW102+AW103+AW104</f>
        <v>100</v>
      </c>
      <c r="BX104" s="33">
        <f t="shared" ref="BX104" si="2170">AX95+AX96+AX97+AX98+AX99+AX100+AX101+AX102+AX103+AX104</f>
        <v>24</v>
      </c>
      <c r="BY104" s="30">
        <f t="shared" ref="BY104" si="2171">AY95+AY96+AY97+AY98+AY99+AY100+AY101+AY102+AY103+AY104</f>
        <v>24</v>
      </c>
      <c r="BZ104" s="30">
        <f t="shared" ref="BZ104" si="2172">AZ95+AZ96+AZ97+AZ98+AZ99+AZ100+AZ101+AZ102+AZ103+AZ104</f>
        <v>24</v>
      </c>
      <c r="CA104" s="30">
        <f t="shared" ref="CA104" si="2173">BA95+BA96+BA97+BA98+BA99+BA100+BA101+BA102+BA103+BA104</f>
        <v>22</v>
      </c>
      <c r="CB104" s="30">
        <f t="shared" ref="CB104" si="2174">BB95+BB96+BB97+BB98+BB99+BB100+BB101+BB102+BB103+BB104</f>
        <v>24</v>
      </c>
      <c r="CC104" s="30">
        <f t="shared" ref="CC104" si="2175">BC95+BC96+BC97+BC98+BC99+BC100+BC101+BC102+BC103+BC104</f>
        <v>26</v>
      </c>
      <c r="CD104" s="30">
        <f t="shared" ref="CD104" si="2176">BD95+BD96+BD97+BD98+BD99+BD100+BD101+BD102+BD103+BD104</f>
        <v>25.490196078431374</v>
      </c>
      <c r="CE104" s="31">
        <f t="shared" ref="CE104" si="2177">BE95+BE96+BE97+BE98+BE99+BE100+BE101+BE102+BE103+BE104</f>
        <v>98</v>
      </c>
      <c r="CF104" s="33">
        <f t="shared" ref="CF104" si="2178">BF95+BF96+BF97+BF98+BF99+BF100+BF101+BF102+BF103+BF104</f>
        <v>32</v>
      </c>
      <c r="CG104" s="51">
        <f t="shared" ref="CG104" si="2179">BG95+BG96+BG97+BG98+BG99+BG100+BG101+BG102+BG103+BG104</f>
        <v>6</v>
      </c>
      <c r="CH104" s="33">
        <f t="shared" ref="CH104" si="2180">BH95+BH96+BH97+BH98+BH99+BH100+BH101+BH102+BH103+BH104</f>
        <v>40</v>
      </c>
      <c r="CI104" s="33">
        <f t="shared" ref="CI104" si="2181">BI95+BI96+BI97+BI98+BI99+BI100+BI101+BI102+BI103+BI104</f>
        <v>100</v>
      </c>
      <c r="CJ104" s="33">
        <f t="shared" ref="CJ104" si="2182">BJ95+BJ96+BJ97+BJ98+BJ99+BJ100+BJ101+BJ102+BJ103+BJ104</f>
        <v>40</v>
      </c>
      <c r="CK104" s="33">
        <f t="shared" ref="CK104" si="2183">BK95+BK96+BK97+BK98+BK99+BK100+BK101+BK102+BK103+BK104</f>
        <v>100</v>
      </c>
      <c r="CL104" s="33">
        <f t="shared" ref="CL104" si="2184">BL95+BL96+BL97+BL98+BL99+BL100+BL101+BL102+BL103+BL104</f>
        <v>100</v>
      </c>
      <c r="CM104" s="33">
        <f t="shared" ref="CM104" si="2185">BM95+BM96+BM97+BM98+BM99+BM100+BM101+BM102+BM103+BM104</f>
        <v>100</v>
      </c>
      <c r="CN104" s="33">
        <f t="shared" ref="CN104" si="2186">BN95+BN96+BN97+BN98+BN99+BN100+BN101+BN102+BN103+BN104</f>
        <v>100</v>
      </c>
      <c r="CO104" s="33">
        <f t="shared" ref="CO104" si="2187">BO95+BO96+BO97+BO98+BO99+BO100+BO101+BO102+BO103+BO104</f>
        <v>10</v>
      </c>
      <c r="CP104" s="33">
        <f t="shared" ref="CP104" si="2188">BP95+BP96+BP97+BP98+BP99+BP100+BP101+BP102+BP103+BP104</f>
        <v>100</v>
      </c>
      <c r="CQ104" s="33">
        <f t="shared" ref="CQ104" si="2189">BQ95+BQ96+BQ97+BQ98+BQ99+BQ100+BQ101+BQ102+BQ103+BQ104</f>
        <v>100</v>
      </c>
      <c r="CR104" s="33">
        <f t="shared" ref="CR104" si="2190">BR95+BR96+BR97+BR98+BR99+BR100+BR101+BR102+BR103+BR104</f>
        <v>100</v>
      </c>
      <c r="CS104" s="33">
        <f t="shared" ref="CS104" si="2191">BS95+BS96+BS97+BS98+BS99+BS100+BS101+BS102+BS103+BS104</f>
        <v>100</v>
      </c>
      <c r="CT104" s="33">
        <f t="shared" ref="CT104" si="2192">BT95+BT96+BT97+BT98+BT99+BT100+BT101+BT102+BT103+BT104</f>
        <v>100</v>
      </c>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row>
    <row r="105" spans="2:126" x14ac:dyDescent="0.25">
      <c r="B105" s="41" t="s">
        <v>16</v>
      </c>
      <c r="C105" s="42">
        <v>0</v>
      </c>
      <c r="D105" s="42">
        <v>0</v>
      </c>
      <c r="E105" s="42">
        <v>0</v>
      </c>
      <c r="F105" s="42">
        <v>0</v>
      </c>
      <c r="G105" s="42">
        <v>0</v>
      </c>
      <c r="H105" s="42">
        <v>0</v>
      </c>
      <c r="I105" s="42">
        <v>0</v>
      </c>
      <c r="J105" s="42">
        <v>0</v>
      </c>
      <c r="K105" s="42">
        <v>0</v>
      </c>
      <c r="L105" s="42">
        <v>3</v>
      </c>
      <c r="M105" s="42">
        <v>16</v>
      </c>
      <c r="N105" s="42">
        <v>8</v>
      </c>
      <c r="O105" s="45">
        <v>12</v>
      </c>
      <c r="P105" s="45">
        <v>3</v>
      </c>
      <c r="Q105" s="45">
        <v>8</v>
      </c>
      <c r="R105" s="45">
        <v>0</v>
      </c>
      <c r="S105" s="41">
        <v>50</v>
      </c>
      <c r="V105" s="41">
        <v>16</v>
      </c>
      <c r="W105" s="3">
        <f>M95</f>
        <v>0</v>
      </c>
      <c r="X105" s="3">
        <f>M96</f>
        <v>38</v>
      </c>
      <c r="Y105" s="41">
        <f>M97</f>
        <v>1</v>
      </c>
      <c r="Z105" s="41">
        <f>M98</f>
        <v>0</v>
      </c>
      <c r="AA105" s="41">
        <f>M99</f>
        <v>39</v>
      </c>
      <c r="AB105" s="41">
        <f>M100</f>
        <v>0</v>
      </c>
      <c r="AC105" s="41">
        <f>M101</f>
        <v>1</v>
      </c>
      <c r="AD105" s="41">
        <f>M102</f>
        <v>1</v>
      </c>
      <c r="AE105" s="2">
        <f>M103</f>
        <v>0</v>
      </c>
      <c r="AF105" s="3">
        <f>M104</f>
        <v>34</v>
      </c>
      <c r="AG105" s="50">
        <f>M105</f>
        <v>16</v>
      </c>
      <c r="AH105" s="3">
        <f>M106</f>
        <v>10</v>
      </c>
      <c r="AI105" s="3">
        <f>M107</f>
        <v>0</v>
      </c>
      <c r="AJ105" s="3">
        <f>M108</f>
        <v>30</v>
      </c>
      <c r="AK105" s="3">
        <f>M109</f>
        <v>0</v>
      </c>
      <c r="AL105" s="3">
        <f>M110</f>
        <v>0</v>
      </c>
      <c r="AM105" s="3">
        <f>M111</f>
        <v>0</v>
      </c>
      <c r="AN105" s="3">
        <f>M112</f>
        <v>0</v>
      </c>
      <c r="AO105" s="3">
        <f>M113</f>
        <v>0</v>
      </c>
      <c r="AP105" s="3">
        <f>M114</f>
        <v>0</v>
      </c>
      <c r="AQ105" s="3">
        <f>M115</f>
        <v>0</v>
      </c>
      <c r="AR105" s="3">
        <f>M116</f>
        <v>0</v>
      </c>
      <c r="AS105" s="3">
        <f>M117</f>
        <v>0</v>
      </c>
      <c r="AT105" s="3">
        <f>M118</f>
        <v>0</v>
      </c>
      <c r="AU105" s="7"/>
      <c r="AV105" s="41">
        <v>16</v>
      </c>
      <c r="AW105" s="33">
        <f t="shared" ref="AW105" si="2193">PRODUCT(W105*100*1/W111)</f>
        <v>0</v>
      </c>
      <c r="AX105" s="33">
        <f t="shared" ref="AX105" si="2194">PRODUCT(X105*100*1/X111)</f>
        <v>76</v>
      </c>
      <c r="AY105" s="30">
        <f t="shared" ref="AY105" si="2195">PRODUCT(Y105*100*1/Y111)</f>
        <v>2</v>
      </c>
      <c r="AZ105" s="30">
        <f t="shared" ref="AZ105" si="2196">PRODUCT(Z105*100*1/Z111)</f>
        <v>0</v>
      </c>
      <c r="BA105" s="30">
        <f t="shared" ref="BA105" si="2197">PRODUCT(AA105*100*1/AA111)</f>
        <v>78</v>
      </c>
      <c r="BB105" s="30">
        <f t="shared" ref="BB105" si="2198">PRODUCT(AB105*100*1/AB111)</f>
        <v>0</v>
      </c>
      <c r="BC105" s="30">
        <f t="shared" ref="BC105" si="2199">PRODUCT(AC105*100*1/AC111)</f>
        <v>2</v>
      </c>
      <c r="BD105" s="30">
        <f t="shared" ref="BD105" si="2200">PRODUCT(AD105*100*1/AD111)</f>
        <v>1.9607843137254901</v>
      </c>
      <c r="BE105" s="31">
        <f t="shared" ref="BE105" si="2201">PRODUCT(AE105*100*1/AE111)</f>
        <v>0</v>
      </c>
      <c r="BF105" s="33">
        <f t="shared" ref="BF105" si="2202">PRODUCT(AF105*100*1/AF111)</f>
        <v>68</v>
      </c>
      <c r="BG105" s="51">
        <f t="shared" ref="BG105" si="2203">PRODUCT(AG105*100*1/AG111)</f>
        <v>32</v>
      </c>
      <c r="BH105" s="33">
        <f t="shared" ref="BH105" si="2204">PRODUCT(AH105*100*1/AH111)</f>
        <v>20</v>
      </c>
      <c r="BI105" s="33">
        <f t="shared" ref="BI105" si="2205">PRODUCT(AI105*100*1/AI111)</f>
        <v>0</v>
      </c>
      <c r="BJ105" s="33">
        <f t="shared" ref="BJ105" si="2206">PRODUCT(AJ105*100*1/AJ111)</f>
        <v>60</v>
      </c>
      <c r="BK105" s="33">
        <f t="shared" ref="BK105" si="2207">PRODUCT(AK105*100*1/AK111)</f>
        <v>0</v>
      </c>
      <c r="BL105" s="33">
        <f t="shared" ref="BL105" si="2208">PRODUCT(AL105*100*1/AL111)</f>
        <v>0</v>
      </c>
      <c r="BM105" s="33">
        <f t="shared" ref="BM105" si="2209">PRODUCT(AM105*100*1/AM111)</f>
        <v>0</v>
      </c>
      <c r="BN105" s="33">
        <f t="shared" ref="BN105" si="2210">PRODUCT(AN105*100*1/AN111)</f>
        <v>0</v>
      </c>
      <c r="BO105" s="33">
        <f t="shared" ref="BO105" si="2211">PRODUCT(AO105*100*1/AO111)</f>
        <v>0</v>
      </c>
      <c r="BP105" s="33">
        <f t="shared" ref="BP105" si="2212">PRODUCT(AP105*100*1/AP111)</f>
        <v>0</v>
      </c>
      <c r="BQ105" s="33">
        <f t="shared" ref="BQ105" si="2213">PRODUCT(AQ105*100*1/AQ111)</f>
        <v>0</v>
      </c>
      <c r="BR105" s="33">
        <f t="shared" ref="BR105" si="2214">PRODUCT(AR105*100*1/AR111)</f>
        <v>0</v>
      </c>
      <c r="BS105" s="33">
        <f t="shared" ref="BS105" si="2215">PRODUCT(AS105*100*1/AS111)</f>
        <v>0</v>
      </c>
      <c r="BT105" s="33">
        <f t="shared" ref="BT105" si="2216">PRODUCT(AT105*100*1/AT111)</f>
        <v>0</v>
      </c>
      <c r="BU105" s="41"/>
      <c r="BV105" s="41">
        <v>16</v>
      </c>
      <c r="BW105" s="33">
        <f t="shared" ref="BW105" si="2217">AW95+AW96+AW97+AW98+AW99+AW100+AW101+AW102+AW103+AW104+AW105</f>
        <v>100</v>
      </c>
      <c r="BX105" s="33">
        <f t="shared" ref="BX105" si="2218">AX95+AX96+AX97+AX98+AX99+AX100+AX101+AX102+AX103+AX104+AX105</f>
        <v>100</v>
      </c>
      <c r="BY105" s="30">
        <f t="shared" ref="BY105" si="2219">AY95+AY96+AY97+AY98+AY99+AY100+AY101+AY102+AY103+AY104+AY105</f>
        <v>26</v>
      </c>
      <c r="BZ105" s="30">
        <f t="shared" ref="BZ105" si="2220">AZ95+AZ96+AZ97+AZ98+AZ99+AZ100+AZ101+AZ102+AZ103+AZ104+AZ105</f>
        <v>24</v>
      </c>
      <c r="CA105" s="30">
        <f t="shared" ref="CA105" si="2221">BA95+BA96+BA97+BA98+BA99+BA100+BA101+BA102+BA103+BA104+BA105</f>
        <v>100</v>
      </c>
      <c r="CB105" s="30">
        <f t="shared" ref="CB105" si="2222">BB95+BB96+BB97+BB98+BB99+BB100+BB101+BB102+BB103+BB104+BB105</f>
        <v>24</v>
      </c>
      <c r="CC105" s="30">
        <f t="shared" ref="CC105" si="2223">BC95+BC96+BC97+BC98+BC99+BC100+BC101+BC102+BC103+BC104+BC105</f>
        <v>28</v>
      </c>
      <c r="CD105" s="30">
        <f t="shared" ref="CD105" si="2224">BD95+BD96+BD97+BD98+BD99+BD100+BD101+BD102+BD103+BD104+BD105</f>
        <v>27.450980392156865</v>
      </c>
      <c r="CE105" s="31">
        <f t="shared" ref="CE105" si="2225">BE95+BE96+BE97+BE98+BE99+BE100+BE101+BE102+BE103+BE104+BE105</f>
        <v>98</v>
      </c>
      <c r="CF105" s="33">
        <f t="shared" ref="CF105" si="2226">BF95+BF96+BF97+BF98+BF99+BF100+BF101+BF102+BF103+BF104+BF105</f>
        <v>100</v>
      </c>
      <c r="CG105" s="51">
        <f t="shared" ref="CG105" si="2227">BG95+BG96+BG97+BG98+BG99+BG100+BG101+BG102+BG103+BG104+BG105</f>
        <v>38</v>
      </c>
      <c r="CH105" s="33">
        <f t="shared" ref="CH105" si="2228">BH95+BH96+BH97+BH98+BH99+BH100+BH101+BH102+BH103+BH104+BH105</f>
        <v>60</v>
      </c>
      <c r="CI105" s="33">
        <f t="shared" ref="CI105" si="2229">BI95+BI96+BI97+BI98+BI99+BI100+BI101+BI102+BI103+BI104+BI105</f>
        <v>100</v>
      </c>
      <c r="CJ105" s="33">
        <f t="shared" ref="CJ105" si="2230">BJ95+BJ96+BJ97+BJ98+BJ99+BJ100+BJ101+BJ102+BJ103+BJ104+BJ105</f>
        <v>100</v>
      </c>
      <c r="CK105" s="33">
        <f t="shared" ref="CK105" si="2231">BK95+BK96+BK97+BK98+BK99+BK100+BK101+BK102+BK103+BK104+BK105</f>
        <v>100</v>
      </c>
      <c r="CL105" s="33">
        <f t="shared" ref="CL105" si="2232">BL95+BL96+BL97+BL98+BL99+BL100+BL101+BL102+BL103+BL104+BL105</f>
        <v>100</v>
      </c>
      <c r="CM105" s="33">
        <f t="shared" ref="CM105" si="2233">BM95+BM96+BM97+BM98+BM99+BM100+BM101+BM102+BM103+BM104+BM105</f>
        <v>100</v>
      </c>
      <c r="CN105" s="33">
        <f t="shared" ref="CN105" si="2234">BN95+BN96+BN97+BN98+BN99+BN100+BN101+BN102+BN103+BN104+BN105</f>
        <v>100</v>
      </c>
      <c r="CO105" s="33">
        <f t="shared" ref="CO105" si="2235">BO95+BO96+BO97+BO98+BO99+BO100+BO101+BO102+BO103+BO104+BO105</f>
        <v>10</v>
      </c>
      <c r="CP105" s="33">
        <f t="shared" ref="CP105" si="2236">BP95+BP96+BP97+BP98+BP99+BP100+BP101+BP102+BP103+BP104+BP105</f>
        <v>100</v>
      </c>
      <c r="CQ105" s="33">
        <f t="shared" ref="CQ105" si="2237">BQ95+BQ96+BQ97+BQ98+BQ99+BQ100+BQ101+BQ102+BQ103+BQ104+BQ105</f>
        <v>100</v>
      </c>
      <c r="CR105" s="33">
        <f t="shared" ref="CR105" si="2238">BR95+BR96+BR97+BR98+BR99+BR100+BR101+BR102+BR103+BR104+BR105</f>
        <v>100</v>
      </c>
      <c r="CS105" s="33">
        <f t="shared" ref="CS105" si="2239">BS95+BS96+BS97+BS98+BS99+BS100+BS101+BS102+BS103+BS104+BS105</f>
        <v>100</v>
      </c>
      <c r="CT105" s="33">
        <f t="shared" ref="CT105" si="2240">BT95+BT96+BT97+BT98+BT99+BT100+BT101+BT102+BT103+BT104+BT105</f>
        <v>100</v>
      </c>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row>
    <row r="106" spans="2:126" x14ac:dyDescent="0.25">
      <c r="B106" s="41" t="s">
        <v>17</v>
      </c>
      <c r="C106" s="2">
        <v>0</v>
      </c>
      <c r="D106" s="2">
        <v>0</v>
      </c>
      <c r="E106" s="2">
        <v>9</v>
      </c>
      <c r="F106" s="2">
        <v>0</v>
      </c>
      <c r="G106" s="2">
        <v>2</v>
      </c>
      <c r="H106" s="2">
        <v>3</v>
      </c>
      <c r="I106" s="2">
        <v>3</v>
      </c>
      <c r="J106" s="2">
        <v>1</v>
      </c>
      <c r="K106" s="4">
        <v>0</v>
      </c>
      <c r="L106" s="3">
        <v>2</v>
      </c>
      <c r="M106" s="3">
        <v>10</v>
      </c>
      <c r="N106" s="3">
        <v>20</v>
      </c>
      <c r="O106" s="3">
        <v>0</v>
      </c>
      <c r="P106" s="3">
        <v>0</v>
      </c>
      <c r="Q106" s="3">
        <v>0</v>
      </c>
      <c r="R106" s="3">
        <v>0</v>
      </c>
      <c r="S106" s="41">
        <v>50</v>
      </c>
      <c r="V106" s="41">
        <v>32</v>
      </c>
      <c r="W106" s="3">
        <f>N95</f>
        <v>0</v>
      </c>
      <c r="X106" s="3">
        <f>N96</f>
        <v>0</v>
      </c>
      <c r="Y106" s="41">
        <f>N97</f>
        <v>20</v>
      </c>
      <c r="Z106" s="41">
        <f>N98</f>
        <v>0</v>
      </c>
      <c r="AA106" s="41">
        <f>N99</f>
        <v>0</v>
      </c>
      <c r="AB106" s="41">
        <f>N100</f>
        <v>0</v>
      </c>
      <c r="AC106" s="41">
        <f>N101</f>
        <v>36</v>
      </c>
      <c r="AD106" s="41">
        <f>N102</f>
        <v>37</v>
      </c>
      <c r="AE106" s="3">
        <f>N103</f>
        <v>0</v>
      </c>
      <c r="AF106" s="3">
        <f>N104</f>
        <v>0</v>
      </c>
      <c r="AG106" s="50">
        <f>N105</f>
        <v>8</v>
      </c>
      <c r="AH106" s="3">
        <f>N106</f>
        <v>20</v>
      </c>
      <c r="AI106" s="3">
        <f>N107</f>
        <v>0</v>
      </c>
      <c r="AJ106" s="3">
        <f>N108</f>
        <v>0</v>
      </c>
      <c r="AK106" s="3">
        <f>N109</f>
        <v>0</v>
      </c>
      <c r="AL106" s="3">
        <f>N110</f>
        <v>0</v>
      </c>
      <c r="AM106" s="3">
        <f>N111</f>
        <v>0</v>
      </c>
      <c r="AN106" s="3">
        <f>N112</f>
        <v>0</v>
      </c>
      <c r="AO106" s="3">
        <f>N113</f>
        <v>45</v>
      </c>
      <c r="AP106" s="3">
        <f>N114</f>
        <v>0</v>
      </c>
      <c r="AQ106" s="3">
        <f>N115</f>
        <v>0</v>
      </c>
      <c r="AR106" s="3">
        <f>N116</f>
        <v>0</v>
      </c>
      <c r="AS106" s="3">
        <f>N117</f>
        <v>0</v>
      </c>
      <c r="AT106" s="3">
        <f>N118</f>
        <v>0</v>
      </c>
      <c r="AU106" s="7"/>
      <c r="AV106" s="41">
        <v>32</v>
      </c>
      <c r="AW106" s="33">
        <f t="shared" ref="AW106" si="2241">PRODUCT(W106*100*1/W111)</f>
        <v>0</v>
      </c>
      <c r="AX106" s="33">
        <f t="shared" ref="AX106" si="2242">PRODUCT(X106*100*1/X111)</f>
        <v>0</v>
      </c>
      <c r="AY106" s="30">
        <f t="shared" ref="AY106" si="2243">PRODUCT(Y106*100*1/Y111)</f>
        <v>40</v>
      </c>
      <c r="AZ106" s="30">
        <f t="shared" ref="AZ106" si="2244">PRODUCT(Z106*100*1/Z111)</f>
        <v>0</v>
      </c>
      <c r="BA106" s="30">
        <f t="shared" ref="BA106" si="2245">PRODUCT(AA106*100*1/AA111)</f>
        <v>0</v>
      </c>
      <c r="BB106" s="30">
        <f t="shared" ref="BB106" si="2246">PRODUCT(AB106*100*1/AB111)</f>
        <v>0</v>
      </c>
      <c r="BC106" s="30">
        <f t="shared" ref="BC106" si="2247">PRODUCT(AC106*100*1/AC111)</f>
        <v>72</v>
      </c>
      <c r="BD106" s="30">
        <f t="shared" ref="BD106" si="2248">PRODUCT(AD106*100*1/AD111)</f>
        <v>72.549019607843135</v>
      </c>
      <c r="BE106" s="33">
        <f t="shared" ref="BE106" si="2249">PRODUCT(AE106*100*1/AE111)</f>
        <v>0</v>
      </c>
      <c r="BF106" s="33">
        <f t="shared" ref="BF106" si="2250">PRODUCT(AF106*100*1/AF111)</f>
        <v>0</v>
      </c>
      <c r="BG106" s="51">
        <f t="shared" ref="BG106" si="2251">PRODUCT(AG106*100*1/AG111)</f>
        <v>16</v>
      </c>
      <c r="BH106" s="33">
        <f t="shared" ref="BH106" si="2252">PRODUCT(AH106*100*1/AH111)</f>
        <v>40</v>
      </c>
      <c r="BI106" s="33">
        <f t="shared" ref="BI106" si="2253">PRODUCT(AI106*100*1/AI111)</f>
        <v>0</v>
      </c>
      <c r="BJ106" s="33">
        <f t="shared" ref="BJ106" si="2254">PRODUCT(AJ106*100*1/AJ111)</f>
        <v>0</v>
      </c>
      <c r="BK106" s="33">
        <f t="shared" ref="BK106" si="2255">PRODUCT(AK106*100*1/AK111)</f>
        <v>0</v>
      </c>
      <c r="BL106" s="33">
        <f t="shared" ref="BL106" si="2256">PRODUCT(AL106*100*1/AL111)</f>
        <v>0</v>
      </c>
      <c r="BM106" s="33">
        <f t="shared" ref="BM106" si="2257">PRODUCT(AM106*100*1/AM111)</f>
        <v>0</v>
      </c>
      <c r="BN106" s="33">
        <f t="shared" ref="BN106" si="2258">PRODUCT(AN106*100*1/AN111)</f>
        <v>0</v>
      </c>
      <c r="BO106" s="33">
        <f t="shared" ref="BO106" si="2259">PRODUCT(AO106*100*1/AO111)</f>
        <v>90</v>
      </c>
      <c r="BP106" s="33">
        <f t="shared" ref="BP106" si="2260">PRODUCT(AP106*100*1/AP111)</f>
        <v>0</v>
      </c>
      <c r="BQ106" s="33">
        <f t="shared" ref="BQ106" si="2261">PRODUCT(AQ106*100*1/AQ111)</f>
        <v>0</v>
      </c>
      <c r="BR106" s="33">
        <f t="shared" ref="BR106" si="2262">PRODUCT(AR106*100*1/AR111)</f>
        <v>0</v>
      </c>
      <c r="BS106" s="33">
        <f t="shared" ref="BS106" si="2263">PRODUCT(AS106*100*1/AS111)</f>
        <v>0</v>
      </c>
      <c r="BT106" s="33">
        <f t="shared" ref="BT106" si="2264">PRODUCT(AT106*100*1/AT111)</f>
        <v>0</v>
      </c>
      <c r="BU106" s="41"/>
      <c r="BV106" s="41">
        <v>32</v>
      </c>
      <c r="BW106" s="33">
        <f t="shared" ref="BW106" si="2265">AW95+AW96+AW97+AW98+AW99+AW100+AW101+AW102+AW103+AW104+AW105+AW106</f>
        <v>100</v>
      </c>
      <c r="BX106" s="33">
        <f t="shared" ref="BX106" si="2266">AX95+AX96+AX97+AX98+AX99+AX100+AX101+AX102+AX103+AX104+AX105+AX106</f>
        <v>100</v>
      </c>
      <c r="BY106" s="30">
        <f t="shared" ref="BY106" si="2267">AY95+AY96+AY97+AY98+AY99+AY100+AY101+AY102+AY103+AY104+AY105+AY106</f>
        <v>66</v>
      </c>
      <c r="BZ106" s="30">
        <f t="shared" ref="BZ106" si="2268">AZ95+AZ96+AZ97+AZ98+AZ99+AZ100+AZ101+AZ102+AZ103+AZ104+AZ105+AZ106</f>
        <v>24</v>
      </c>
      <c r="CA106" s="30">
        <f t="shared" ref="CA106" si="2269">BA95+BA96+BA97+BA98+BA99+BA100+BA101+BA102+BA103+BA104+BA105+BA106</f>
        <v>100</v>
      </c>
      <c r="CB106" s="30">
        <f t="shared" ref="CB106" si="2270">BB95+BB96+BB97+BB98+BB99+BB100+BB101+BB102+BB103+BB104+BB105+BB106</f>
        <v>24</v>
      </c>
      <c r="CC106" s="30">
        <f t="shared" ref="CC106" si="2271">BC95+BC96+BC97+BC98+BC99+BC100+BC101+BC102+BC103+BC104+BC105+BC106</f>
        <v>100</v>
      </c>
      <c r="CD106" s="30">
        <f t="shared" ref="CD106" si="2272">BD95+BD96+BD97+BD98+BD99+BD100+BD101+BD102+BD103+BD104+BD105+BD106</f>
        <v>100</v>
      </c>
      <c r="CE106" s="33">
        <f t="shared" ref="CE106" si="2273">BE95+BE96+BE97+BE98+BE99+BE100+BE101+BE102+BE103+BE104+BE105+BE106</f>
        <v>98</v>
      </c>
      <c r="CF106" s="33">
        <f t="shared" ref="CF106" si="2274">BF95+BF96+BF97+BF98+BF99+BF100+BF101+BF102+BF103+BF104+BF105+BF106</f>
        <v>100</v>
      </c>
      <c r="CG106" s="51">
        <f t="shared" ref="CG106" si="2275">BG95+BG96+BG97+BG98+BG99+BG100+BG101+BG102+BG103+BG104+BG105+BG106</f>
        <v>54</v>
      </c>
      <c r="CH106" s="33">
        <f t="shared" ref="CH106" si="2276">BH95+BH96+BH97+BH98+BH99+BH100+BH101+BH102+BH103+BH104+BH105+BH106</f>
        <v>100</v>
      </c>
      <c r="CI106" s="33">
        <f t="shared" ref="CI106" si="2277">BI95+BI96+BI97+BI98+BI99+BI100+BI101+BI102+BI103+BI104+BI105+BI106</f>
        <v>100</v>
      </c>
      <c r="CJ106" s="33">
        <f t="shared" ref="CJ106" si="2278">BJ95+BJ96+BJ97+BJ98+BJ99+BJ100+BJ101+BJ102+BJ103+BJ104+BJ105+BJ106</f>
        <v>100</v>
      </c>
      <c r="CK106" s="33">
        <f t="shared" ref="CK106" si="2279">BK95+BK96+BK97+BK98+BK99+BK100+BK101+BK102+BK103+BK104+BK105+BK106</f>
        <v>100</v>
      </c>
      <c r="CL106" s="33">
        <f t="shared" ref="CL106" si="2280">BL95+BL96+BL97+BL98+BL99+BL100+BL101+BL102+BL103+BL104+BL105+BL106</f>
        <v>100</v>
      </c>
      <c r="CM106" s="33">
        <f t="shared" ref="CM106" si="2281">BM95+BM96+BM97+BM98+BM99+BM100+BM101+BM102+BM103+BM104+BM105+BM106</f>
        <v>100</v>
      </c>
      <c r="CN106" s="33">
        <f t="shared" ref="CN106" si="2282">BN95+BN96+BN97+BN98+BN99+BN100+BN101+BN102+BN103+BN104+BN105+BN106</f>
        <v>100</v>
      </c>
      <c r="CO106" s="33">
        <f t="shared" ref="CO106" si="2283">BO95+BO96+BO97+BO98+BO99+BO100+BO101+BO102+BO103+BO104+BO105+BO106</f>
        <v>100</v>
      </c>
      <c r="CP106" s="33">
        <f t="shared" ref="CP106" si="2284">BP95+BP96+BP97+BP98+BP99+BP100+BP101+BP102+BP103+BP104+BP105+BP106</f>
        <v>100</v>
      </c>
      <c r="CQ106" s="33">
        <f t="shared" ref="CQ106" si="2285">BQ95+BQ96+BQ97+BQ98+BQ99+BQ100+BQ101+BQ102+BQ103+BQ104+BQ105+BQ106</f>
        <v>100</v>
      </c>
      <c r="CR106" s="33">
        <f t="shared" ref="CR106" si="2286">BR95+BR96+BR97+BR98+BR99+BR100+BR101+BR102+BR103+BR104+BR105+BR106</f>
        <v>100</v>
      </c>
      <c r="CS106" s="33">
        <f t="shared" ref="CS106" si="2287">BS95+BS96+BS97+BS98+BS99+BS100+BS101+BS102+BS103+BS104+BS105+BS106</f>
        <v>100</v>
      </c>
      <c r="CT106" s="33">
        <f t="shared" ref="CT106" si="2288">BT95+BT96+BT97+BT98+BT99+BT100+BT101+BT102+BT103+BT104+BT105+BT106</f>
        <v>100</v>
      </c>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row>
    <row r="107" spans="2:126" x14ac:dyDescent="0.25">
      <c r="B107" s="41" t="s">
        <v>18</v>
      </c>
      <c r="C107" s="4">
        <v>0</v>
      </c>
      <c r="D107" s="4">
        <v>0</v>
      </c>
      <c r="E107" s="4">
        <v>1</v>
      </c>
      <c r="F107" s="4">
        <v>1</v>
      </c>
      <c r="G107" s="4">
        <v>5</v>
      </c>
      <c r="H107" s="4">
        <v>3</v>
      </c>
      <c r="I107" s="4">
        <v>0</v>
      </c>
      <c r="J107" s="4">
        <v>0</v>
      </c>
      <c r="K107" s="3">
        <v>0</v>
      </c>
      <c r="L107" s="3">
        <v>40</v>
      </c>
      <c r="M107" s="3">
        <v>0</v>
      </c>
      <c r="N107" s="3">
        <v>0</v>
      </c>
      <c r="O107" s="3">
        <v>0</v>
      </c>
      <c r="P107" s="3">
        <v>0</v>
      </c>
      <c r="Q107" s="3">
        <v>0</v>
      </c>
      <c r="R107" s="3">
        <v>0</v>
      </c>
      <c r="S107" s="41">
        <v>50</v>
      </c>
      <c r="V107" s="41">
        <v>64</v>
      </c>
      <c r="W107" s="3">
        <f>O95</f>
        <v>0</v>
      </c>
      <c r="X107" s="3">
        <f>O96</f>
        <v>0</v>
      </c>
      <c r="Y107" s="41">
        <f>O97</f>
        <v>17</v>
      </c>
      <c r="Z107" s="41">
        <f>O98</f>
        <v>0</v>
      </c>
      <c r="AA107" s="41">
        <f>O99</f>
        <v>0</v>
      </c>
      <c r="AB107" s="41">
        <f>O100</f>
        <v>38</v>
      </c>
      <c r="AC107" s="41">
        <f>O101</f>
        <v>0</v>
      </c>
      <c r="AD107" s="41">
        <f>O102</f>
        <v>0</v>
      </c>
      <c r="AE107" s="3">
        <f>O103</f>
        <v>0</v>
      </c>
      <c r="AF107" s="3">
        <f>O104</f>
        <v>0</v>
      </c>
      <c r="AG107" s="52">
        <f>O105</f>
        <v>12</v>
      </c>
      <c r="AH107" s="3">
        <f>O106</f>
        <v>0</v>
      </c>
      <c r="AI107" s="3">
        <f>O107</f>
        <v>0</v>
      </c>
      <c r="AJ107" s="3">
        <f>O108</f>
        <v>0</v>
      </c>
      <c r="AK107" s="3">
        <f>O109</f>
        <v>0</v>
      </c>
      <c r="AL107" s="3">
        <f>O110</f>
        <v>0</v>
      </c>
      <c r="AM107" s="3">
        <f>O111</f>
        <v>0</v>
      </c>
      <c r="AN107" s="3">
        <f>O112</f>
        <v>0</v>
      </c>
      <c r="AO107" s="3">
        <f>O113</f>
        <v>0</v>
      </c>
      <c r="AP107" s="3">
        <f>O114</f>
        <v>0</v>
      </c>
      <c r="AQ107" s="3">
        <f>O115</f>
        <v>0</v>
      </c>
      <c r="AR107" s="3">
        <f>O116</f>
        <v>0</v>
      </c>
      <c r="AS107" s="3">
        <f>O117</f>
        <v>0</v>
      </c>
      <c r="AT107" s="3">
        <f>O118</f>
        <v>0</v>
      </c>
      <c r="AU107" s="7"/>
      <c r="AV107" s="41">
        <v>64</v>
      </c>
      <c r="AW107" s="33">
        <f t="shared" ref="AW107" si="2289">PRODUCT(W107*100*1/W111)</f>
        <v>0</v>
      </c>
      <c r="AX107" s="33">
        <f t="shared" ref="AX107" si="2290">PRODUCT(X107*100*1/X111)</f>
        <v>0</v>
      </c>
      <c r="AY107" s="30">
        <f t="shared" ref="AY107" si="2291">PRODUCT(Y107*100*1/Y111)</f>
        <v>34</v>
      </c>
      <c r="AZ107" s="30">
        <f t="shared" ref="AZ107" si="2292">PRODUCT(Z107*100*1/Z111)</f>
        <v>0</v>
      </c>
      <c r="BA107" s="30">
        <f t="shared" ref="BA107" si="2293">PRODUCT(AA107*100*1/AA111)</f>
        <v>0</v>
      </c>
      <c r="BB107" s="30">
        <f t="shared" ref="BB107" si="2294">PRODUCT(AB107*100*1/AB111)</f>
        <v>76</v>
      </c>
      <c r="BC107" s="30">
        <f t="shared" ref="BC107" si="2295">PRODUCT(AC107*100*1/AC111)</f>
        <v>0</v>
      </c>
      <c r="BD107" s="30">
        <f t="shared" ref="BD107" si="2296">PRODUCT(AD107*100*1/AD111)</f>
        <v>0</v>
      </c>
      <c r="BE107" s="33">
        <f t="shared" ref="BE107" si="2297">PRODUCT(AE107*100*1/AE111)</f>
        <v>0</v>
      </c>
      <c r="BF107" s="33">
        <f t="shared" ref="BF107" si="2298">PRODUCT(AF107*100*1/AF111)</f>
        <v>0</v>
      </c>
      <c r="BG107" s="53">
        <f t="shared" ref="BG107" si="2299">PRODUCT(AG107*100*1/AG111)</f>
        <v>24</v>
      </c>
      <c r="BH107" s="33">
        <f t="shared" ref="BH107" si="2300">PRODUCT(AH107*100*1/AH111)</f>
        <v>0</v>
      </c>
      <c r="BI107" s="33">
        <f t="shared" ref="BI107" si="2301">PRODUCT(AI107*100*1/AI111)</f>
        <v>0</v>
      </c>
      <c r="BJ107" s="33">
        <f t="shared" ref="BJ107" si="2302">PRODUCT(AJ107*100*1/AJ111)</f>
        <v>0</v>
      </c>
      <c r="BK107" s="33">
        <f t="shared" ref="BK107" si="2303">PRODUCT(AK107*100*1/AK111)</f>
        <v>0</v>
      </c>
      <c r="BL107" s="33">
        <f t="shared" ref="BL107" si="2304">PRODUCT(AL107*100*1/AL111)</f>
        <v>0</v>
      </c>
      <c r="BM107" s="33">
        <f t="shared" ref="BM107" si="2305">PRODUCT(AM107*100*1/AM111)</f>
        <v>0</v>
      </c>
      <c r="BN107" s="33">
        <f t="shared" ref="BN107" si="2306">PRODUCT(AN107*100*1/AN111)</f>
        <v>0</v>
      </c>
      <c r="BO107" s="33">
        <f t="shared" ref="BO107" si="2307">PRODUCT(AO107*100*1/AO111)</f>
        <v>0</v>
      </c>
      <c r="BP107" s="33">
        <f t="shared" ref="BP107" si="2308">PRODUCT(AP107*100*1/AP111)</f>
        <v>0</v>
      </c>
      <c r="BQ107" s="33">
        <f t="shared" ref="BQ107" si="2309">PRODUCT(AQ107*100*1/AQ111)</f>
        <v>0</v>
      </c>
      <c r="BR107" s="33">
        <f t="shared" ref="BR107" si="2310">PRODUCT(AR107*100*1/AR111)</f>
        <v>0</v>
      </c>
      <c r="BS107" s="33">
        <f t="shared" ref="BS107" si="2311">PRODUCT(AS107*100*1/AS111)</f>
        <v>0</v>
      </c>
      <c r="BT107" s="33">
        <f t="shared" ref="BT107" si="2312">PRODUCT(AT107*100*1/AT111)</f>
        <v>0</v>
      </c>
      <c r="BU107" s="41"/>
      <c r="BV107" s="41">
        <v>64</v>
      </c>
      <c r="BW107" s="33">
        <f t="shared" ref="BW107" si="2313">AW95+AW96+AW97+AW98+AW99+AW100+AW101+AW102+AW103+AW104+AW105+AW106+AW107</f>
        <v>100</v>
      </c>
      <c r="BX107" s="33">
        <f t="shared" ref="BX107" si="2314">AX95+AX96+AX97+AX98+AX99+AX100+AX101+AX102+AX103+AX104+AX105+AX106+AX107</f>
        <v>100</v>
      </c>
      <c r="BY107" s="30">
        <f t="shared" ref="BY107" si="2315">AY95+AY96+AY97+AY98+AY99+AY100+AY101+AY102+AY103+AY104+AY105+AY106+AY107</f>
        <v>100</v>
      </c>
      <c r="BZ107" s="30">
        <f t="shared" ref="BZ107" si="2316">AZ95+AZ96+AZ97+AZ98+AZ99+AZ100+AZ101+AZ102+AZ103+AZ104+AZ105+AZ106+AZ107</f>
        <v>24</v>
      </c>
      <c r="CA107" s="30">
        <f t="shared" ref="CA107" si="2317">BA95+BA96+BA97+BA98+BA99+BA100+BA101+BA102+BA103+BA104+BA105+BA106+BA107</f>
        <v>100</v>
      </c>
      <c r="CB107" s="30">
        <f t="shared" ref="CB107" si="2318">BB95+BB96+BB97+BB98+BB99+BB100+BB101+BB102+BB103+BB104+BB105+BB106+BB107</f>
        <v>100</v>
      </c>
      <c r="CC107" s="30">
        <f t="shared" ref="CC107" si="2319">BC95+BC96+BC97+BC98+BC99+BC100+BC101+BC102+BC103+BC104+BC105+BC106+BC107</f>
        <v>100</v>
      </c>
      <c r="CD107" s="30">
        <f t="shared" ref="CD107" si="2320">BD95+BD96+BD97+BD98+BD99+BD100+BD101+BD102+BD103+BD104+BD105+BD106+BD107</f>
        <v>100</v>
      </c>
      <c r="CE107" s="33">
        <f t="shared" ref="CE107" si="2321">BE95+BE96+BE97+BE98+BE99+BE100+BE101+BE102+BE103+BE104+BE105+BE106+BE107</f>
        <v>98</v>
      </c>
      <c r="CF107" s="33">
        <f t="shared" ref="CF107" si="2322">BF95+BF96+BF97+BF98+BF99+BF100+BF101+BF102+BF103+BF104+BF105+BF106+BF107</f>
        <v>100</v>
      </c>
      <c r="CG107" s="53">
        <f t="shared" ref="CG107" si="2323">BG95+BG96+BG97+BG98+BG99+BG100+BG101+BG102+BG103+BG104+BG105+BG106+BG107</f>
        <v>78</v>
      </c>
      <c r="CH107" s="33">
        <f t="shared" ref="CH107" si="2324">BH95+BH96+BH97+BH98+BH99+BH100+BH101+BH102+BH103+BH104+BH105+BH106+BH107</f>
        <v>100</v>
      </c>
      <c r="CI107" s="33">
        <f t="shared" ref="CI107" si="2325">BI95+BI96+BI97+BI98+BI99+BI100+BI101+BI102+BI103+BI104+BI105+BI106+BI107</f>
        <v>100</v>
      </c>
      <c r="CJ107" s="33">
        <f t="shared" ref="CJ107" si="2326">BJ95+BJ96+BJ97+BJ98+BJ99+BJ100+BJ101+BJ102+BJ103+BJ104+BJ105+BJ106+BJ107</f>
        <v>100</v>
      </c>
      <c r="CK107" s="33">
        <f t="shared" ref="CK107" si="2327">BK95+BK96+BK97+BK98+BK99+BK100+BK101+BK102+BK103+BK104+BK105+BK106+BK107</f>
        <v>100</v>
      </c>
      <c r="CL107" s="33">
        <f t="shared" ref="CL107" si="2328">BL95+BL96+BL97+BL98+BL99+BL100+BL101+BL102+BL103+BL104+BL105+BL106+BL107</f>
        <v>100</v>
      </c>
      <c r="CM107" s="33">
        <f t="shared" ref="CM107" si="2329">BM95+BM96+BM97+BM98+BM99+BM100+BM101+BM102+BM103+BM104+BM105+BM106+BM107</f>
        <v>100</v>
      </c>
      <c r="CN107" s="33">
        <f t="shared" ref="CN107" si="2330">BN95+BN96+BN97+BN98+BN99+BN100+BN101+BN102+BN103+BN104+BN105+BN106+BN107</f>
        <v>100</v>
      </c>
      <c r="CO107" s="33">
        <f t="shared" ref="CO107" si="2331">BO95+BO96+BO97+BO98+BO99+BO100+BO101+BO102+BO103+BO104+BO105+BO106+BO107</f>
        <v>100</v>
      </c>
      <c r="CP107" s="33">
        <f t="shared" ref="CP107" si="2332">BP95+BP96+BP97+BP98+BP99+BP100+BP101+BP102+BP103+BP104+BP105+BP106+BP107</f>
        <v>100</v>
      </c>
      <c r="CQ107" s="33">
        <f t="shared" ref="CQ107" si="2333">BQ95+BQ96+BQ97+BQ98+BQ99+BQ100+BQ101+BQ102+BQ103+BQ104+BQ105+BQ106+BQ107</f>
        <v>100</v>
      </c>
      <c r="CR107" s="33">
        <f t="shared" ref="CR107" si="2334">BR95+BR96+BR97+BR98+BR99+BR100+BR101+BR102+BR103+BR104+BR105+BR106+BR107</f>
        <v>100</v>
      </c>
      <c r="CS107" s="33">
        <f t="shared" ref="CS107" si="2335">BS95+BS96+BS97+BS98+BS99+BS100+BS101+BS102+BS103+BS104+BS105+BS106+BS107</f>
        <v>100</v>
      </c>
      <c r="CT107" s="33">
        <f t="shared" ref="CT107" si="2336">BT95+BT96+BT97+BT98+BT99+BT100+BT101+BT102+BT103+BT104+BT105+BT106+BT107</f>
        <v>100</v>
      </c>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row>
    <row r="108" spans="2:126" x14ac:dyDescent="0.25">
      <c r="B108" s="41" t="s">
        <v>19</v>
      </c>
      <c r="C108" s="4">
        <v>0</v>
      </c>
      <c r="D108" s="4">
        <v>0</v>
      </c>
      <c r="E108" s="4">
        <v>0</v>
      </c>
      <c r="F108" s="4">
        <v>7</v>
      </c>
      <c r="G108" s="4">
        <v>3</v>
      </c>
      <c r="H108" s="4">
        <v>0</v>
      </c>
      <c r="I108" s="4">
        <v>0</v>
      </c>
      <c r="J108" s="3">
        <v>0</v>
      </c>
      <c r="K108" s="3">
        <v>5</v>
      </c>
      <c r="L108" s="3">
        <v>5</v>
      </c>
      <c r="M108" s="3">
        <v>30</v>
      </c>
      <c r="N108" s="3">
        <v>0</v>
      </c>
      <c r="O108" s="3">
        <v>0</v>
      </c>
      <c r="P108" s="3">
        <v>0</v>
      </c>
      <c r="Q108" s="3">
        <v>0</v>
      </c>
      <c r="R108" s="3">
        <v>0</v>
      </c>
      <c r="S108" s="41">
        <v>50</v>
      </c>
      <c r="V108" s="41">
        <v>128</v>
      </c>
      <c r="W108" s="3">
        <f>P95</f>
        <v>0</v>
      </c>
      <c r="X108" s="3">
        <f>P96</f>
        <v>0</v>
      </c>
      <c r="Y108" s="41">
        <f>P97</f>
        <v>0</v>
      </c>
      <c r="Z108" s="41">
        <f>P98</f>
        <v>38</v>
      </c>
      <c r="AA108" s="41">
        <f>P99</f>
        <v>0</v>
      </c>
      <c r="AB108" s="41">
        <f>P100</f>
        <v>0</v>
      </c>
      <c r="AC108" s="41">
        <f>P101</f>
        <v>0</v>
      </c>
      <c r="AD108" s="41">
        <f>P102</f>
        <v>0</v>
      </c>
      <c r="AE108" s="3">
        <f>P103</f>
        <v>1</v>
      </c>
      <c r="AF108" s="3">
        <f>P104</f>
        <v>0</v>
      </c>
      <c r="AG108" s="52">
        <f>P105</f>
        <v>3</v>
      </c>
      <c r="AH108" s="3">
        <f>P106</f>
        <v>0</v>
      </c>
      <c r="AI108" s="3">
        <f>P107</f>
        <v>0</v>
      </c>
      <c r="AJ108" s="3">
        <f>P108</f>
        <v>0</v>
      </c>
      <c r="AK108" s="3">
        <f>P109</f>
        <v>0</v>
      </c>
      <c r="AL108" s="3">
        <f>P110</f>
        <v>0</v>
      </c>
      <c r="AM108" s="3">
        <f>P111</f>
        <v>0</v>
      </c>
      <c r="AN108" s="3">
        <f>P112</f>
        <v>0</v>
      </c>
      <c r="AO108" s="3">
        <f>P113</f>
        <v>0</v>
      </c>
      <c r="AP108" s="3">
        <f>P114</f>
        <v>0</v>
      </c>
      <c r="AQ108" s="3">
        <f>P115</f>
        <v>0</v>
      </c>
      <c r="AR108" s="3">
        <f>P116</f>
        <v>0</v>
      </c>
      <c r="AS108" s="3">
        <f>P117</f>
        <v>0</v>
      </c>
      <c r="AT108" s="3">
        <f>P118</f>
        <v>0</v>
      </c>
      <c r="AU108" s="7"/>
      <c r="AV108" s="41">
        <v>128</v>
      </c>
      <c r="AW108" s="33">
        <f t="shared" ref="AW108" si="2337">PRODUCT(W108*100*1/W111)</f>
        <v>0</v>
      </c>
      <c r="AX108" s="33">
        <f t="shared" ref="AX108" si="2338">PRODUCT(X108*100*1/X111)</f>
        <v>0</v>
      </c>
      <c r="AY108" s="30">
        <f t="shared" ref="AY108" si="2339">PRODUCT(Y108*100*1/Y111)</f>
        <v>0</v>
      </c>
      <c r="AZ108" s="30">
        <f t="shared" ref="AZ108" si="2340">PRODUCT(Z108*100*1/Z111)</f>
        <v>76</v>
      </c>
      <c r="BA108" s="30">
        <f t="shared" ref="BA108" si="2341">PRODUCT(AA108*100*1/AA111)</f>
        <v>0</v>
      </c>
      <c r="BB108" s="30">
        <f t="shared" ref="BB108" si="2342">PRODUCT(AB108*100*1/AB111)</f>
        <v>0</v>
      </c>
      <c r="BC108" s="30">
        <f t="shared" ref="BC108" si="2343">PRODUCT(AC108*100*1/AC111)</f>
        <v>0</v>
      </c>
      <c r="BD108" s="30">
        <f t="shared" ref="BD108" si="2344">PRODUCT(AD108*100*1/AD111)</f>
        <v>0</v>
      </c>
      <c r="BE108" s="33">
        <f t="shared" ref="BE108" si="2345">PRODUCT(AE108*100*1/AE111)</f>
        <v>2</v>
      </c>
      <c r="BF108" s="33">
        <f t="shared" ref="BF108" si="2346">PRODUCT(AF108*100*1/AF111)</f>
        <v>0</v>
      </c>
      <c r="BG108" s="53">
        <f t="shared" ref="BG108" si="2347">PRODUCT(AG108*100*1/AG111)</f>
        <v>6</v>
      </c>
      <c r="BH108" s="33">
        <f t="shared" ref="BH108" si="2348">PRODUCT(AH108*100*1/AH111)</f>
        <v>0</v>
      </c>
      <c r="BI108" s="33">
        <f t="shared" ref="BI108" si="2349">PRODUCT(AI108*100*1/AI111)</f>
        <v>0</v>
      </c>
      <c r="BJ108" s="33">
        <f t="shared" ref="BJ108" si="2350">PRODUCT(AJ108*100*1/AJ111)</f>
        <v>0</v>
      </c>
      <c r="BK108" s="33">
        <f t="shared" ref="BK108" si="2351">PRODUCT(AK108*100*1/AK111)</f>
        <v>0</v>
      </c>
      <c r="BL108" s="33">
        <f t="shared" ref="BL108" si="2352">PRODUCT(AL108*100*1/AL111)</f>
        <v>0</v>
      </c>
      <c r="BM108" s="33">
        <f t="shared" ref="BM108" si="2353">PRODUCT(AM108*100*1/AM111)</f>
        <v>0</v>
      </c>
      <c r="BN108" s="33">
        <f t="shared" ref="BN108" si="2354">PRODUCT(AN108*100*1/AN111)</f>
        <v>0</v>
      </c>
      <c r="BO108" s="33">
        <f t="shared" ref="BO108" si="2355">PRODUCT(AO108*100*1/AO111)</f>
        <v>0</v>
      </c>
      <c r="BP108" s="33">
        <f t="shared" ref="BP108" si="2356">PRODUCT(AP108*100*1/AP111)</f>
        <v>0</v>
      </c>
      <c r="BQ108" s="33">
        <f t="shared" ref="BQ108" si="2357">PRODUCT(AQ108*100*1/AQ111)</f>
        <v>0</v>
      </c>
      <c r="BR108" s="33">
        <f t="shared" ref="BR108" si="2358">PRODUCT(AR108*100*1/AR111)</f>
        <v>0</v>
      </c>
      <c r="BS108" s="33">
        <f t="shared" ref="BS108" si="2359">PRODUCT(AS108*100*1/AS111)</f>
        <v>0</v>
      </c>
      <c r="BT108" s="33">
        <f t="shared" ref="BT108" si="2360">PRODUCT(AT108*100*1/AT111)</f>
        <v>0</v>
      </c>
      <c r="BU108" s="41"/>
      <c r="BV108" s="41">
        <v>128</v>
      </c>
      <c r="BW108" s="33">
        <f t="shared" ref="BW108" si="2361">AW95+AW96+AW97+AW98+AW99+AW100+AW101+AW102+AW103+AW104+AW105+AW106+AW107+AW108</f>
        <v>100</v>
      </c>
      <c r="BX108" s="33">
        <f t="shared" ref="BX108" si="2362">AX95+AX96+AX97+AX98+AX99+AX100+AX101+AX102+AX103+AX104+AX105+AX106+AX107+AX108</f>
        <v>100</v>
      </c>
      <c r="BY108" s="30">
        <f t="shared" ref="BY108" si="2363">AY95+AY96+AY97+AY98+AY99+AY100+AY101+AY102+AY103+AY104+AY105+AY106+AY107+AY108</f>
        <v>100</v>
      </c>
      <c r="BZ108" s="30">
        <f t="shared" ref="BZ108" si="2364">AZ95+AZ96+AZ97+AZ98+AZ99+AZ100+AZ101+AZ102+AZ103+AZ104+AZ105+AZ106+AZ107+AZ108</f>
        <v>100</v>
      </c>
      <c r="CA108" s="30">
        <f t="shared" ref="CA108" si="2365">BA95+BA96+BA97+BA98+BA99+BA100+BA101+BA102+BA103+BA104+BA105+BA106+BA107+BA108</f>
        <v>100</v>
      </c>
      <c r="CB108" s="30">
        <f t="shared" ref="CB108" si="2366">BB95+BB96+BB97+BB98+BB99+BB100+BB101+BB102+BB103+BB104+BB105+BB106+BB107+BB108</f>
        <v>100</v>
      </c>
      <c r="CC108" s="30">
        <f t="shared" ref="CC108" si="2367">BC95+BC96+BC97+BC98+BC99+BC100+BC101+BC102+BC103+BC104+BC105+BC106+BC107+BC108</f>
        <v>100</v>
      </c>
      <c r="CD108" s="30">
        <f t="shared" ref="CD108" si="2368">BD95+BD96+BD97+BD98+BD99+BD100+BD101+BD102+BD103+BD104+BD105+BD106+BD107+BD108</f>
        <v>100</v>
      </c>
      <c r="CE108" s="33">
        <f t="shared" ref="CE108" si="2369">BE95+BE96+BE97+BE98+BE99+BE100+BE101+BE102+BE103+BE104+BE105+BE106+BE107+BE108</f>
        <v>100</v>
      </c>
      <c r="CF108" s="33">
        <f t="shared" ref="CF108" si="2370">BF95+BF96+BF97+BF98+BF99+BF100+BF101+BF102+BF103+BF104+BF105+BF106+BF107+BF108</f>
        <v>100</v>
      </c>
      <c r="CG108" s="53">
        <f t="shared" ref="CG108" si="2371">BG95+BG96+BG97+BG98+BG99+BG100+BG101+BG102+BG103+BG104+BG105+BG106+BG107+BG108</f>
        <v>84</v>
      </c>
      <c r="CH108" s="33">
        <f t="shared" ref="CH108" si="2372">BH95+BH96+BH97+BH98+BH99+BH100+BH101+BH102+BH103+BH104+BH105+BH106+BH107+BH108</f>
        <v>100</v>
      </c>
      <c r="CI108" s="33">
        <f t="shared" ref="CI108" si="2373">BI95+BI96+BI97+BI98+BI99+BI100+BI101+BI102+BI103+BI104+BI105+BI106+BI107+BI108</f>
        <v>100</v>
      </c>
      <c r="CJ108" s="33">
        <f t="shared" ref="CJ108" si="2374">BJ95+BJ96+BJ97+BJ98+BJ99+BJ100+BJ101+BJ102+BJ103+BJ104+BJ105+BJ106+BJ107+BJ108</f>
        <v>100</v>
      </c>
      <c r="CK108" s="33">
        <f t="shared" ref="CK108" si="2375">BK95+BK96+BK97+BK98+BK99+BK100+BK101+BK102+BK103+BK104+BK105+BK106+BK107+BK108</f>
        <v>100</v>
      </c>
      <c r="CL108" s="33">
        <f t="shared" ref="CL108" si="2376">BL95+BL96+BL97+BL98+BL99+BL100+BL101+BL102+BL103+BL104+BL105+BL106+BL107+BL108</f>
        <v>100</v>
      </c>
      <c r="CM108" s="33">
        <f t="shared" ref="CM108" si="2377">BM95+BM96+BM97+BM98+BM99+BM100+BM101+BM102+BM103+BM104+BM105+BM106+BM107+BM108</f>
        <v>100</v>
      </c>
      <c r="CN108" s="33">
        <f t="shared" ref="CN108" si="2378">BN95+BN96+BN97+BN98+BN99+BN100+BN101+BN102+BN103+BN104+BN105+BN106+BN107+BN108</f>
        <v>100</v>
      </c>
      <c r="CO108" s="33">
        <f t="shared" ref="CO108" si="2379">BO95+BO96+BO97+BO98+BO99+BO100+BO101+BO102+BO103+BO104+BO105+BO106+BO107+BO108</f>
        <v>100</v>
      </c>
      <c r="CP108" s="33">
        <f t="shared" ref="CP108" si="2380">BP95+BP96+BP97+BP98+BP99+BP100+BP101+BP102+BP103+BP104+BP105+BP106+BP107+BP108</f>
        <v>100</v>
      </c>
      <c r="CQ108" s="33">
        <f t="shared" ref="CQ108" si="2381">BQ95+BQ96+BQ97+BQ98+BQ99+BQ100+BQ101+BQ102+BQ103+BQ104+BQ105+BQ106+BQ107+BQ108</f>
        <v>100</v>
      </c>
      <c r="CR108" s="33">
        <f t="shared" ref="CR108" si="2382">BR95+BR96+BR97+BR98+BR99+BR100+BR101+BR102+BR103+BR104+BR105+BR106+BR107+BR108</f>
        <v>100</v>
      </c>
      <c r="CS108" s="33">
        <f t="shared" ref="CS108" si="2383">BS95+BS96+BS97+BS98+BS99+BS100+BS101+BS102+BS103+BS104+BS105+BS106+BS107+BS108</f>
        <v>100</v>
      </c>
      <c r="CT108" s="33">
        <f t="shared" ref="CT108" si="2384">BT95+BT96+BT97+BT98+BT99+BT100+BT101+BT102+BT103+BT104+BT105+BT106+BT107+BT108</f>
        <v>100</v>
      </c>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row>
    <row r="109" spans="2:126" x14ac:dyDescent="0.25">
      <c r="B109" s="41" t="s">
        <v>20</v>
      </c>
      <c r="C109" s="2">
        <v>0</v>
      </c>
      <c r="D109" s="2">
        <v>0</v>
      </c>
      <c r="E109" s="2">
        <v>3</v>
      </c>
      <c r="F109" s="2">
        <v>7</v>
      </c>
      <c r="G109" s="2">
        <v>1</v>
      </c>
      <c r="H109" s="3">
        <v>0</v>
      </c>
      <c r="I109" s="3">
        <v>2</v>
      </c>
      <c r="J109" s="3">
        <v>20</v>
      </c>
      <c r="K109" s="3">
        <v>15</v>
      </c>
      <c r="L109" s="3">
        <v>3</v>
      </c>
      <c r="M109" s="3">
        <v>0</v>
      </c>
      <c r="N109" s="3">
        <v>0</v>
      </c>
      <c r="O109" s="3">
        <v>0</v>
      </c>
      <c r="P109" s="3">
        <v>0</v>
      </c>
      <c r="Q109" s="3">
        <v>0</v>
      </c>
      <c r="R109" s="3">
        <v>0</v>
      </c>
      <c r="S109" s="41">
        <v>51</v>
      </c>
      <c r="V109" s="41">
        <v>256</v>
      </c>
      <c r="W109" s="3">
        <f>Q95</f>
        <v>0</v>
      </c>
      <c r="X109" s="3">
        <f>Q96</f>
        <v>0</v>
      </c>
      <c r="Y109" s="41">
        <f>Q97</f>
        <v>0</v>
      </c>
      <c r="Z109" s="41">
        <f>Q98</f>
        <v>0</v>
      </c>
      <c r="AA109" s="41">
        <f>Q99</f>
        <v>0</v>
      </c>
      <c r="AB109" s="41">
        <f>Q100</f>
        <v>0</v>
      </c>
      <c r="AC109" s="41">
        <f>Q101</f>
        <v>0</v>
      </c>
      <c r="AD109" s="41">
        <f>Q102</f>
        <v>0</v>
      </c>
      <c r="AE109" s="3">
        <f>Q103</f>
        <v>0</v>
      </c>
      <c r="AF109" s="3">
        <f>Q104</f>
        <v>0</v>
      </c>
      <c r="AG109" s="52">
        <f>Q105</f>
        <v>8</v>
      </c>
      <c r="AH109" s="3">
        <f>Q106</f>
        <v>0</v>
      </c>
      <c r="AI109" s="3">
        <f>Q107</f>
        <v>0</v>
      </c>
      <c r="AJ109" s="3">
        <f>Q108</f>
        <v>0</v>
      </c>
      <c r="AK109" s="3">
        <f>Q109</f>
        <v>0</v>
      </c>
      <c r="AL109" s="3">
        <f>Q110</f>
        <v>0</v>
      </c>
      <c r="AM109" s="3">
        <f>Q111</f>
        <v>0</v>
      </c>
      <c r="AN109" s="3">
        <f>Q112</f>
        <v>0</v>
      </c>
      <c r="AO109" s="3">
        <f>Q113</f>
        <v>0</v>
      </c>
      <c r="AP109" s="3">
        <f>Q114</f>
        <v>0</v>
      </c>
      <c r="AQ109" s="3">
        <f>Q115</f>
        <v>0</v>
      </c>
      <c r="AR109" s="3">
        <f>Q116</f>
        <v>0</v>
      </c>
      <c r="AS109" s="3">
        <f>Q117</f>
        <v>0</v>
      </c>
      <c r="AT109" s="3">
        <f>Q118</f>
        <v>0</v>
      </c>
      <c r="AU109" s="7"/>
      <c r="AV109" s="41">
        <v>256</v>
      </c>
      <c r="AW109" s="33">
        <f t="shared" ref="AW109" si="2385">PRODUCT(W109*100*1/W111)</f>
        <v>0</v>
      </c>
      <c r="AX109" s="33">
        <f t="shared" ref="AX109" si="2386">PRODUCT(X109*100*1/X111)</f>
        <v>0</v>
      </c>
      <c r="AY109" s="30">
        <f t="shared" ref="AY109" si="2387">PRODUCT(Y109*100*1/Y111)</f>
        <v>0</v>
      </c>
      <c r="AZ109" s="30">
        <f t="shared" ref="AZ109" si="2388">PRODUCT(Z109*100*1/Z111)</f>
        <v>0</v>
      </c>
      <c r="BA109" s="30">
        <f t="shared" ref="BA109" si="2389">PRODUCT(AA109*100*1/AA111)</f>
        <v>0</v>
      </c>
      <c r="BB109" s="30">
        <f t="shared" ref="BB109" si="2390">PRODUCT(AB109*100*1/AB111)</f>
        <v>0</v>
      </c>
      <c r="BC109" s="30">
        <f t="shared" ref="BC109" si="2391">PRODUCT(AC109*100*1/AC111)</f>
        <v>0</v>
      </c>
      <c r="BD109" s="30">
        <f t="shared" ref="BD109" si="2392">PRODUCT(AD109*100*1/AD111)</f>
        <v>0</v>
      </c>
      <c r="BE109" s="33">
        <f t="shared" ref="BE109" si="2393">PRODUCT(AE109*100*1/AE111)</f>
        <v>0</v>
      </c>
      <c r="BF109" s="33">
        <f t="shared" ref="BF109" si="2394">PRODUCT(AF109*100*1/AF111)</f>
        <v>0</v>
      </c>
      <c r="BG109" s="53">
        <f t="shared" ref="BG109" si="2395">PRODUCT(AG109*100*1/AG111)</f>
        <v>16</v>
      </c>
      <c r="BH109" s="33">
        <f t="shared" ref="BH109" si="2396">PRODUCT(AH109*100*1/AH111)</f>
        <v>0</v>
      </c>
      <c r="BI109" s="33">
        <f t="shared" ref="BI109" si="2397">PRODUCT(AI109*100*1/AI111)</f>
        <v>0</v>
      </c>
      <c r="BJ109" s="33">
        <f t="shared" ref="BJ109" si="2398">PRODUCT(AJ109*100*1/AJ111)</f>
        <v>0</v>
      </c>
      <c r="BK109" s="33">
        <f t="shared" ref="BK109" si="2399">PRODUCT(AK109*100*1/AK111)</f>
        <v>0</v>
      </c>
      <c r="BL109" s="33">
        <f t="shared" ref="BL109" si="2400">PRODUCT(AL109*100*1/AL111)</f>
        <v>0</v>
      </c>
      <c r="BM109" s="33">
        <f t="shared" ref="BM109" si="2401">PRODUCT(AM109*100*1/AM111)</f>
        <v>0</v>
      </c>
      <c r="BN109" s="33">
        <f t="shared" ref="BN109" si="2402">PRODUCT(AN109*100*1/AN111)</f>
        <v>0</v>
      </c>
      <c r="BO109" s="33">
        <f t="shared" ref="BO109" si="2403">PRODUCT(AO109*100*1/AO111)</f>
        <v>0</v>
      </c>
      <c r="BP109" s="33">
        <f t="shared" ref="BP109" si="2404">PRODUCT(AP109*100*1/AP111)</f>
        <v>0</v>
      </c>
      <c r="BQ109" s="33">
        <f t="shared" ref="BQ109" si="2405">PRODUCT(AQ109*100*1/AQ111)</f>
        <v>0</v>
      </c>
      <c r="BR109" s="33">
        <f t="shared" ref="BR109" si="2406">PRODUCT(AR109*100*1/AR111)</f>
        <v>0</v>
      </c>
      <c r="BS109" s="33">
        <f t="shared" ref="BS109" si="2407">PRODUCT(AS109*100*1/AS111)</f>
        <v>0</v>
      </c>
      <c r="BT109" s="33">
        <f t="shared" ref="BT109" si="2408">PRODUCT(AT109*100*1/AT111)</f>
        <v>0</v>
      </c>
      <c r="BU109" s="41"/>
      <c r="BV109" s="41">
        <v>256</v>
      </c>
      <c r="BW109" s="33">
        <f t="shared" ref="BW109" si="2409">AW95+AW96+AW97+AW98+AW99+AW100+AW101+AW102+AW103+AW104+AW105+AW106+AW107+AW108+AW109</f>
        <v>100</v>
      </c>
      <c r="BX109" s="33">
        <f t="shared" ref="BX109" si="2410">AX95+AX96+AX97+AX98+AX99+AX100+AX101+AX102+AX103+AX104+AX105+AX106+AX107+AX108+AX109</f>
        <v>100</v>
      </c>
      <c r="BY109" s="30">
        <f t="shared" ref="BY109" si="2411">AY95+AY96+AY97+AY98+AY99+AY100+AY101+AY102+AY103+AY104+AY105+AY106+AY107+AY108+AY109</f>
        <v>100</v>
      </c>
      <c r="BZ109" s="30">
        <f t="shared" ref="BZ109" si="2412">AZ95+AZ96+AZ97+AZ98+AZ99+AZ100+AZ101+AZ102+AZ103+AZ104+AZ105+AZ106+AZ107+AZ108+AZ109</f>
        <v>100</v>
      </c>
      <c r="CA109" s="30">
        <f t="shared" ref="CA109" si="2413">BA95+BA96+BA97+BA98+BA99+BA100+BA101+BA102+BA103+BA104+BA105+BA106+BA107+BA108+BA109</f>
        <v>100</v>
      </c>
      <c r="CB109" s="30">
        <f t="shared" ref="CB109" si="2414">BB95+BB96+BB97+BB98+BB99+BB100+BB101+BB102+BB103+BB104+BB105+BB106+BB107+BB108+BB109</f>
        <v>100</v>
      </c>
      <c r="CC109" s="30">
        <f t="shared" ref="CC109" si="2415">BC95+BC96+BC97+BC98+BC99+BC100+BC101+BC102+BC103+BC104+BC105+BC106+BC107+BC108+BC109</f>
        <v>100</v>
      </c>
      <c r="CD109" s="30">
        <f t="shared" ref="CD109" si="2416">BD95+BD96+BD97+BD98+BD99+BD100+BD101+BD102+BD103+BD104+BD105+BD106+BD107+BD108+BD109</f>
        <v>100</v>
      </c>
      <c r="CE109" s="33">
        <f t="shared" ref="CE109" si="2417">BE95+BE96+BE97+BE98+BE99+BE100+BE101+BE102+BE103+BE104+BE105+BE106+BE107+BE108+BE109</f>
        <v>100</v>
      </c>
      <c r="CF109" s="33">
        <f t="shared" ref="CF109" si="2418">BF95+BF96+BF97+BF98+BF99+BF100+BF101+BF102+BF103+BF104+BF105+BF106+BF107+BF108+BF109</f>
        <v>100</v>
      </c>
      <c r="CG109" s="53">
        <f t="shared" ref="CG109" si="2419">BG95+BG96+BG97+BG98+BG99+BG100+BG101+BG102+BG103+BG104+BG105+BG106+BG107+BG108+BG109</f>
        <v>100</v>
      </c>
      <c r="CH109" s="33">
        <f t="shared" ref="CH109" si="2420">BH95+BH96+BH97+BH98+BH99+BH100+BH101+BH102+BH103+BH104+BH105+BH106+BH107+BH108+BH109</f>
        <v>100</v>
      </c>
      <c r="CI109" s="33">
        <f t="shared" ref="CI109" si="2421">BI95+BI96+BI97+BI98+BI99+BI100+BI101+BI102+BI103+BI104+BI105+BI106+BI107+BI108+BI109</f>
        <v>100</v>
      </c>
      <c r="CJ109" s="33">
        <f t="shared" ref="CJ109" si="2422">BJ95+BJ96+BJ97+BJ98+BJ99+BJ100+BJ101+BJ102+BJ103+BJ104+BJ105+BJ106+BJ107+BJ108+BJ109</f>
        <v>100</v>
      </c>
      <c r="CK109" s="33">
        <f t="shared" ref="CK109" si="2423">BK95+BK96+BK97+BK98+BK99+BK100+BK101+BK102+BK103+BK104+BK105+BK106+BK107+BK108+BK109</f>
        <v>100</v>
      </c>
      <c r="CL109" s="33">
        <f t="shared" ref="CL109" si="2424">BL95+BL96+BL97+BL98+BL99+BL100+BL101+BL102+BL103+BL104+BL105+BL106+BL107+BL108+BL109</f>
        <v>100</v>
      </c>
      <c r="CM109" s="33">
        <f t="shared" ref="CM109" si="2425">BM95+BM96+BM97+BM98+BM99+BM100+BM101+BM102+BM103+BM104+BM105+BM106+BM107+BM108+BM109</f>
        <v>100</v>
      </c>
      <c r="CN109" s="33">
        <f t="shared" ref="CN109" si="2426">BN95+BN96+BN97+BN98+BN99+BN100+BN101+BN102+BN103+BN104+BN105+BN106+BN107+BN108+BN109</f>
        <v>100</v>
      </c>
      <c r="CO109" s="33">
        <f t="shared" ref="CO109" si="2427">BO95+BO96+BO97+BO98+BO99+BO100+BO101+BO102+BO103+BO104+BO105+BO106+BO107+BO108+BO109</f>
        <v>100</v>
      </c>
      <c r="CP109" s="33">
        <f t="shared" ref="CP109" si="2428">BP95+BP96+BP97+BP98+BP99+BP100+BP101+BP102+BP103+BP104+BP105+BP106+BP107+BP108+BP109</f>
        <v>100</v>
      </c>
      <c r="CQ109" s="33">
        <f t="shared" ref="CQ109" si="2429">BQ95+BQ96+BQ97+BQ98+BQ99+BQ100+BQ101+BQ102+BQ103+BQ104+BQ105+BQ106+BQ107+BQ108+BQ109</f>
        <v>100</v>
      </c>
      <c r="CR109" s="33">
        <f t="shared" ref="CR109" si="2430">BR95+BR96+BR97+BR98+BR99+BR100+BR101+BR102+BR103+BR104+BR105+BR106+BR107+BR108+BR109</f>
        <v>100</v>
      </c>
      <c r="CS109" s="33">
        <f t="shared" ref="CS109" si="2431">BS95+BS96+BS97+BS98+BS99+BS100+BS101+BS102+BS103+BS104+BS105+BS106+BS107+BS108+BS109</f>
        <v>100</v>
      </c>
      <c r="CT109" s="33">
        <f t="shared" ref="CT109" si="2432">BT95+BT96+BT97+BT98+BT99+BT100+BT101+BT102+BT103+BT104+BT105+BT106+BT107+BT108+BT109</f>
        <v>100</v>
      </c>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row>
    <row r="110" spans="2:126" x14ac:dyDescent="0.25">
      <c r="B110" s="41" t="s">
        <v>21</v>
      </c>
      <c r="C110" s="2">
        <v>0</v>
      </c>
      <c r="D110" s="2">
        <v>0</v>
      </c>
      <c r="E110" s="2">
        <v>20</v>
      </c>
      <c r="F110" s="2">
        <v>0</v>
      </c>
      <c r="G110" s="2">
        <v>1</v>
      </c>
      <c r="H110" s="2">
        <v>16</v>
      </c>
      <c r="I110" s="2">
        <v>8</v>
      </c>
      <c r="J110" s="3">
        <v>1</v>
      </c>
      <c r="K110" s="3">
        <v>2</v>
      </c>
      <c r="L110" s="3">
        <v>2</v>
      </c>
      <c r="M110" s="3">
        <v>0</v>
      </c>
      <c r="N110" s="3">
        <v>0</v>
      </c>
      <c r="O110" s="3">
        <v>0</v>
      </c>
      <c r="P110" s="3">
        <v>0</v>
      </c>
      <c r="Q110" s="3">
        <v>0</v>
      </c>
      <c r="R110" s="3">
        <v>0</v>
      </c>
      <c r="S110" s="41">
        <v>50</v>
      </c>
      <c r="V110" s="41">
        <v>512</v>
      </c>
      <c r="W110" s="3">
        <f>R95</f>
        <v>0</v>
      </c>
      <c r="X110" s="3">
        <f>R96</f>
        <v>0</v>
      </c>
      <c r="Y110" s="41">
        <f>R97</f>
        <v>0</v>
      </c>
      <c r="Z110" s="41">
        <f>R98</f>
        <v>0</v>
      </c>
      <c r="AA110" s="41">
        <f>R99</f>
        <v>0</v>
      </c>
      <c r="AB110" s="41">
        <f>R100</f>
        <v>0</v>
      </c>
      <c r="AC110" s="41">
        <f>R101</f>
        <v>0</v>
      </c>
      <c r="AD110" s="41">
        <f>R102</f>
        <v>0</v>
      </c>
      <c r="AE110" s="3">
        <f>R103</f>
        <v>0</v>
      </c>
      <c r="AF110" s="3">
        <f>R104</f>
        <v>0</v>
      </c>
      <c r="AG110" s="52">
        <f>R105</f>
        <v>0</v>
      </c>
      <c r="AH110" s="3">
        <f>R106</f>
        <v>0</v>
      </c>
      <c r="AI110" s="3">
        <f>R107</f>
        <v>0</v>
      </c>
      <c r="AJ110" s="3">
        <f>R108</f>
        <v>0</v>
      </c>
      <c r="AK110" s="3">
        <f>R109</f>
        <v>0</v>
      </c>
      <c r="AL110" s="3">
        <f>R110</f>
        <v>0</v>
      </c>
      <c r="AM110" s="3">
        <f>R111</f>
        <v>0</v>
      </c>
      <c r="AN110" s="3">
        <f>R112</f>
        <v>0</v>
      </c>
      <c r="AO110" s="3">
        <f>R113</f>
        <v>0</v>
      </c>
      <c r="AP110" s="3">
        <f>R114</f>
        <v>0</v>
      </c>
      <c r="AQ110" s="3">
        <f>R115</f>
        <v>0</v>
      </c>
      <c r="AR110" s="3">
        <f>R116</f>
        <v>0</v>
      </c>
      <c r="AS110" s="3">
        <f>R117</f>
        <v>0</v>
      </c>
      <c r="AT110" s="3">
        <f>R118</f>
        <v>0</v>
      </c>
      <c r="AU110" s="7"/>
      <c r="AV110" s="41">
        <v>512</v>
      </c>
      <c r="AW110" s="33">
        <f t="shared" ref="AW110" si="2433">PRODUCT(W110*100*1/W111)</f>
        <v>0</v>
      </c>
      <c r="AX110" s="33">
        <f t="shared" ref="AX110" si="2434">PRODUCT(X110*100*1/X111)</f>
        <v>0</v>
      </c>
      <c r="AY110" s="30">
        <f t="shared" ref="AY110" si="2435">PRODUCT(Y110*100*1/Y111)</f>
        <v>0</v>
      </c>
      <c r="AZ110" s="30">
        <f t="shared" ref="AZ110" si="2436">PRODUCT(Z110*100*1/Z111)</f>
        <v>0</v>
      </c>
      <c r="BA110" s="30">
        <f t="shared" ref="BA110" si="2437">PRODUCT(AA110*100*1/AA111)</f>
        <v>0</v>
      </c>
      <c r="BB110" s="30">
        <f t="shared" ref="BB110" si="2438">PRODUCT(AB110*100*1/AB111)</f>
        <v>0</v>
      </c>
      <c r="BC110" s="30">
        <f t="shared" ref="BC110" si="2439">PRODUCT(AC110*100*1/AC111)</f>
        <v>0</v>
      </c>
      <c r="BD110" s="30">
        <f t="shared" ref="BD110" si="2440">PRODUCT(AD110*100*1/AD111)</f>
        <v>0</v>
      </c>
      <c r="BE110" s="33">
        <f t="shared" ref="BE110" si="2441">PRODUCT(AE110*100*1/AE111)</f>
        <v>0</v>
      </c>
      <c r="BF110" s="33">
        <f t="shared" ref="BF110" si="2442">PRODUCT(AF110*100*1/AF111)</f>
        <v>0</v>
      </c>
      <c r="BG110" s="53">
        <f t="shared" ref="BG110" si="2443">PRODUCT(AG110*100*1/AG111)</f>
        <v>0</v>
      </c>
      <c r="BH110" s="33">
        <f t="shared" ref="BH110" si="2444">PRODUCT(AH110*100*1/AH111)</f>
        <v>0</v>
      </c>
      <c r="BI110" s="33">
        <f t="shared" ref="BI110" si="2445">PRODUCT(AI110*100*1/AI111)</f>
        <v>0</v>
      </c>
      <c r="BJ110" s="33">
        <f t="shared" ref="BJ110" si="2446">PRODUCT(AJ110*100*1/AJ111)</f>
        <v>0</v>
      </c>
      <c r="BK110" s="33">
        <f t="shared" ref="BK110" si="2447">PRODUCT(AK110*100*1/AK111)</f>
        <v>0</v>
      </c>
      <c r="BL110" s="33">
        <f t="shared" ref="BL110" si="2448">PRODUCT(AL110*100*1/AL111)</f>
        <v>0</v>
      </c>
      <c r="BM110" s="33">
        <f t="shared" ref="BM110" si="2449">PRODUCT(AM110*100*1/AM111)</f>
        <v>0</v>
      </c>
      <c r="BN110" s="33">
        <f t="shared" ref="BN110" si="2450">PRODUCT(AN110*100*1/AN111)</f>
        <v>0</v>
      </c>
      <c r="BO110" s="33">
        <f t="shared" ref="BO110" si="2451">PRODUCT(AO110*100*1/AO111)</f>
        <v>0</v>
      </c>
      <c r="BP110" s="33">
        <f t="shared" ref="BP110" si="2452">PRODUCT(AP110*100*1/AP111)</f>
        <v>0</v>
      </c>
      <c r="BQ110" s="33">
        <f t="shared" ref="BQ110" si="2453">PRODUCT(AQ110*100*1/AQ111)</f>
        <v>0</v>
      </c>
      <c r="BR110" s="33">
        <f t="shared" ref="BR110" si="2454">PRODUCT(AR110*100*1/AR111)</f>
        <v>0</v>
      </c>
      <c r="BS110" s="33">
        <f t="shared" ref="BS110" si="2455">PRODUCT(AS110*100*1/AS111)</f>
        <v>0</v>
      </c>
      <c r="BT110" s="33">
        <f t="shared" ref="BT110" si="2456">PRODUCT(AT110*100*1/AT111)</f>
        <v>0</v>
      </c>
      <c r="BU110" s="41"/>
      <c r="BV110" s="41">
        <v>512</v>
      </c>
      <c r="BW110" s="33">
        <f t="shared" ref="BW110" si="2457">AW95+AW96+AW97+AW98+AW99+AW100+AW101+AW102+AW103+AW104+AW105+AW106+AW107+AW108+AW109+AW110</f>
        <v>100</v>
      </c>
      <c r="BX110" s="33">
        <f t="shared" ref="BX110" si="2458">AX95+AX96+AX97+AX98+AX99+AX100+AX101+AX102+AX103+AX104+AX105+AX106+AX107+AX108+AX109+AX110</f>
        <v>100</v>
      </c>
      <c r="BY110" s="30">
        <f t="shared" ref="BY110" si="2459">AY95+AY96+AY97+AY98+AY99+AY100+AY101+AY102+AY103+AY104+AY105+AY106+AY107+AY108+AY109+AY110</f>
        <v>100</v>
      </c>
      <c r="BZ110" s="30">
        <f t="shared" ref="BZ110" si="2460">AZ95+AZ96+AZ97+AZ98+AZ99+AZ100+AZ101+AZ102+AZ103+AZ104+AZ105+AZ106+AZ107+AZ108+AZ109+AZ110</f>
        <v>100</v>
      </c>
      <c r="CA110" s="30">
        <f t="shared" ref="CA110" si="2461">BA95+BA96+BA97+BA98+BA99+BA100+BA101+BA102+BA103+BA104+BA105+BA106+BA107+BA108+BA109+BA110</f>
        <v>100</v>
      </c>
      <c r="CB110" s="30">
        <f t="shared" ref="CB110" si="2462">BB95+BB96+BB97+BB98+BB99+BB100+BB101+BB102+BB103+BB104+BB105+BB106+BB107+BB108+BB109+BB110</f>
        <v>100</v>
      </c>
      <c r="CC110" s="30">
        <f t="shared" ref="CC110" si="2463">BC95+BC96+BC97+BC98+BC99+BC100+BC101+BC102+BC103+BC104+BC105+BC106+BC107+BC108+BC109+BC110</f>
        <v>100</v>
      </c>
      <c r="CD110" s="30">
        <f t="shared" ref="CD110" si="2464">BD95+BD96+BD97+BD98+BD99+BD100+BD101+BD102+BD103+BD104+BD105+BD106+BD107+BD108+BD109+BD110</f>
        <v>100</v>
      </c>
      <c r="CE110" s="33">
        <f t="shared" ref="CE110" si="2465">BE95+BE96+BE97+BE98+BE99+BE100+BE101+BE102+BE103+BE104+BE105+BE106+BE107+BE108+BE109+BE110</f>
        <v>100</v>
      </c>
      <c r="CF110" s="33">
        <f t="shared" ref="CF110" si="2466">BF95+BF96+BF97+BF98+BF99+BF100+BF101+BF102+BF103+BF104+BF105+BF106+BF107+BF108+BF109+BF110</f>
        <v>100</v>
      </c>
      <c r="CG110" s="53">
        <f t="shared" ref="CG110" si="2467">BG95+BG96+BG97+BG98+BG99+BG100+BG101+BG102+BG103+BG104+BG105+BG106+BG107+BG108+BG109+BG110</f>
        <v>100</v>
      </c>
      <c r="CH110" s="33">
        <f t="shared" ref="CH110" si="2468">BH95+BH96+BH97+BH98+BH99+BH100+BH101+BH102+BH103+BH104+BH105+BH106+BH107+BH108+BH109+BH110</f>
        <v>100</v>
      </c>
      <c r="CI110" s="33">
        <f t="shared" ref="CI110" si="2469">BI95+BI96+BI97+BI98+BI99+BI100+BI101+BI102+BI103+BI104+BI105+BI106+BI107+BI108+BI109+BI110</f>
        <v>100</v>
      </c>
      <c r="CJ110" s="33">
        <f t="shared" ref="CJ110" si="2470">BJ95+BJ96+BJ97+BJ98+BJ99+BJ100+BJ101+BJ102+BJ103+BJ104+BJ105+BJ106+BJ107+BJ108+BJ109+BJ110</f>
        <v>100</v>
      </c>
      <c r="CK110" s="33">
        <f t="shared" ref="CK110" si="2471">BK95+BK96+BK97+BK98+BK99+BK100+BK101+BK102+BK103+BK104+BK105+BK106+BK107+BK108+BK109+BK110</f>
        <v>100</v>
      </c>
      <c r="CL110" s="33">
        <f t="shared" ref="CL110" si="2472">BL95+BL96+BL97+BL98+BL99+BL100+BL101+BL102+BL103+BL104+BL105+BL106+BL107+BL108+BL109+BL110</f>
        <v>100</v>
      </c>
      <c r="CM110" s="33">
        <f t="shared" ref="CM110" si="2473">BM95+BM96+BM97+BM98+BM99+BM100+BM101+BM102+BM103+BM104+BM105+BM106+BM107+BM108+BM109+BM110</f>
        <v>100</v>
      </c>
      <c r="CN110" s="33">
        <f t="shared" ref="CN110" si="2474">BN95+BN96+BN97+BN98+BN99+BN100+BN101+BN102+BN103+BN104+BN105+BN106+BN107+BN108+BN109+BN110</f>
        <v>100</v>
      </c>
      <c r="CO110" s="33">
        <f t="shared" ref="CO110" si="2475">BO95+BO96+BO97+BO98+BO99+BO100+BO101+BO102+BO103+BO104+BO105+BO106+BO107+BO108+BO109+BO110</f>
        <v>100</v>
      </c>
      <c r="CP110" s="33">
        <f t="shared" ref="CP110" si="2476">BP95+BP96+BP97+BP98+BP99+BP100+BP101+BP102+BP103+BP104+BP105+BP106+BP107+BP108+BP109+BP110</f>
        <v>100</v>
      </c>
      <c r="CQ110" s="33">
        <f t="shared" ref="CQ110" si="2477">BQ95+BQ96+BQ97+BQ98+BQ99+BQ100+BQ101+BQ102+BQ103+BQ104+BQ105+BQ106+BQ107+BQ108+BQ109+BQ110</f>
        <v>100</v>
      </c>
      <c r="CR110" s="33">
        <f t="shared" ref="CR110" si="2478">BR95+BR96+BR97+BR98+BR99+BR100+BR101+BR102+BR103+BR104+BR105+BR106+BR107+BR108+BR109+BR110</f>
        <v>100</v>
      </c>
      <c r="CS110" s="33">
        <f t="shared" ref="CS110" si="2479">BS95+BS96+BS97+BS98+BS99+BS100+BS101+BS102+BS103+BS104+BS105+BS106+BS107+BS108+BS109+BS110</f>
        <v>100</v>
      </c>
      <c r="CT110" s="33">
        <f t="shared" ref="CT110" si="2480">BT95+BT96+BT97+BT98+BT99+BT100+BT101+BT102+BT103+BT104+BT105+BT106+BT107+BT108+BT109+BT110</f>
        <v>100</v>
      </c>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row>
    <row r="111" spans="2:126" x14ac:dyDescent="0.25">
      <c r="B111" s="41" t="s">
        <v>33</v>
      </c>
      <c r="C111" s="2">
        <v>0</v>
      </c>
      <c r="D111" s="2">
        <v>35</v>
      </c>
      <c r="E111" s="2">
        <v>1</v>
      </c>
      <c r="F111" s="3">
        <v>1</v>
      </c>
      <c r="G111" s="3">
        <v>0</v>
      </c>
      <c r="H111" s="3">
        <v>0</v>
      </c>
      <c r="I111" s="3">
        <v>0</v>
      </c>
      <c r="J111" s="3">
        <v>0</v>
      </c>
      <c r="K111" s="3">
        <v>1</v>
      </c>
      <c r="L111" s="3">
        <v>12</v>
      </c>
      <c r="M111" s="3">
        <v>0</v>
      </c>
      <c r="N111" s="3">
        <v>0</v>
      </c>
      <c r="O111" s="3">
        <v>0</v>
      </c>
      <c r="P111" s="3">
        <v>0</v>
      </c>
      <c r="Q111" s="3">
        <v>0</v>
      </c>
      <c r="R111" s="3">
        <v>0</v>
      </c>
      <c r="S111" s="41">
        <v>50</v>
      </c>
      <c r="V111" s="41" t="s">
        <v>1</v>
      </c>
      <c r="W111" s="41">
        <f>S95</f>
        <v>50</v>
      </c>
      <c r="X111" s="41">
        <f>S96</f>
        <v>50</v>
      </c>
      <c r="Y111" s="41">
        <f>S97</f>
        <v>50</v>
      </c>
      <c r="Z111" s="41">
        <f>S98</f>
        <v>50</v>
      </c>
      <c r="AA111" s="41">
        <f>S99</f>
        <v>50</v>
      </c>
      <c r="AB111" s="41">
        <f>S100</f>
        <v>50</v>
      </c>
      <c r="AC111" s="41">
        <f>S101</f>
        <v>50</v>
      </c>
      <c r="AD111" s="41">
        <f>S102</f>
        <v>51</v>
      </c>
      <c r="AE111" s="41">
        <f>S103</f>
        <v>50</v>
      </c>
      <c r="AF111" s="41">
        <f>S104</f>
        <v>50</v>
      </c>
      <c r="AG111" s="48">
        <f>S105</f>
        <v>50</v>
      </c>
      <c r="AH111" s="41">
        <f>S106</f>
        <v>50</v>
      </c>
      <c r="AI111" s="41">
        <f>S107</f>
        <v>50</v>
      </c>
      <c r="AJ111" s="41">
        <f>S108</f>
        <v>50</v>
      </c>
      <c r="AK111" s="41">
        <f>S109</f>
        <v>51</v>
      </c>
      <c r="AL111" s="41">
        <f>S110</f>
        <v>50</v>
      </c>
      <c r="AM111" s="41">
        <f>S111</f>
        <v>50</v>
      </c>
      <c r="AN111" s="41">
        <f>S112</f>
        <v>50</v>
      </c>
      <c r="AO111" s="41">
        <f>S113</f>
        <v>50</v>
      </c>
      <c r="AP111" s="41">
        <f>S114</f>
        <v>51</v>
      </c>
      <c r="AQ111" s="41">
        <f>S115</f>
        <v>51</v>
      </c>
      <c r="AR111" s="41">
        <f>S116</f>
        <v>51</v>
      </c>
      <c r="AS111" s="41">
        <f>S117</f>
        <v>50</v>
      </c>
      <c r="AT111" s="41">
        <f>S118</f>
        <v>50</v>
      </c>
      <c r="AV111" s="41" t="s">
        <v>1</v>
      </c>
      <c r="AW111" s="30">
        <f t="shared" ref="AW111:BT111" si="2481">SUM(AW95:AW110)</f>
        <v>100</v>
      </c>
      <c r="AX111" s="30">
        <f t="shared" si="2481"/>
        <v>100</v>
      </c>
      <c r="AY111" s="30">
        <f t="shared" si="2481"/>
        <v>100</v>
      </c>
      <c r="AZ111" s="30">
        <f t="shared" si="2481"/>
        <v>100</v>
      </c>
      <c r="BA111" s="30">
        <f t="shared" si="2481"/>
        <v>100</v>
      </c>
      <c r="BB111" s="30">
        <f t="shared" si="2481"/>
        <v>100</v>
      </c>
      <c r="BC111" s="30">
        <f t="shared" si="2481"/>
        <v>100</v>
      </c>
      <c r="BD111" s="30">
        <f t="shared" si="2481"/>
        <v>100</v>
      </c>
      <c r="BE111" s="30">
        <f t="shared" si="2481"/>
        <v>100</v>
      </c>
      <c r="BF111" s="30">
        <f t="shared" si="2481"/>
        <v>100</v>
      </c>
      <c r="BG111" s="49">
        <f t="shared" si="2481"/>
        <v>100</v>
      </c>
      <c r="BH111" s="30">
        <f t="shared" si="2481"/>
        <v>100</v>
      </c>
      <c r="BI111" s="30">
        <f t="shared" si="2481"/>
        <v>100</v>
      </c>
      <c r="BJ111" s="30">
        <f t="shared" si="2481"/>
        <v>100</v>
      </c>
      <c r="BK111" s="30">
        <f t="shared" si="2481"/>
        <v>100</v>
      </c>
      <c r="BL111" s="30">
        <f t="shared" si="2481"/>
        <v>100</v>
      </c>
      <c r="BM111" s="30">
        <f t="shared" si="2481"/>
        <v>100</v>
      </c>
      <c r="BN111" s="30">
        <f t="shared" si="2481"/>
        <v>100</v>
      </c>
      <c r="BO111" s="30">
        <f t="shared" si="2481"/>
        <v>100</v>
      </c>
      <c r="BP111" s="30">
        <f t="shared" si="2481"/>
        <v>100</v>
      </c>
      <c r="BQ111" s="30">
        <f t="shared" si="2481"/>
        <v>100</v>
      </c>
      <c r="BR111" s="30">
        <f t="shared" si="2481"/>
        <v>100</v>
      </c>
      <c r="BS111" s="30">
        <f t="shared" si="2481"/>
        <v>100</v>
      </c>
      <c r="BT111" s="30">
        <f t="shared" si="2481"/>
        <v>100</v>
      </c>
      <c r="BU111" s="41"/>
      <c r="BV111" s="41"/>
      <c r="CG111" s="49"/>
      <c r="CQ111" s="30"/>
      <c r="CR111" s="30"/>
      <c r="CS111" s="3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row>
    <row r="112" spans="2:126" x14ac:dyDescent="0.25">
      <c r="B112" s="41" t="s">
        <v>34</v>
      </c>
      <c r="C112" s="2">
        <v>0</v>
      </c>
      <c r="D112" s="2">
        <v>0</v>
      </c>
      <c r="E112" s="2">
        <v>0</v>
      </c>
      <c r="F112" s="2">
        <v>1</v>
      </c>
      <c r="G112" s="2">
        <v>5</v>
      </c>
      <c r="H112" s="2">
        <v>29</v>
      </c>
      <c r="I112" s="2">
        <v>15</v>
      </c>
      <c r="J112" s="3">
        <v>0</v>
      </c>
      <c r="K112" s="3">
        <v>0</v>
      </c>
      <c r="L112" s="3">
        <v>0</v>
      </c>
      <c r="M112" s="3">
        <v>0</v>
      </c>
      <c r="N112" s="3">
        <v>0</v>
      </c>
      <c r="O112" s="3">
        <v>0</v>
      </c>
      <c r="P112" s="3">
        <v>0</v>
      </c>
      <c r="Q112" s="3">
        <v>0</v>
      </c>
      <c r="R112" s="3">
        <v>0</v>
      </c>
      <c r="S112" s="41">
        <v>50</v>
      </c>
      <c r="AG112" s="48"/>
      <c r="BG112" s="48"/>
      <c r="CG112" s="49"/>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row>
    <row r="113" spans="1:127" x14ac:dyDescent="0.25">
      <c r="B113" s="41" t="s">
        <v>35</v>
      </c>
      <c r="C113" s="2">
        <v>0</v>
      </c>
      <c r="D113" s="2">
        <v>0</v>
      </c>
      <c r="E113" s="2">
        <v>0</v>
      </c>
      <c r="F113" s="2">
        <v>0</v>
      </c>
      <c r="G113" s="2">
        <v>3</v>
      </c>
      <c r="H113" s="2">
        <v>2</v>
      </c>
      <c r="I113" s="2">
        <v>0</v>
      </c>
      <c r="J113" s="3">
        <v>0</v>
      </c>
      <c r="K113" s="3">
        <v>0</v>
      </c>
      <c r="L113" s="3">
        <v>0</v>
      </c>
      <c r="M113" s="3">
        <v>0</v>
      </c>
      <c r="N113" s="3">
        <v>45</v>
      </c>
      <c r="O113" s="3">
        <v>0</v>
      </c>
      <c r="P113" s="3">
        <v>0</v>
      </c>
      <c r="Q113" s="3">
        <v>0</v>
      </c>
      <c r="R113" s="3">
        <v>0</v>
      </c>
      <c r="S113" s="41">
        <v>50</v>
      </c>
      <c r="AG113" s="48"/>
      <c r="BG113" s="48"/>
      <c r="CG113" s="49"/>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row>
    <row r="114" spans="1:127" x14ac:dyDescent="0.25">
      <c r="B114" s="41" t="s">
        <v>24</v>
      </c>
      <c r="C114" s="2">
        <v>0</v>
      </c>
      <c r="D114" s="2">
        <v>0</v>
      </c>
      <c r="E114" s="2">
        <v>3</v>
      </c>
      <c r="F114" s="2">
        <v>15</v>
      </c>
      <c r="G114" s="2">
        <v>3</v>
      </c>
      <c r="H114" s="3">
        <v>2</v>
      </c>
      <c r="I114" s="3">
        <v>0</v>
      </c>
      <c r="J114" s="3">
        <v>2</v>
      </c>
      <c r="K114" s="3">
        <v>0</v>
      </c>
      <c r="L114" s="3">
        <v>26</v>
      </c>
      <c r="M114" s="3">
        <v>0</v>
      </c>
      <c r="N114" s="3">
        <v>0</v>
      </c>
      <c r="O114" s="3">
        <v>0</v>
      </c>
      <c r="P114" s="3">
        <v>0</v>
      </c>
      <c r="Q114" s="3">
        <v>0</v>
      </c>
      <c r="R114" s="3">
        <v>0</v>
      </c>
      <c r="S114" s="41">
        <v>51</v>
      </c>
      <c r="AG114" s="48"/>
      <c r="BG114" s="48"/>
      <c r="CG114" s="49"/>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row>
    <row r="115" spans="1:127" x14ac:dyDescent="0.25">
      <c r="B115" s="41" t="s">
        <v>36</v>
      </c>
      <c r="C115" s="2">
        <v>0</v>
      </c>
      <c r="D115" s="2">
        <v>0</v>
      </c>
      <c r="E115" s="2">
        <v>0</v>
      </c>
      <c r="F115" s="2">
        <v>0</v>
      </c>
      <c r="G115" s="2">
        <v>0</v>
      </c>
      <c r="H115" s="2">
        <v>11</v>
      </c>
      <c r="I115" s="2">
        <v>36</v>
      </c>
      <c r="J115" s="2">
        <v>4</v>
      </c>
      <c r="K115" s="2">
        <v>0</v>
      </c>
      <c r="L115" s="3">
        <v>0</v>
      </c>
      <c r="M115" s="3">
        <v>0</v>
      </c>
      <c r="N115" s="3">
        <v>0</v>
      </c>
      <c r="O115" s="3">
        <v>0</v>
      </c>
      <c r="P115" s="3">
        <v>0</v>
      </c>
      <c r="Q115" s="3">
        <v>0</v>
      </c>
      <c r="R115" s="3">
        <v>0</v>
      </c>
      <c r="S115" s="41">
        <v>51</v>
      </c>
      <c r="AG115" s="48"/>
      <c r="BG115" s="48"/>
      <c r="CG115" s="49"/>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row>
    <row r="116" spans="1:127" x14ac:dyDescent="0.25">
      <c r="B116" s="41" t="s">
        <v>37</v>
      </c>
      <c r="C116" s="2">
        <v>0</v>
      </c>
      <c r="D116" s="2">
        <v>0</v>
      </c>
      <c r="E116" s="2">
        <v>0</v>
      </c>
      <c r="F116" s="2">
        <v>1</v>
      </c>
      <c r="G116" s="2">
        <v>2</v>
      </c>
      <c r="H116" s="2">
        <v>5</v>
      </c>
      <c r="I116" s="2">
        <v>27</v>
      </c>
      <c r="J116" s="2">
        <v>16</v>
      </c>
      <c r="K116" s="2">
        <v>0</v>
      </c>
      <c r="L116" s="3">
        <v>0</v>
      </c>
      <c r="M116" s="3">
        <v>0</v>
      </c>
      <c r="N116" s="3">
        <v>0</v>
      </c>
      <c r="O116" s="3">
        <v>0</v>
      </c>
      <c r="P116" s="3">
        <v>0</v>
      </c>
      <c r="Q116" s="3">
        <v>0</v>
      </c>
      <c r="R116" s="3">
        <v>0</v>
      </c>
      <c r="S116" s="41">
        <v>51</v>
      </c>
      <c r="AG116" s="48"/>
      <c r="BG116" s="48"/>
      <c r="CG116" s="49"/>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row>
    <row r="117" spans="1:127" x14ac:dyDescent="0.25">
      <c r="B117" s="41" t="s">
        <v>38</v>
      </c>
      <c r="C117" s="2">
        <v>0</v>
      </c>
      <c r="D117" s="2">
        <v>0</v>
      </c>
      <c r="E117" s="2">
        <v>0</v>
      </c>
      <c r="F117" s="2">
        <v>2</v>
      </c>
      <c r="G117" s="2">
        <v>0</v>
      </c>
      <c r="H117" s="2">
        <v>3</v>
      </c>
      <c r="I117" s="2">
        <v>4</v>
      </c>
      <c r="J117" s="2">
        <v>21</v>
      </c>
      <c r="K117" s="2">
        <v>19</v>
      </c>
      <c r="L117" s="3">
        <v>1</v>
      </c>
      <c r="M117" s="3">
        <v>0</v>
      </c>
      <c r="N117" s="3">
        <v>0</v>
      </c>
      <c r="O117" s="3">
        <v>0</v>
      </c>
      <c r="P117" s="3">
        <v>0</v>
      </c>
      <c r="Q117" s="3">
        <v>0</v>
      </c>
      <c r="R117" s="3">
        <v>0</v>
      </c>
      <c r="S117" s="41">
        <v>50</v>
      </c>
      <c r="AG117" s="48"/>
      <c r="BG117" s="48"/>
      <c r="CG117" s="49"/>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row>
    <row r="118" spans="1:127" x14ac:dyDescent="0.25">
      <c r="B118" s="41" t="s">
        <v>22</v>
      </c>
      <c r="C118" s="2">
        <v>0</v>
      </c>
      <c r="D118" s="2">
        <v>21</v>
      </c>
      <c r="E118" s="2">
        <v>0</v>
      </c>
      <c r="F118" s="2">
        <v>19</v>
      </c>
      <c r="G118" s="2">
        <v>9</v>
      </c>
      <c r="H118" s="2">
        <v>1</v>
      </c>
      <c r="I118" s="3">
        <v>0</v>
      </c>
      <c r="J118" s="3">
        <v>0</v>
      </c>
      <c r="K118" s="3">
        <v>0</v>
      </c>
      <c r="L118" s="3">
        <v>0</v>
      </c>
      <c r="M118" s="3">
        <v>0</v>
      </c>
      <c r="N118" s="3">
        <v>0</v>
      </c>
      <c r="O118" s="3">
        <v>0</v>
      </c>
      <c r="P118" s="3">
        <v>0</v>
      </c>
      <c r="Q118" s="3">
        <v>0</v>
      </c>
      <c r="R118" s="3">
        <v>0</v>
      </c>
      <c r="S118" s="41">
        <v>50</v>
      </c>
      <c r="AG118" s="48"/>
      <c r="BG118" s="48"/>
      <c r="CG118" s="49"/>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row>
    <row r="119" spans="1:127" x14ac:dyDescent="0.25">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row>
    <row r="120" spans="1:127" x14ac:dyDescent="0.25">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row>
    <row r="121" spans="1:127" x14ac:dyDescent="0.25">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row>
    <row r="122" spans="1:127" x14ac:dyDescent="0.25">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row>
    <row r="123" spans="1:127" x14ac:dyDescent="0.25">
      <c r="A123" s="41" t="s">
        <v>92</v>
      </c>
      <c r="V123" s="41" t="str">
        <f>A123</f>
        <v>Staphylococcus hominis</v>
      </c>
      <c r="AG123" s="48"/>
      <c r="AV123" s="41" t="str">
        <f>A123</f>
        <v>Staphylococcus hominis</v>
      </c>
      <c r="BG123" s="48"/>
      <c r="BV123" s="30" t="str">
        <f>A123</f>
        <v>Staphylococcus hominis</v>
      </c>
      <c r="CG123" s="49"/>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row>
    <row r="124" spans="1:127" ht="18.75" x14ac:dyDescent="0.25">
      <c r="B124" s="41" t="s">
        <v>0</v>
      </c>
      <c r="C124" s="41">
        <v>1.5625E-2</v>
      </c>
      <c r="D124" s="41">
        <v>3.125E-2</v>
      </c>
      <c r="E124" s="41">
        <v>6.25E-2</v>
      </c>
      <c r="F124" s="41">
        <v>0.125</v>
      </c>
      <c r="G124" s="41">
        <v>0.25</v>
      </c>
      <c r="H124" s="41">
        <v>0.5</v>
      </c>
      <c r="I124" s="41">
        <v>1</v>
      </c>
      <c r="J124" s="41">
        <v>2</v>
      </c>
      <c r="K124" s="41">
        <v>4</v>
      </c>
      <c r="L124" s="41">
        <v>8</v>
      </c>
      <c r="M124" s="41">
        <v>16</v>
      </c>
      <c r="N124" s="41">
        <v>32</v>
      </c>
      <c r="O124" s="41">
        <v>64</v>
      </c>
      <c r="P124" s="41">
        <v>128</v>
      </c>
      <c r="Q124" s="41">
        <v>256</v>
      </c>
      <c r="R124" s="41">
        <v>512</v>
      </c>
      <c r="S124" s="41" t="s">
        <v>1</v>
      </c>
      <c r="V124" s="41" t="s">
        <v>0</v>
      </c>
      <c r="W124" s="41" t="str">
        <f>B125</f>
        <v>Penicillin G</v>
      </c>
      <c r="X124" s="41" t="str">
        <f>B126</f>
        <v>Oxacillin</v>
      </c>
      <c r="Y124" s="41" t="str">
        <f>B127</f>
        <v>Ampicillin/ Sulbactam</v>
      </c>
      <c r="Z124" s="41" t="str">
        <f>B128</f>
        <v>Piperacillin/ Tazobactam</v>
      </c>
      <c r="AA124" s="41" t="str">
        <f>B129</f>
        <v>Cefotaxim</v>
      </c>
      <c r="AB124" s="41" t="str">
        <f>B130</f>
        <v>Cefuroxim</v>
      </c>
      <c r="AC124" s="41" t="str">
        <f>B131</f>
        <v>Imipenem</v>
      </c>
      <c r="AD124" s="41" t="str">
        <f>B132</f>
        <v>Meropenem</v>
      </c>
      <c r="AE124" s="41" t="str">
        <f>B133</f>
        <v>Amikacin</v>
      </c>
      <c r="AF124" s="41" t="str">
        <f>B134</f>
        <v>Gentamicin</v>
      </c>
      <c r="AG124" s="48" t="str">
        <f>B135</f>
        <v>Fosfomycin</v>
      </c>
      <c r="AH124" s="41" t="str">
        <f>B136</f>
        <v>Cotrimoxazol</v>
      </c>
      <c r="AI124" s="41" t="str">
        <f>B137</f>
        <v>Ciprofloxacin</v>
      </c>
      <c r="AJ124" s="41" t="str">
        <f>B138</f>
        <v>Levofloxacin</v>
      </c>
      <c r="AK124" s="41" t="str">
        <f>B139</f>
        <v>Moxifloxacin</v>
      </c>
      <c r="AL124" s="41" t="str">
        <f>B140</f>
        <v>Doxycyclin</v>
      </c>
      <c r="AM124" s="41" t="str">
        <f>B141</f>
        <v>Rifampicin</v>
      </c>
      <c r="AN124" s="41" t="str">
        <f>B142</f>
        <v>Daptomycin</v>
      </c>
      <c r="AO124" s="41" t="str">
        <f>B143</f>
        <v>Roxythromycin</v>
      </c>
      <c r="AP124" s="41" t="str">
        <f>B144</f>
        <v>Clindamycin</v>
      </c>
      <c r="AQ124" s="41" t="str">
        <f>B145</f>
        <v>Linezolid</v>
      </c>
      <c r="AR124" s="41" t="str">
        <f>B146</f>
        <v>Vancomycin</v>
      </c>
      <c r="AS124" s="41" t="s">
        <v>38</v>
      </c>
      <c r="AT124" s="41" t="s">
        <v>22</v>
      </c>
      <c r="AW124" s="41" t="str">
        <f t="shared" ref="AW124" si="2482">W124</f>
        <v>Penicillin G</v>
      </c>
      <c r="AX124" s="41" t="str">
        <f t="shared" ref="AX124" si="2483">X124</f>
        <v>Oxacillin</v>
      </c>
      <c r="AY124" s="41" t="str">
        <f t="shared" ref="AY124" si="2484">Y124</f>
        <v>Ampicillin/ Sulbactam</v>
      </c>
      <c r="AZ124" s="41" t="str">
        <f t="shared" ref="AZ124" si="2485">Z124</f>
        <v>Piperacillin/ Tazobactam</v>
      </c>
      <c r="BA124" s="41" t="str">
        <f t="shared" ref="BA124" si="2486">AA124</f>
        <v>Cefotaxim</v>
      </c>
      <c r="BB124" s="41" t="str">
        <f t="shared" ref="BB124" si="2487">AB124</f>
        <v>Cefuroxim</v>
      </c>
      <c r="BC124" s="41" t="str">
        <f t="shared" ref="BC124" si="2488">AC124</f>
        <v>Imipenem</v>
      </c>
      <c r="BD124" s="41" t="str">
        <f t="shared" ref="BD124" si="2489">AD124</f>
        <v>Meropenem</v>
      </c>
      <c r="BE124" s="41" t="str">
        <f t="shared" ref="BE124" si="2490">AE124</f>
        <v>Amikacin</v>
      </c>
      <c r="BF124" s="41" t="str">
        <f t="shared" ref="BF124" si="2491">AF124</f>
        <v>Gentamicin</v>
      </c>
      <c r="BG124" s="48" t="str">
        <f t="shared" ref="BG124" si="2492">AG124</f>
        <v>Fosfomycin</v>
      </c>
      <c r="BH124" s="41" t="str">
        <f t="shared" ref="BH124" si="2493">AH124</f>
        <v>Cotrimoxazol</v>
      </c>
      <c r="BI124" s="41" t="str">
        <f t="shared" ref="BI124" si="2494">AI124</f>
        <v>Ciprofloxacin</v>
      </c>
      <c r="BJ124" s="41" t="str">
        <f t="shared" ref="BJ124" si="2495">AJ124</f>
        <v>Levofloxacin</v>
      </c>
      <c r="BK124" s="41" t="str">
        <f t="shared" ref="BK124" si="2496">AK124</f>
        <v>Moxifloxacin</v>
      </c>
      <c r="BL124" s="41" t="str">
        <f t="shared" ref="BL124" si="2497">AL124</f>
        <v>Doxycyclin</v>
      </c>
      <c r="BM124" s="41" t="str">
        <f t="shared" ref="BM124" si="2498">AM124</f>
        <v>Rifampicin</v>
      </c>
      <c r="BN124" s="41" t="str">
        <f t="shared" ref="BN124" si="2499">AN124</f>
        <v>Daptomycin</v>
      </c>
      <c r="BO124" s="41" t="str">
        <f t="shared" ref="BO124" si="2500">AO124</f>
        <v>Roxythromycin</v>
      </c>
      <c r="BP124" s="41" t="str">
        <f t="shared" ref="BP124" si="2501">AP124</f>
        <v>Clindamycin</v>
      </c>
      <c r="BQ124" s="41" t="str">
        <f t="shared" ref="BQ124" si="2502">AQ124</f>
        <v>Linezolid</v>
      </c>
      <c r="BR124" s="41" t="str">
        <f t="shared" ref="BR124" si="2503">AR124</f>
        <v>Vancomycin</v>
      </c>
      <c r="BS124" s="41" t="str">
        <f t="shared" ref="BS124" si="2504">AS124</f>
        <v>Teicoplanin</v>
      </c>
      <c r="BT124" s="41" t="s">
        <v>22</v>
      </c>
      <c r="BU124" s="41"/>
      <c r="BV124" s="41"/>
      <c r="BW124" s="30" t="str">
        <f t="shared" ref="BW124" si="2505">W124</f>
        <v>Penicillin G</v>
      </c>
      <c r="BX124" s="30" t="str">
        <f t="shared" ref="BX124" si="2506">X124</f>
        <v>Oxacillin</v>
      </c>
      <c r="BY124" s="30" t="str">
        <f t="shared" ref="BY124" si="2507">Y124</f>
        <v>Ampicillin/ Sulbactam</v>
      </c>
      <c r="BZ124" s="30" t="str">
        <f t="shared" ref="BZ124" si="2508">Z124</f>
        <v>Piperacillin/ Tazobactam</v>
      </c>
      <c r="CA124" s="30" t="str">
        <f t="shared" ref="CA124" si="2509">AA124</f>
        <v>Cefotaxim</v>
      </c>
      <c r="CB124" s="30" t="str">
        <f t="shared" ref="CB124" si="2510">AB124</f>
        <v>Cefuroxim</v>
      </c>
      <c r="CC124" s="30" t="str">
        <f t="shared" ref="CC124" si="2511">AC124</f>
        <v>Imipenem</v>
      </c>
      <c r="CD124" s="30" t="str">
        <f t="shared" ref="CD124" si="2512">AD124</f>
        <v>Meropenem</v>
      </c>
      <c r="CE124" s="30" t="str">
        <f t="shared" ref="CE124" si="2513">AE124</f>
        <v>Amikacin</v>
      </c>
      <c r="CF124" s="30" t="str">
        <f t="shared" ref="CF124" si="2514">AF124</f>
        <v>Gentamicin</v>
      </c>
      <c r="CG124" s="49" t="str">
        <f t="shared" ref="CG124" si="2515">AG124</f>
        <v>Fosfomycin</v>
      </c>
      <c r="CH124" s="30" t="str">
        <f t="shared" ref="CH124" si="2516">AH124</f>
        <v>Cotrimoxazol</v>
      </c>
      <c r="CI124" s="30" t="str">
        <f t="shared" ref="CI124" si="2517">AI124</f>
        <v>Ciprofloxacin</v>
      </c>
      <c r="CJ124" s="30" t="str">
        <f t="shared" ref="CJ124" si="2518">AJ124</f>
        <v>Levofloxacin</v>
      </c>
      <c r="CK124" s="30" t="str">
        <f t="shared" ref="CK124" si="2519">AK124</f>
        <v>Moxifloxacin</v>
      </c>
      <c r="CL124" s="30" t="str">
        <f t="shared" ref="CL124" si="2520">AL124</f>
        <v>Doxycyclin</v>
      </c>
      <c r="CM124" s="30" t="str">
        <f t="shared" ref="CM124" si="2521">AM124</f>
        <v>Rifampicin</v>
      </c>
      <c r="CN124" s="30" t="str">
        <f t="shared" ref="CN124" si="2522">AN124</f>
        <v>Daptomycin</v>
      </c>
      <c r="CO124" s="30" t="str">
        <f t="shared" ref="CO124" si="2523">AO124</f>
        <v>Roxythromycin</v>
      </c>
      <c r="CP124" s="30" t="str">
        <f t="shared" ref="CP124" si="2524">AP124</f>
        <v>Clindamycin</v>
      </c>
      <c r="CQ124" s="30" t="str">
        <f t="shared" ref="CQ124" si="2525">AQ124</f>
        <v>Linezolid</v>
      </c>
      <c r="CR124" s="30" t="str">
        <f t="shared" ref="CR124" si="2526">AR124</f>
        <v>Vancomycin</v>
      </c>
      <c r="CS124" s="30" t="str">
        <f t="shared" ref="CS124" si="2527">AS124</f>
        <v>Teicoplanin</v>
      </c>
      <c r="CT124" s="41" t="s">
        <v>22</v>
      </c>
      <c r="CW124" s="38"/>
      <c r="CX124" s="24" t="s">
        <v>72</v>
      </c>
      <c r="CY124" s="24" t="s">
        <v>73</v>
      </c>
      <c r="CZ124" s="24" t="s">
        <v>52</v>
      </c>
      <c r="DA124" s="24" t="s">
        <v>54</v>
      </c>
      <c r="DB124" s="24" t="s">
        <v>56</v>
      </c>
      <c r="DC124" s="24" t="s">
        <v>74</v>
      </c>
      <c r="DD124" s="24" t="s">
        <v>58</v>
      </c>
      <c r="DE124" s="24" t="s">
        <v>59</v>
      </c>
      <c r="DF124" s="24" t="s">
        <v>61</v>
      </c>
      <c r="DG124" s="24" t="s">
        <v>62</v>
      </c>
      <c r="DH124" s="24" t="s">
        <v>64</v>
      </c>
      <c r="DI124" s="24" t="s">
        <v>65</v>
      </c>
      <c r="DJ124" s="24" t="s">
        <v>66</v>
      </c>
      <c r="DK124" s="24" t="s">
        <v>67</v>
      </c>
      <c r="DL124" s="24" t="s">
        <v>68</v>
      </c>
      <c r="DM124" s="24" t="s">
        <v>69</v>
      </c>
      <c r="DN124" s="24" t="s">
        <v>75</v>
      </c>
      <c r="DO124" s="24" t="s">
        <v>76</v>
      </c>
      <c r="DP124" s="24" t="s">
        <v>77</v>
      </c>
      <c r="DQ124" s="24" t="s">
        <v>78</v>
      </c>
      <c r="DR124" s="24" t="s">
        <v>79</v>
      </c>
      <c r="DS124" s="24" t="s">
        <v>80</v>
      </c>
      <c r="DT124" s="24" t="s">
        <v>81</v>
      </c>
      <c r="DU124" s="24" t="s">
        <v>91</v>
      </c>
      <c r="DW124" s="10"/>
    </row>
    <row r="125" spans="1:127" ht="18.75" x14ac:dyDescent="0.25">
      <c r="B125" s="41" t="s">
        <v>31</v>
      </c>
      <c r="C125" s="2">
        <v>0</v>
      </c>
      <c r="D125" s="2">
        <v>23</v>
      </c>
      <c r="E125" s="2">
        <v>2</v>
      </c>
      <c r="F125" s="2">
        <v>0</v>
      </c>
      <c r="G125" s="3">
        <v>2</v>
      </c>
      <c r="H125" s="3">
        <v>12</v>
      </c>
      <c r="I125" s="3">
        <v>10</v>
      </c>
      <c r="J125" s="3">
        <v>17</v>
      </c>
      <c r="K125" s="3">
        <v>8</v>
      </c>
      <c r="L125" s="3">
        <v>51</v>
      </c>
      <c r="M125" s="3">
        <v>0</v>
      </c>
      <c r="N125" s="3">
        <v>0</v>
      </c>
      <c r="O125" s="3">
        <v>0</v>
      </c>
      <c r="P125" s="3">
        <v>0</v>
      </c>
      <c r="Q125" s="3">
        <v>0</v>
      </c>
      <c r="R125" s="3">
        <v>0</v>
      </c>
      <c r="S125" s="41">
        <v>125</v>
      </c>
      <c r="V125" s="41">
        <v>1.5625E-2</v>
      </c>
      <c r="W125" s="2">
        <f>C125</f>
        <v>0</v>
      </c>
      <c r="X125" s="2">
        <f>C126</f>
        <v>0</v>
      </c>
      <c r="Y125" s="41">
        <f>C127</f>
        <v>0</v>
      </c>
      <c r="Z125" s="41">
        <f>C128</f>
        <v>0</v>
      </c>
      <c r="AA125" s="41">
        <f>C129</f>
        <v>0</v>
      </c>
      <c r="AB125" s="41">
        <f>C130</f>
        <v>0</v>
      </c>
      <c r="AC125" s="41">
        <f>C131</f>
        <v>0</v>
      </c>
      <c r="AD125" s="41">
        <f>C132</f>
        <v>0</v>
      </c>
      <c r="AE125" s="2">
        <f>C133</f>
        <v>0</v>
      </c>
      <c r="AF125" s="2">
        <f>C134</f>
        <v>0</v>
      </c>
      <c r="AG125" s="50">
        <f>C135</f>
        <v>0</v>
      </c>
      <c r="AH125" s="2">
        <f>C136</f>
        <v>0</v>
      </c>
      <c r="AI125" s="4">
        <f>C137</f>
        <v>0</v>
      </c>
      <c r="AJ125" s="4">
        <f>C138</f>
        <v>0</v>
      </c>
      <c r="AK125" s="2">
        <f>C139</f>
        <v>0</v>
      </c>
      <c r="AL125" s="2">
        <f>C140</f>
        <v>0</v>
      </c>
      <c r="AM125" s="2">
        <f>C141</f>
        <v>0</v>
      </c>
      <c r="AN125" s="2">
        <f>C142</f>
        <v>0</v>
      </c>
      <c r="AO125" s="2">
        <f>C143</f>
        <v>0</v>
      </c>
      <c r="AP125" s="2">
        <f>C144</f>
        <v>0</v>
      </c>
      <c r="AQ125" s="2">
        <f>C145</f>
        <v>0</v>
      </c>
      <c r="AR125" s="2">
        <f>C146</f>
        <v>0</v>
      </c>
      <c r="AS125" s="2">
        <f>C147</f>
        <v>0</v>
      </c>
      <c r="AT125" s="2">
        <f>C148</f>
        <v>0</v>
      </c>
      <c r="AU125" s="5"/>
      <c r="AV125" s="41">
        <v>1.5625E-2</v>
      </c>
      <c r="AW125" s="31">
        <f t="shared" ref="AW125" si="2528">PRODUCT(W125*100*1/W141)</f>
        <v>0</v>
      </c>
      <c r="AX125" s="31">
        <f t="shared" ref="AX125" si="2529">PRODUCT(X125*100*1/X141)</f>
        <v>0</v>
      </c>
      <c r="AY125" s="30">
        <f t="shared" ref="AY125" si="2530">PRODUCT(Y125*100*1/Y141)</f>
        <v>0</v>
      </c>
      <c r="AZ125" s="30">
        <f t="shared" ref="AZ125" si="2531">PRODUCT(Z125*100*1/Z141)</f>
        <v>0</v>
      </c>
      <c r="BA125" s="30">
        <f t="shared" ref="BA125" si="2532">PRODUCT(AA125*100*1/AA141)</f>
        <v>0</v>
      </c>
      <c r="BB125" s="30">
        <f t="shared" ref="BB125" si="2533">PRODUCT(AB125*100*1/AB141)</f>
        <v>0</v>
      </c>
      <c r="BC125" s="30">
        <f t="shared" ref="BC125" si="2534">PRODUCT(AC125*100*1/AC141)</f>
        <v>0</v>
      </c>
      <c r="BD125" s="30">
        <f t="shared" ref="BD125" si="2535">PRODUCT(AD125*100*1/AD141)</f>
        <v>0</v>
      </c>
      <c r="BE125" s="31">
        <f t="shared" ref="BE125" si="2536">PRODUCT(AE125*100*1/AE141)</f>
        <v>0</v>
      </c>
      <c r="BF125" s="31">
        <f t="shared" ref="BF125" si="2537">PRODUCT(AF125*100*1/AF141)</f>
        <v>0</v>
      </c>
      <c r="BG125" s="51">
        <f t="shared" ref="BG125" si="2538">PRODUCT(AG125*100*1/AG141)</f>
        <v>0</v>
      </c>
      <c r="BH125" s="31">
        <f t="shared" ref="BH125" si="2539">PRODUCT(AH125*100*1/AH141)</f>
        <v>0</v>
      </c>
      <c r="BI125" s="32">
        <f t="shared" ref="BI125" si="2540">PRODUCT(AI125*100*1/AI141)</f>
        <v>0</v>
      </c>
      <c r="BJ125" s="32">
        <f t="shared" ref="BJ125" si="2541">PRODUCT(AJ125*100*1/AJ141)</f>
        <v>0</v>
      </c>
      <c r="BK125" s="31">
        <f t="shared" ref="BK125" si="2542">PRODUCT(AK125*100*1/AK141)</f>
        <v>0</v>
      </c>
      <c r="BL125" s="31">
        <f t="shared" ref="BL125" si="2543">PRODUCT(AL125*100*1/AL141)</f>
        <v>0</v>
      </c>
      <c r="BM125" s="31">
        <f t="shared" ref="BM125" si="2544">PRODUCT(AM125*100*1/AM141)</f>
        <v>0</v>
      </c>
      <c r="BN125" s="31">
        <f t="shared" ref="BN125" si="2545">PRODUCT(AN125*100*1/AN141)</f>
        <v>0</v>
      </c>
      <c r="BO125" s="31">
        <f t="shared" ref="BO125" si="2546">PRODUCT(AO125*100*1/AO141)</f>
        <v>0</v>
      </c>
      <c r="BP125" s="31">
        <f t="shared" ref="BP125" si="2547">PRODUCT(AP125*100*1/AP141)</f>
        <v>0</v>
      </c>
      <c r="BQ125" s="31">
        <f t="shared" ref="BQ125" si="2548">PRODUCT(AQ125*100*1/AQ141)</f>
        <v>0</v>
      </c>
      <c r="BR125" s="31">
        <f t="shared" ref="BR125" si="2549">PRODUCT(AR125*100*1/AR141)</f>
        <v>0</v>
      </c>
      <c r="BS125" s="31">
        <f t="shared" ref="BS125" si="2550">PRODUCT(AS125*100*1/AS141)</f>
        <v>0</v>
      </c>
      <c r="BT125" s="31">
        <f t="shared" ref="BT125" si="2551">PRODUCT(AT125*100*1/AT141)</f>
        <v>0</v>
      </c>
      <c r="BU125" s="41"/>
      <c r="BV125" s="41">
        <v>1.5625E-2</v>
      </c>
      <c r="BW125" s="31">
        <f t="shared" ref="BW125" si="2552">AW125</f>
        <v>0</v>
      </c>
      <c r="BX125" s="31">
        <f t="shared" ref="BX125" si="2553">AX125</f>
        <v>0</v>
      </c>
      <c r="BY125" s="30">
        <f t="shared" ref="BY125" si="2554">AY125</f>
        <v>0</v>
      </c>
      <c r="BZ125" s="30">
        <f t="shared" ref="BZ125" si="2555">AZ125</f>
        <v>0</v>
      </c>
      <c r="CA125" s="30">
        <f t="shared" ref="CA125" si="2556">BA125</f>
        <v>0</v>
      </c>
      <c r="CB125" s="30">
        <f t="shared" ref="CB125" si="2557">BB125</f>
        <v>0</v>
      </c>
      <c r="CC125" s="30">
        <f t="shared" ref="CC125" si="2558">BC125</f>
        <v>0</v>
      </c>
      <c r="CD125" s="30">
        <f t="shared" ref="CD125" si="2559">BD125</f>
        <v>0</v>
      </c>
      <c r="CE125" s="31">
        <f t="shared" ref="CE125" si="2560">BE125</f>
        <v>0</v>
      </c>
      <c r="CF125" s="31">
        <f t="shared" ref="CF125" si="2561">BF125</f>
        <v>0</v>
      </c>
      <c r="CG125" s="51">
        <f t="shared" ref="CG125" si="2562">BG125</f>
        <v>0</v>
      </c>
      <c r="CH125" s="31">
        <f t="shared" ref="CH125" si="2563">BH125</f>
        <v>0</v>
      </c>
      <c r="CI125" s="32">
        <f t="shared" ref="CI125" si="2564">BI125</f>
        <v>0</v>
      </c>
      <c r="CJ125" s="32">
        <f t="shared" ref="CJ125" si="2565">BJ125</f>
        <v>0</v>
      </c>
      <c r="CK125" s="31">
        <f t="shared" ref="CK125" si="2566">BK125</f>
        <v>0</v>
      </c>
      <c r="CL125" s="31">
        <f t="shared" ref="CL125" si="2567">BL125</f>
        <v>0</v>
      </c>
      <c r="CM125" s="31">
        <f t="shared" ref="CM125" si="2568">BM125</f>
        <v>0</v>
      </c>
      <c r="CN125" s="31">
        <f t="shared" ref="CN125" si="2569">BN125</f>
        <v>0</v>
      </c>
      <c r="CO125" s="31">
        <f t="shared" ref="CO125" si="2570">BO125</f>
        <v>0</v>
      </c>
      <c r="CP125" s="31">
        <f t="shared" ref="CP125" si="2571">BP125</f>
        <v>0</v>
      </c>
      <c r="CQ125" s="31">
        <f t="shared" ref="CQ125" si="2572">BQ125</f>
        <v>0</v>
      </c>
      <c r="CR125" s="31">
        <f t="shared" ref="CR125" si="2573">BR125</f>
        <v>0</v>
      </c>
      <c r="CS125" s="31">
        <f t="shared" ref="CS125" si="2574">BS125</f>
        <v>0</v>
      </c>
      <c r="CT125" s="31">
        <f t="shared" ref="CT125" si="2575">BT125</f>
        <v>0</v>
      </c>
      <c r="CW125" s="25" t="s">
        <v>48</v>
      </c>
      <c r="CX125" s="26">
        <f t="shared" ref="CX125:DU125" si="2576">W141</f>
        <v>125</v>
      </c>
      <c r="CY125" s="26">
        <f t="shared" si="2576"/>
        <v>125</v>
      </c>
      <c r="CZ125" s="26">
        <f t="shared" si="2576"/>
        <v>125</v>
      </c>
      <c r="DA125" s="26">
        <f t="shared" si="2576"/>
        <v>125</v>
      </c>
      <c r="DB125" s="26">
        <f t="shared" si="2576"/>
        <v>125</v>
      </c>
      <c r="DC125" s="26">
        <f t="shared" si="2576"/>
        <v>125</v>
      </c>
      <c r="DD125" s="26">
        <f t="shared" si="2576"/>
        <v>125</v>
      </c>
      <c r="DE125" s="27">
        <f t="shared" si="2576"/>
        <v>125</v>
      </c>
      <c r="DF125" s="27">
        <f t="shared" si="2576"/>
        <v>125</v>
      </c>
      <c r="DG125" s="27">
        <f t="shared" si="2576"/>
        <v>125</v>
      </c>
      <c r="DH125" s="27">
        <f t="shared" si="2576"/>
        <v>124</v>
      </c>
      <c r="DI125" s="27">
        <f t="shared" si="2576"/>
        <v>125</v>
      </c>
      <c r="DJ125" s="27">
        <f t="shared" si="2576"/>
        <v>125</v>
      </c>
      <c r="DK125" s="27">
        <f t="shared" si="2576"/>
        <v>125</v>
      </c>
      <c r="DL125" s="27">
        <f t="shared" si="2576"/>
        <v>125</v>
      </c>
      <c r="DM125" s="27">
        <f t="shared" si="2576"/>
        <v>125</v>
      </c>
      <c r="DN125" s="27">
        <f t="shared" si="2576"/>
        <v>125</v>
      </c>
      <c r="DO125" s="27">
        <f t="shared" si="2576"/>
        <v>125</v>
      </c>
      <c r="DP125" s="27">
        <f t="shared" si="2576"/>
        <v>125</v>
      </c>
      <c r="DQ125" s="27">
        <f t="shared" si="2576"/>
        <v>125</v>
      </c>
      <c r="DR125" s="27">
        <f t="shared" si="2576"/>
        <v>125</v>
      </c>
      <c r="DS125" s="27">
        <f t="shared" si="2576"/>
        <v>125</v>
      </c>
      <c r="DT125" s="27">
        <f t="shared" si="2576"/>
        <v>125</v>
      </c>
      <c r="DU125" s="27">
        <f t="shared" si="2576"/>
        <v>125</v>
      </c>
      <c r="DV125" s="10"/>
    </row>
    <row r="126" spans="1:127" ht="18.75" x14ac:dyDescent="0.25">
      <c r="B126" s="41" t="s">
        <v>32</v>
      </c>
      <c r="C126" s="2">
        <v>0</v>
      </c>
      <c r="D126" s="2">
        <v>0</v>
      </c>
      <c r="E126" s="2">
        <v>48</v>
      </c>
      <c r="F126" s="2">
        <v>0</v>
      </c>
      <c r="G126" s="2">
        <v>5</v>
      </c>
      <c r="H126" s="3">
        <v>4</v>
      </c>
      <c r="I126" s="3">
        <v>4</v>
      </c>
      <c r="J126" s="3">
        <v>12</v>
      </c>
      <c r="K126" s="3">
        <v>7</v>
      </c>
      <c r="L126" s="3">
        <v>5</v>
      </c>
      <c r="M126" s="3">
        <v>40</v>
      </c>
      <c r="N126" s="3">
        <v>0</v>
      </c>
      <c r="O126" s="3">
        <v>0</v>
      </c>
      <c r="P126" s="3">
        <v>0</v>
      </c>
      <c r="Q126" s="3">
        <v>0</v>
      </c>
      <c r="R126" s="3">
        <v>0</v>
      </c>
      <c r="S126" s="41">
        <v>125</v>
      </c>
      <c r="V126" s="41">
        <v>3.125E-2</v>
      </c>
      <c r="W126" s="2">
        <f>D125</f>
        <v>23</v>
      </c>
      <c r="X126" s="2">
        <f>D126</f>
        <v>0</v>
      </c>
      <c r="Y126" s="41">
        <f>D127</f>
        <v>0</v>
      </c>
      <c r="Z126" s="41">
        <f>D128</f>
        <v>0</v>
      </c>
      <c r="AA126" s="41">
        <f>D129</f>
        <v>0</v>
      </c>
      <c r="AB126" s="41">
        <f>D130</f>
        <v>0</v>
      </c>
      <c r="AC126" s="41">
        <f>D131</f>
        <v>0</v>
      </c>
      <c r="AD126" s="41">
        <f>D132</f>
        <v>0</v>
      </c>
      <c r="AE126" s="2">
        <f>D133</f>
        <v>0</v>
      </c>
      <c r="AF126" s="2">
        <f>D134</f>
        <v>0</v>
      </c>
      <c r="AG126" s="50">
        <f>D135</f>
        <v>0</v>
      </c>
      <c r="AH126" s="2">
        <f>D136</f>
        <v>0</v>
      </c>
      <c r="AI126" s="4">
        <f>D137</f>
        <v>1</v>
      </c>
      <c r="AJ126" s="4">
        <f>D138</f>
        <v>3</v>
      </c>
      <c r="AK126" s="2">
        <f>D139</f>
        <v>2</v>
      </c>
      <c r="AL126" s="2">
        <f>D140</f>
        <v>0</v>
      </c>
      <c r="AM126" s="2">
        <f>D141</f>
        <v>118</v>
      </c>
      <c r="AN126" s="2">
        <f>D142</f>
        <v>0</v>
      </c>
      <c r="AO126" s="2">
        <f>D143</f>
        <v>0</v>
      </c>
      <c r="AP126" s="2">
        <f>D144</f>
        <v>3</v>
      </c>
      <c r="AQ126" s="2">
        <f>D145</f>
        <v>0</v>
      </c>
      <c r="AR126" s="2">
        <f>D146</f>
        <v>0</v>
      </c>
      <c r="AS126" s="2">
        <f>D147</f>
        <v>0</v>
      </c>
      <c r="AT126" s="2">
        <f>D148</f>
        <v>107</v>
      </c>
      <c r="AU126" s="5"/>
      <c r="AV126" s="41">
        <v>3.125E-2</v>
      </c>
      <c r="AW126" s="31">
        <f t="shared" ref="AW126" si="2577">PRODUCT(W126*100*1/W141)</f>
        <v>18.399999999999999</v>
      </c>
      <c r="AX126" s="31">
        <f t="shared" ref="AX126" si="2578">PRODUCT(X126*100*1/X141)</f>
        <v>0</v>
      </c>
      <c r="AY126" s="30">
        <f t="shared" ref="AY126" si="2579">PRODUCT(Y126*100*1/Y141)</f>
        <v>0</v>
      </c>
      <c r="AZ126" s="30">
        <f t="shared" ref="AZ126" si="2580">PRODUCT(Z126*100*1/Z141)</f>
        <v>0</v>
      </c>
      <c r="BA126" s="30">
        <f t="shared" ref="BA126" si="2581">PRODUCT(AA126*100*1/AA141)</f>
        <v>0</v>
      </c>
      <c r="BB126" s="30">
        <f t="shared" ref="BB126" si="2582">PRODUCT(AB126*100*1/AB141)</f>
        <v>0</v>
      </c>
      <c r="BC126" s="30">
        <f t="shared" ref="BC126" si="2583">PRODUCT(AC126*100*1/AC141)</f>
        <v>0</v>
      </c>
      <c r="BD126" s="30">
        <f t="shared" ref="BD126" si="2584">PRODUCT(AD126*100*1/AD141)</f>
        <v>0</v>
      </c>
      <c r="BE126" s="31">
        <f t="shared" ref="BE126" si="2585">PRODUCT(AE126*100*1/AE141)</f>
        <v>0</v>
      </c>
      <c r="BF126" s="31">
        <f t="shared" ref="BF126" si="2586">PRODUCT(AF126*100*1/AF141)</f>
        <v>0</v>
      </c>
      <c r="BG126" s="51">
        <f t="shared" ref="BG126" si="2587">PRODUCT(AG126*100*1/AG141)</f>
        <v>0</v>
      </c>
      <c r="BH126" s="31">
        <f t="shared" ref="BH126" si="2588">PRODUCT(AH126*100*1/AH141)</f>
        <v>0</v>
      </c>
      <c r="BI126" s="32">
        <f t="shared" ref="BI126" si="2589">PRODUCT(AI126*100*1/AI141)</f>
        <v>0.8</v>
      </c>
      <c r="BJ126" s="32">
        <f t="shared" ref="BJ126" si="2590">PRODUCT(AJ126*100*1/AJ141)</f>
        <v>2.4</v>
      </c>
      <c r="BK126" s="31">
        <f t="shared" ref="BK126" si="2591">PRODUCT(AK126*100*1/AK141)</f>
        <v>1.6</v>
      </c>
      <c r="BL126" s="31">
        <f t="shared" ref="BL126" si="2592">PRODUCT(AL126*100*1/AL141)</f>
        <v>0</v>
      </c>
      <c r="BM126" s="31">
        <f t="shared" ref="BM126" si="2593">PRODUCT(AM126*100*1/AM141)</f>
        <v>94.4</v>
      </c>
      <c r="BN126" s="31">
        <f t="shared" ref="BN126" si="2594">PRODUCT(AN126*100*1/AN141)</f>
        <v>0</v>
      </c>
      <c r="BO126" s="31">
        <f t="shared" ref="BO126" si="2595">PRODUCT(AO126*100*1/AO141)</f>
        <v>0</v>
      </c>
      <c r="BP126" s="31">
        <f t="shared" ref="BP126" si="2596">PRODUCT(AP126*100*1/AP141)</f>
        <v>2.4</v>
      </c>
      <c r="BQ126" s="31">
        <f t="shared" ref="BQ126" si="2597">PRODUCT(AQ126*100*1/AQ141)</f>
        <v>0</v>
      </c>
      <c r="BR126" s="31">
        <f t="shared" ref="BR126" si="2598">PRODUCT(AR126*100*1/AR141)</f>
        <v>0</v>
      </c>
      <c r="BS126" s="31">
        <f t="shared" ref="BS126" si="2599">PRODUCT(AS126*100*1/AS141)</f>
        <v>0</v>
      </c>
      <c r="BT126" s="31">
        <f t="shared" ref="BT126" si="2600">PRODUCT(AT126*100*1/AT141)</f>
        <v>85.6</v>
      </c>
      <c r="BU126" s="41"/>
      <c r="BV126" s="41">
        <v>3.125E-2</v>
      </c>
      <c r="BW126" s="31">
        <f t="shared" ref="BW126" si="2601">AW125+AW126</f>
        <v>18.399999999999999</v>
      </c>
      <c r="BX126" s="31">
        <f t="shared" ref="BX126" si="2602">AX125+AX126</f>
        <v>0</v>
      </c>
      <c r="BY126" s="30">
        <f t="shared" ref="BY126" si="2603">AY125+AY126</f>
        <v>0</v>
      </c>
      <c r="BZ126" s="30">
        <f t="shared" ref="BZ126" si="2604">AZ125+AZ126</f>
        <v>0</v>
      </c>
      <c r="CA126" s="30">
        <f t="shared" ref="CA126" si="2605">BA125+BA126</f>
        <v>0</v>
      </c>
      <c r="CB126" s="30">
        <f t="shared" ref="CB126" si="2606">BB125+BB126</f>
        <v>0</v>
      </c>
      <c r="CC126" s="30">
        <f t="shared" ref="CC126" si="2607">BC125+BC126</f>
        <v>0</v>
      </c>
      <c r="CD126" s="30">
        <f t="shared" ref="CD126" si="2608">BD125+BD126</f>
        <v>0</v>
      </c>
      <c r="CE126" s="31">
        <f t="shared" ref="CE126" si="2609">BE125+BE126</f>
        <v>0</v>
      </c>
      <c r="CF126" s="31">
        <f t="shared" ref="CF126" si="2610">BF125+BF126</f>
        <v>0</v>
      </c>
      <c r="CG126" s="51">
        <f t="shared" ref="CG126" si="2611">BG125+BG126</f>
        <v>0</v>
      </c>
      <c r="CH126" s="31">
        <f t="shared" ref="CH126" si="2612">BH125+BH126</f>
        <v>0</v>
      </c>
      <c r="CI126" s="32">
        <f t="shared" ref="CI126" si="2613">BI125+BI126</f>
        <v>0.8</v>
      </c>
      <c r="CJ126" s="32">
        <f t="shared" ref="CJ126" si="2614">BJ125+BJ126</f>
        <v>2.4</v>
      </c>
      <c r="CK126" s="31">
        <f t="shared" ref="CK126" si="2615">BK125+BK126</f>
        <v>1.6</v>
      </c>
      <c r="CL126" s="31">
        <f t="shared" ref="CL126" si="2616">BL125+BL126</f>
        <v>0</v>
      </c>
      <c r="CM126" s="31">
        <f t="shared" ref="CM126" si="2617">BM125+BM126</f>
        <v>94.4</v>
      </c>
      <c r="CN126" s="31">
        <f t="shared" ref="CN126" si="2618">BN125+BN126</f>
        <v>0</v>
      </c>
      <c r="CO126" s="31">
        <f t="shared" ref="CO126" si="2619">BO125+BO126</f>
        <v>0</v>
      </c>
      <c r="CP126" s="31">
        <f t="shared" ref="CP126" si="2620">BP125+BP126</f>
        <v>2.4</v>
      </c>
      <c r="CQ126" s="31">
        <f t="shared" ref="CQ126" si="2621">BQ125+BQ126</f>
        <v>0</v>
      </c>
      <c r="CR126" s="31">
        <f t="shared" ref="CR126" si="2622">BR125+BR126</f>
        <v>0</v>
      </c>
      <c r="CS126" s="31">
        <f t="shared" ref="CS126" si="2623">BS125+BS126</f>
        <v>0</v>
      </c>
      <c r="CT126" s="31">
        <f t="shared" ref="CT126" si="2624">BT125+BT126</f>
        <v>85.6</v>
      </c>
      <c r="CW126" s="25" t="s">
        <v>49</v>
      </c>
      <c r="CX126" s="18"/>
      <c r="CY126" s="18">
        <f>BX129</f>
        <v>42.4</v>
      </c>
      <c r="CZ126" s="18"/>
      <c r="DA126" s="18"/>
      <c r="DB126" s="18"/>
      <c r="DC126" s="18"/>
      <c r="DD126" s="18"/>
      <c r="DE126" s="17"/>
      <c r="DF126" s="17">
        <f>CE135</f>
        <v>99.999999999999986</v>
      </c>
      <c r="DG126" s="17">
        <f>CF132</f>
        <v>89.6</v>
      </c>
      <c r="DH126" s="17"/>
      <c r="DI126" s="17">
        <f>CH132</f>
        <v>73.600000000000009</v>
      </c>
      <c r="DJ126" s="13"/>
      <c r="DK126" s="17"/>
      <c r="DL126" s="17">
        <f>CK129</f>
        <v>68</v>
      </c>
      <c r="DM126" s="17">
        <f>CL131</f>
        <v>92</v>
      </c>
      <c r="DN126" s="17">
        <f>CM127</f>
        <v>96.800000000000011</v>
      </c>
      <c r="DO126" s="17">
        <f>CN131</f>
        <v>100</v>
      </c>
      <c r="DP126" s="17">
        <f>CO131</f>
        <v>40.800000000000004</v>
      </c>
      <c r="DQ126" s="17">
        <f>CP129</f>
        <v>71.999999999999986</v>
      </c>
      <c r="DR126" s="17">
        <f>CQ133</f>
        <v>100</v>
      </c>
      <c r="DS126" s="17">
        <f>CR133</f>
        <v>100</v>
      </c>
      <c r="DT126" s="17">
        <f>CS133</f>
        <v>100.00000000000001</v>
      </c>
      <c r="DU126" s="17">
        <f>CT130</f>
        <v>99.999999999999986</v>
      </c>
      <c r="DV126" s="10"/>
    </row>
    <row r="127" spans="1:127" ht="18.75" x14ac:dyDescent="0.25">
      <c r="B127" s="41" t="s">
        <v>3</v>
      </c>
      <c r="C127" s="41">
        <v>0</v>
      </c>
      <c r="D127" s="41">
        <v>0</v>
      </c>
      <c r="E127" s="41">
        <v>0</v>
      </c>
      <c r="F127" s="41">
        <v>57</v>
      </c>
      <c r="G127" s="41">
        <v>0</v>
      </c>
      <c r="H127" s="41">
        <v>18</v>
      </c>
      <c r="I127" s="41">
        <v>11</v>
      </c>
      <c r="J127" s="41">
        <v>13</v>
      </c>
      <c r="K127" s="41">
        <v>9</v>
      </c>
      <c r="L127" s="41">
        <v>6</v>
      </c>
      <c r="M127" s="41">
        <v>7</v>
      </c>
      <c r="N127" s="41">
        <v>3</v>
      </c>
      <c r="O127" s="41">
        <v>1</v>
      </c>
      <c r="P127" s="41">
        <v>0</v>
      </c>
      <c r="Q127" s="41">
        <v>0</v>
      </c>
      <c r="R127" s="41">
        <v>0</v>
      </c>
      <c r="S127" s="41">
        <v>125</v>
      </c>
      <c r="V127" s="41">
        <v>6.25E-2</v>
      </c>
      <c r="W127" s="2">
        <f>E125</f>
        <v>2</v>
      </c>
      <c r="X127" s="2">
        <f>E126</f>
        <v>48</v>
      </c>
      <c r="Y127" s="41">
        <f>E127</f>
        <v>0</v>
      </c>
      <c r="Z127" s="41">
        <f>E128</f>
        <v>0</v>
      </c>
      <c r="AA127" s="41">
        <f>E129</f>
        <v>0</v>
      </c>
      <c r="AB127" s="41">
        <f>E130</f>
        <v>0</v>
      </c>
      <c r="AC127" s="41">
        <f>E131</f>
        <v>79</v>
      </c>
      <c r="AD127" s="41">
        <f>E132</f>
        <v>48</v>
      </c>
      <c r="AE127" s="2">
        <f>E133</f>
        <v>0</v>
      </c>
      <c r="AF127" s="2">
        <f>E134</f>
        <v>80</v>
      </c>
      <c r="AG127" s="50">
        <f>E135</f>
        <v>0</v>
      </c>
      <c r="AH127" s="2">
        <f>E136</f>
        <v>48</v>
      </c>
      <c r="AI127" s="4">
        <f>E137</f>
        <v>6</v>
      </c>
      <c r="AJ127" s="4">
        <f>E138</f>
        <v>0</v>
      </c>
      <c r="AK127" s="2">
        <f>E139</f>
        <v>23</v>
      </c>
      <c r="AL127" s="2">
        <f>E140</f>
        <v>69</v>
      </c>
      <c r="AM127" s="2">
        <f>E141</f>
        <v>3</v>
      </c>
      <c r="AN127" s="2">
        <f>E142</f>
        <v>0</v>
      </c>
      <c r="AO127" s="2">
        <f>E143</f>
        <v>6</v>
      </c>
      <c r="AP127" s="2">
        <f>E144</f>
        <v>53</v>
      </c>
      <c r="AQ127" s="2">
        <f>E145</f>
        <v>0</v>
      </c>
      <c r="AR127" s="2">
        <f>E146</f>
        <v>1</v>
      </c>
      <c r="AS127" s="2">
        <f>E147</f>
        <v>0</v>
      </c>
      <c r="AT127" s="2">
        <f>E148</f>
        <v>0</v>
      </c>
      <c r="AU127" s="5"/>
      <c r="AV127" s="41">
        <v>6.25E-2</v>
      </c>
      <c r="AW127" s="31">
        <f t="shared" ref="AW127" si="2625">PRODUCT(W127*100*1/W141)</f>
        <v>1.6</v>
      </c>
      <c r="AX127" s="31">
        <f t="shared" ref="AX127" si="2626">PRODUCT(X127*100*1/X141)</f>
        <v>38.4</v>
      </c>
      <c r="AY127" s="30">
        <f t="shared" ref="AY127" si="2627">PRODUCT(Y127*100*1/Y141)</f>
        <v>0</v>
      </c>
      <c r="AZ127" s="30">
        <f t="shared" ref="AZ127" si="2628">PRODUCT(Z127*100*1/Z141)</f>
        <v>0</v>
      </c>
      <c r="BA127" s="30">
        <f t="shared" ref="BA127" si="2629">PRODUCT(AA127*100*1/AA141)</f>
        <v>0</v>
      </c>
      <c r="BB127" s="30">
        <f t="shared" ref="BB127" si="2630">PRODUCT(AB127*100*1/AB141)</f>
        <v>0</v>
      </c>
      <c r="BC127" s="30">
        <f t="shared" ref="BC127" si="2631">PRODUCT(AC127*100*1/AC141)</f>
        <v>63.2</v>
      </c>
      <c r="BD127" s="30">
        <f t="shared" ref="BD127" si="2632">PRODUCT(AD127*100*1/AD141)</f>
        <v>38.4</v>
      </c>
      <c r="BE127" s="31">
        <f t="shared" ref="BE127" si="2633">PRODUCT(AE127*100*1/AE141)</f>
        <v>0</v>
      </c>
      <c r="BF127" s="31">
        <f t="shared" ref="BF127" si="2634">PRODUCT(AF127*100*1/AF141)</f>
        <v>64</v>
      </c>
      <c r="BG127" s="51">
        <f t="shared" ref="BG127" si="2635">PRODUCT(AG127*100*1/AG141)</f>
        <v>0</v>
      </c>
      <c r="BH127" s="31">
        <f t="shared" ref="BH127" si="2636">PRODUCT(AH127*100*1/AH141)</f>
        <v>38.4</v>
      </c>
      <c r="BI127" s="32">
        <f t="shared" ref="BI127" si="2637">PRODUCT(AI127*100*1/AI141)</f>
        <v>4.8</v>
      </c>
      <c r="BJ127" s="32">
        <f t="shared" ref="BJ127" si="2638">PRODUCT(AJ127*100*1/AJ141)</f>
        <v>0</v>
      </c>
      <c r="BK127" s="31">
        <f t="shared" ref="BK127" si="2639">PRODUCT(AK127*100*1/AK141)</f>
        <v>18.399999999999999</v>
      </c>
      <c r="BL127" s="31">
        <f t="shared" ref="BL127" si="2640">PRODUCT(AL127*100*1/AL141)</f>
        <v>55.2</v>
      </c>
      <c r="BM127" s="31">
        <f t="shared" ref="BM127" si="2641">PRODUCT(AM127*100*1/AM141)</f>
        <v>2.4</v>
      </c>
      <c r="BN127" s="31">
        <f t="shared" ref="BN127" si="2642">PRODUCT(AN127*100*1/AN141)</f>
        <v>0</v>
      </c>
      <c r="BO127" s="31">
        <f t="shared" ref="BO127" si="2643">PRODUCT(AO127*100*1/AO141)</f>
        <v>4.8</v>
      </c>
      <c r="BP127" s="31">
        <f t="shared" ref="BP127" si="2644">PRODUCT(AP127*100*1/AP141)</f>
        <v>42.4</v>
      </c>
      <c r="BQ127" s="31">
        <f t="shared" ref="BQ127" si="2645">PRODUCT(AQ127*100*1/AQ141)</f>
        <v>0</v>
      </c>
      <c r="BR127" s="31">
        <f t="shared" ref="BR127" si="2646">PRODUCT(AR127*100*1/AR141)</f>
        <v>0.8</v>
      </c>
      <c r="BS127" s="31">
        <f t="shared" ref="BS127" si="2647">PRODUCT(AS127*100*1/AS141)</f>
        <v>0</v>
      </c>
      <c r="BT127" s="31">
        <f t="shared" ref="BT127" si="2648">PRODUCT(AT127*100*1/AT141)</f>
        <v>0</v>
      </c>
      <c r="BU127" s="41"/>
      <c r="BV127" s="41">
        <v>6.25E-2</v>
      </c>
      <c r="BW127" s="31">
        <f t="shared" ref="BW127" si="2649">AW125+AW126+AW127</f>
        <v>20</v>
      </c>
      <c r="BX127" s="31">
        <f t="shared" ref="BX127" si="2650">AX125+AX126+AX127</f>
        <v>38.4</v>
      </c>
      <c r="BY127" s="30">
        <f t="shared" ref="BY127" si="2651">AY125+AY126+AY127</f>
        <v>0</v>
      </c>
      <c r="BZ127" s="30">
        <f t="shared" ref="BZ127" si="2652">AZ125+AZ126+AZ127</f>
        <v>0</v>
      </c>
      <c r="CA127" s="30">
        <f t="shared" ref="CA127" si="2653">BA125+BA126+BA127</f>
        <v>0</v>
      </c>
      <c r="CB127" s="30">
        <f t="shared" ref="CB127" si="2654">BB125+BB126+BB127</f>
        <v>0</v>
      </c>
      <c r="CC127" s="30">
        <f t="shared" ref="CC127" si="2655">BC125+BC126+BC127</f>
        <v>63.2</v>
      </c>
      <c r="CD127" s="30">
        <f t="shared" ref="CD127" si="2656">BD125+BD126+BD127</f>
        <v>38.4</v>
      </c>
      <c r="CE127" s="31">
        <f t="shared" ref="CE127" si="2657">BE125+BE126+BE127</f>
        <v>0</v>
      </c>
      <c r="CF127" s="31">
        <f t="shared" ref="CF127" si="2658">BF125+BF126+BF127</f>
        <v>64</v>
      </c>
      <c r="CG127" s="51">
        <f t="shared" ref="CG127" si="2659">BG125+BG126+BG127</f>
        <v>0</v>
      </c>
      <c r="CH127" s="31">
        <f t="shared" ref="CH127" si="2660">BH125+BH126+BH127</f>
        <v>38.4</v>
      </c>
      <c r="CI127" s="32">
        <f t="shared" ref="CI127" si="2661">BI125+BI126+BI127</f>
        <v>5.6</v>
      </c>
      <c r="CJ127" s="32">
        <f t="shared" ref="CJ127" si="2662">BJ125+BJ126+BJ127</f>
        <v>2.4</v>
      </c>
      <c r="CK127" s="31">
        <f t="shared" ref="CK127" si="2663">BK125+BK126+BK127</f>
        <v>20</v>
      </c>
      <c r="CL127" s="31">
        <f t="shared" ref="CL127" si="2664">BL125+BL126+BL127</f>
        <v>55.2</v>
      </c>
      <c r="CM127" s="31">
        <f t="shared" ref="CM127" si="2665">BM125+BM126+BM127</f>
        <v>96.800000000000011</v>
      </c>
      <c r="CN127" s="31">
        <f t="shared" ref="CN127" si="2666">BN125+BN126+BN127</f>
        <v>0</v>
      </c>
      <c r="CO127" s="31">
        <f t="shared" ref="CO127" si="2667">BO125+BO126+BO127</f>
        <v>4.8</v>
      </c>
      <c r="CP127" s="31">
        <f t="shared" ref="CP127" si="2668">BP125+BP126+BP127</f>
        <v>44.8</v>
      </c>
      <c r="CQ127" s="31">
        <f t="shared" ref="CQ127" si="2669">BQ125+BQ126+BQ127</f>
        <v>0</v>
      </c>
      <c r="CR127" s="31">
        <f t="shared" ref="CR127" si="2670">BR125+BR126+BR127</f>
        <v>0.8</v>
      </c>
      <c r="CS127" s="31">
        <f t="shared" ref="CS127" si="2671">BS125+BS126+BS127</f>
        <v>0</v>
      </c>
      <c r="CT127" s="31">
        <f t="shared" ref="CT127" si="2672">BT125+BT126+BT127</f>
        <v>85.6</v>
      </c>
      <c r="CW127" s="25" t="s">
        <v>50</v>
      </c>
      <c r="CX127" s="18"/>
      <c r="CY127" s="18"/>
      <c r="CZ127" s="18"/>
      <c r="DA127" s="18"/>
      <c r="DB127" s="18"/>
      <c r="DC127" s="18"/>
      <c r="DD127" s="18"/>
      <c r="DE127" s="17"/>
      <c r="DF127" s="17"/>
      <c r="DG127" s="17"/>
      <c r="DH127" s="17"/>
      <c r="DI127" s="17">
        <f>CH133-CH132</f>
        <v>18.399999999999991</v>
      </c>
      <c r="DJ127" s="17">
        <f>CI132</f>
        <v>69.600000000000009</v>
      </c>
      <c r="DK127" s="17">
        <f>CJ131</f>
        <v>68</v>
      </c>
      <c r="DL127" s="17"/>
      <c r="DM127" s="17"/>
      <c r="DN127" s="17"/>
      <c r="DO127" s="17"/>
      <c r="DP127" s="17"/>
      <c r="DQ127" s="17"/>
      <c r="DR127" s="17"/>
      <c r="DS127" s="17"/>
      <c r="DT127" s="17"/>
      <c r="DU127" s="17"/>
      <c r="DV127" s="10"/>
    </row>
    <row r="128" spans="1:127" ht="18.75" x14ac:dyDescent="0.25">
      <c r="B128" s="41" t="s">
        <v>5</v>
      </c>
      <c r="C128" s="41">
        <v>0</v>
      </c>
      <c r="D128" s="41">
        <v>0</v>
      </c>
      <c r="E128" s="41">
        <v>0</v>
      </c>
      <c r="F128" s="41">
        <v>0</v>
      </c>
      <c r="G128" s="41">
        <v>49</v>
      </c>
      <c r="H128" s="41">
        <v>0</v>
      </c>
      <c r="I128" s="41">
        <v>6</v>
      </c>
      <c r="J128" s="41">
        <v>18</v>
      </c>
      <c r="K128" s="41">
        <v>23</v>
      </c>
      <c r="L128" s="41">
        <v>9</v>
      </c>
      <c r="M128" s="41">
        <v>3</v>
      </c>
      <c r="N128" s="41">
        <v>6</v>
      </c>
      <c r="O128" s="41">
        <v>7</v>
      </c>
      <c r="P128" s="41">
        <v>4</v>
      </c>
      <c r="Q128" s="41">
        <v>0</v>
      </c>
      <c r="R128" s="41">
        <v>0</v>
      </c>
      <c r="S128" s="41">
        <v>125</v>
      </c>
      <c r="V128" s="41">
        <v>0.125</v>
      </c>
      <c r="W128" s="2">
        <f>F125</f>
        <v>0</v>
      </c>
      <c r="X128" s="2">
        <f>F126</f>
        <v>0</v>
      </c>
      <c r="Y128" s="41">
        <f>F127</f>
        <v>57</v>
      </c>
      <c r="Z128" s="41">
        <f>F128</f>
        <v>0</v>
      </c>
      <c r="AA128" s="41">
        <f>F129</f>
        <v>0</v>
      </c>
      <c r="AB128" s="41">
        <f>F130</f>
        <v>2</v>
      </c>
      <c r="AC128" s="41">
        <f>F131</f>
        <v>0</v>
      </c>
      <c r="AD128" s="41">
        <f>F132</f>
        <v>0</v>
      </c>
      <c r="AE128" s="2">
        <f>F133</f>
        <v>0</v>
      </c>
      <c r="AF128" s="2">
        <f>F134</f>
        <v>0</v>
      </c>
      <c r="AG128" s="50">
        <f>F135</f>
        <v>0</v>
      </c>
      <c r="AH128" s="2">
        <f>F136</f>
        <v>0</v>
      </c>
      <c r="AI128" s="4">
        <f>F137</f>
        <v>55</v>
      </c>
      <c r="AJ128" s="4">
        <f>F138</f>
        <v>64</v>
      </c>
      <c r="AK128" s="2">
        <f>F139</f>
        <v>49</v>
      </c>
      <c r="AL128" s="2">
        <f>F140</f>
        <v>0</v>
      </c>
      <c r="AM128" s="3">
        <f>F141</f>
        <v>3</v>
      </c>
      <c r="AN128" s="2">
        <f>F142</f>
        <v>4</v>
      </c>
      <c r="AO128" s="2">
        <f>F143</f>
        <v>0</v>
      </c>
      <c r="AP128" s="2">
        <f>F144</f>
        <v>28</v>
      </c>
      <c r="AQ128" s="2">
        <f>F145</f>
        <v>0</v>
      </c>
      <c r="AR128" s="2">
        <f>F146</f>
        <v>0</v>
      </c>
      <c r="AS128" s="2">
        <f>F147</f>
        <v>79</v>
      </c>
      <c r="AT128" s="2">
        <f>F148</f>
        <v>11</v>
      </c>
      <c r="AU128" s="5"/>
      <c r="AV128" s="41">
        <v>0.125</v>
      </c>
      <c r="AW128" s="31">
        <f t="shared" ref="AW128" si="2673">PRODUCT(W128*100*1/W141)</f>
        <v>0</v>
      </c>
      <c r="AX128" s="31">
        <f t="shared" ref="AX128" si="2674">PRODUCT(X128*100*1/X141)</f>
        <v>0</v>
      </c>
      <c r="AY128" s="30">
        <f t="shared" ref="AY128" si="2675">PRODUCT(Y128*100*1/Y141)</f>
        <v>45.6</v>
      </c>
      <c r="AZ128" s="30">
        <f t="shared" ref="AZ128" si="2676">PRODUCT(Z128*100*1/Z141)</f>
        <v>0</v>
      </c>
      <c r="BA128" s="30">
        <f t="shared" ref="BA128" si="2677">PRODUCT(AA128*100*1/AA141)</f>
        <v>0</v>
      </c>
      <c r="BB128" s="30">
        <f t="shared" ref="BB128" si="2678">PRODUCT(AB128*100*1/AB141)</f>
        <v>1.6</v>
      </c>
      <c r="BC128" s="30">
        <f t="shared" ref="BC128" si="2679">PRODUCT(AC128*100*1/AC141)</f>
        <v>0</v>
      </c>
      <c r="BD128" s="30">
        <f t="shared" ref="BD128" si="2680">PRODUCT(AD128*100*1/AD141)</f>
        <v>0</v>
      </c>
      <c r="BE128" s="31">
        <f t="shared" ref="BE128" si="2681">PRODUCT(AE128*100*1/AE141)</f>
        <v>0</v>
      </c>
      <c r="BF128" s="31">
        <f t="shared" ref="BF128" si="2682">PRODUCT(AF128*100*1/AF141)</f>
        <v>0</v>
      </c>
      <c r="BG128" s="51">
        <f t="shared" ref="BG128" si="2683">PRODUCT(AG128*100*1/AG141)</f>
        <v>0</v>
      </c>
      <c r="BH128" s="31">
        <f t="shared" ref="BH128" si="2684">PRODUCT(AH128*100*1/AH141)</f>
        <v>0</v>
      </c>
      <c r="BI128" s="32">
        <f t="shared" ref="BI128" si="2685">PRODUCT(AI128*100*1/AI141)</f>
        <v>44</v>
      </c>
      <c r="BJ128" s="32">
        <f t="shared" ref="BJ128" si="2686">PRODUCT(AJ128*100*1/AJ141)</f>
        <v>51.2</v>
      </c>
      <c r="BK128" s="31">
        <f t="shared" ref="BK128" si="2687">PRODUCT(AK128*100*1/AK141)</f>
        <v>39.200000000000003</v>
      </c>
      <c r="BL128" s="31">
        <f t="shared" ref="BL128" si="2688">PRODUCT(AL128*100*1/AL141)</f>
        <v>0</v>
      </c>
      <c r="BM128" s="33">
        <f t="shared" ref="BM128" si="2689">PRODUCT(AM128*100*1/AM141)</f>
        <v>2.4</v>
      </c>
      <c r="BN128" s="31">
        <f t="shared" ref="BN128" si="2690">PRODUCT(AN128*100*1/AN141)</f>
        <v>3.2</v>
      </c>
      <c r="BO128" s="31">
        <f t="shared" ref="BO128" si="2691">PRODUCT(AO128*100*1/AO141)</f>
        <v>0</v>
      </c>
      <c r="BP128" s="31">
        <f t="shared" ref="BP128" si="2692">PRODUCT(AP128*100*1/AP141)</f>
        <v>22.4</v>
      </c>
      <c r="BQ128" s="31">
        <f t="shared" ref="BQ128" si="2693">PRODUCT(AQ128*100*1/AQ141)</f>
        <v>0</v>
      </c>
      <c r="BR128" s="31">
        <f t="shared" ref="BR128" si="2694">PRODUCT(AR128*100*1/AR141)</f>
        <v>0</v>
      </c>
      <c r="BS128" s="31">
        <f t="shared" ref="BS128" si="2695">PRODUCT(AS128*100*1/AS141)</f>
        <v>63.2</v>
      </c>
      <c r="BT128" s="31">
        <f t="shared" ref="BT128" si="2696">PRODUCT(AT128*100*1/AT141)</f>
        <v>8.8000000000000007</v>
      </c>
      <c r="BU128" s="41"/>
      <c r="BV128" s="41">
        <v>0.125</v>
      </c>
      <c r="BW128" s="31">
        <f t="shared" ref="BW128" si="2697">AW125+AW126+AW127+AW128</f>
        <v>20</v>
      </c>
      <c r="BX128" s="31">
        <f t="shared" ref="BX128" si="2698">AX125+AX126+AX127+AX128</f>
        <v>38.4</v>
      </c>
      <c r="BY128" s="30">
        <f t="shared" ref="BY128" si="2699">AY125+AY126+AY127+AY128</f>
        <v>45.6</v>
      </c>
      <c r="BZ128" s="30">
        <f t="shared" ref="BZ128" si="2700">AZ125+AZ126+AZ127+AZ128</f>
        <v>0</v>
      </c>
      <c r="CA128" s="30">
        <f t="shared" ref="CA128" si="2701">BA125+BA126+BA127+BA128</f>
        <v>0</v>
      </c>
      <c r="CB128" s="30">
        <f t="shared" ref="CB128" si="2702">BB125+BB126+BB127+BB128</f>
        <v>1.6</v>
      </c>
      <c r="CC128" s="30">
        <f t="shared" ref="CC128" si="2703">BC125+BC126+BC127+BC128</f>
        <v>63.2</v>
      </c>
      <c r="CD128" s="30">
        <f t="shared" ref="CD128" si="2704">BD125+BD126+BD127+BD128</f>
        <v>38.4</v>
      </c>
      <c r="CE128" s="31">
        <f t="shared" ref="CE128" si="2705">BE125+BE126+BE127+BE128</f>
        <v>0</v>
      </c>
      <c r="CF128" s="31">
        <f t="shared" ref="CF128" si="2706">BF125+BF126+BF127+BF128</f>
        <v>64</v>
      </c>
      <c r="CG128" s="51">
        <f t="shared" ref="CG128" si="2707">BG125+BG126+BG127+BG128</f>
        <v>0</v>
      </c>
      <c r="CH128" s="31">
        <f t="shared" ref="CH128" si="2708">BH125+BH126+BH127+BH128</f>
        <v>38.4</v>
      </c>
      <c r="CI128" s="32">
        <f t="shared" ref="CI128" si="2709">BI125+BI126+BI127+BI128</f>
        <v>49.6</v>
      </c>
      <c r="CJ128" s="32">
        <f t="shared" ref="CJ128" si="2710">BJ125+BJ126+BJ127+BJ128</f>
        <v>53.6</v>
      </c>
      <c r="CK128" s="31">
        <f t="shared" ref="CK128" si="2711">BK125+BK126+BK127+BK128</f>
        <v>59.2</v>
      </c>
      <c r="CL128" s="31">
        <f t="shared" ref="CL128" si="2712">BL125+BL126+BL127+BL128</f>
        <v>55.2</v>
      </c>
      <c r="CM128" s="33">
        <f t="shared" ref="CM128" si="2713">BM125+BM126+BM127+BM128</f>
        <v>99.200000000000017</v>
      </c>
      <c r="CN128" s="31">
        <f>BN126+BN127+BN128</f>
        <v>3.2</v>
      </c>
      <c r="CO128" s="31">
        <f t="shared" ref="CO128" si="2714">BO125+BO126+BO127+BO128</f>
        <v>4.8</v>
      </c>
      <c r="CP128" s="31">
        <f t="shared" ref="CP128" si="2715">BP125+BP126+BP127+BP128</f>
        <v>67.199999999999989</v>
      </c>
      <c r="CQ128" s="31">
        <f t="shared" ref="CQ128" si="2716">BQ125+BQ126+BQ127+BQ128</f>
        <v>0</v>
      </c>
      <c r="CR128" s="31">
        <f t="shared" ref="CR128" si="2717">BR125+BR126+BR127+BR128</f>
        <v>0.8</v>
      </c>
      <c r="CS128" s="31">
        <f t="shared" ref="CS128" si="2718">BS125+BS126+BS127+BS128</f>
        <v>63.2</v>
      </c>
      <c r="CT128" s="31">
        <f t="shared" ref="CT128" si="2719">BT125+BT126+BT127+BT128</f>
        <v>94.399999999999991</v>
      </c>
      <c r="CW128" s="25" t="s">
        <v>51</v>
      </c>
      <c r="CX128" s="18"/>
      <c r="CY128" s="18">
        <f>BX140-BX129</f>
        <v>57.6</v>
      </c>
      <c r="CZ128" s="18"/>
      <c r="DA128" s="18"/>
      <c r="DB128" s="18"/>
      <c r="DC128" s="18"/>
      <c r="DD128" s="18"/>
      <c r="DE128" s="17"/>
      <c r="DF128" s="17">
        <f>CE140-CE135</f>
        <v>0</v>
      </c>
      <c r="DG128" s="17">
        <f>CF140-CF132</f>
        <v>10.399999999999991</v>
      </c>
      <c r="DH128" s="17"/>
      <c r="DI128" s="17">
        <f>CH140-CH133</f>
        <v>8</v>
      </c>
      <c r="DJ128" s="17">
        <f>CI140-CI132</f>
        <v>30.399999999999991</v>
      </c>
      <c r="DK128" s="17">
        <f>CJ140-CJ131</f>
        <v>32</v>
      </c>
      <c r="DL128" s="17">
        <f>CK140-CK129</f>
        <v>32</v>
      </c>
      <c r="DM128" s="17">
        <f>CL140-CL131</f>
        <v>8</v>
      </c>
      <c r="DN128" s="17">
        <f>CM140-CM127</f>
        <v>3.2000000000000028</v>
      </c>
      <c r="DO128" s="17">
        <f>CN140-CN131</f>
        <v>0</v>
      </c>
      <c r="DP128" s="17">
        <f>CO140-CO131</f>
        <v>59.199999999999996</v>
      </c>
      <c r="DQ128" s="17">
        <f>CP140-CP129</f>
        <v>27.999999999999986</v>
      </c>
      <c r="DR128" s="17">
        <f>CQ140-CQ133</f>
        <v>0</v>
      </c>
      <c r="DS128" s="17">
        <f>CR140-CR133</f>
        <v>0</v>
      </c>
      <c r="DT128" s="17">
        <f>CS140-CS133</f>
        <v>0</v>
      </c>
      <c r="DU128" s="17">
        <f>CT140-CT130</f>
        <v>0</v>
      </c>
      <c r="DV128" s="10"/>
    </row>
    <row r="129" spans="2:125" x14ac:dyDescent="0.25">
      <c r="B129" s="41" t="s">
        <v>7</v>
      </c>
      <c r="C129" s="41">
        <v>0</v>
      </c>
      <c r="D129" s="41">
        <v>0</v>
      </c>
      <c r="E129" s="41">
        <v>0</v>
      </c>
      <c r="F129" s="41">
        <v>0</v>
      </c>
      <c r="G129" s="41">
        <v>1</v>
      </c>
      <c r="H129" s="41">
        <v>1</v>
      </c>
      <c r="I129" s="41">
        <v>21</v>
      </c>
      <c r="J129" s="41">
        <v>31</v>
      </c>
      <c r="K129" s="41">
        <v>25</v>
      </c>
      <c r="L129" s="41">
        <v>16</v>
      </c>
      <c r="M129" s="41">
        <v>30</v>
      </c>
      <c r="N129" s="41">
        <v>0</v>
      </c>
      <c r="O129" s="41">
        <v>0</v>
      </c>
      <c r="P129" s="41">
        <v>0</v>
      </c>
      <c r="Q129" s="41">
        <v>0</v>
      </c>
      <c r="R129" s="41">
        <v>0</v>
      </c>
      <c r="S129" s="41">
        <v>125</v>
      </c>
      <c r="V129" s="41">
        <v>0.25</v>
      </c>
      <c r="W129" s="3">
        <f>G125</f>
        <v>2</v>
      </c>
      <c r="X129" s="2">
        <f>G126</f>
        <v>5</v>
      </c>
      <c r="Y129" s="41">
        <f>G127</f>
        <v>0</v>
      </c>
      <c r="Z129" s="41">
        <f>G128</f>
        <v>49</v>
      </c>
      <c r="AA129" s="41">
        <f>G129</f>
        <v>1</v>
      </c>
      <c r="AB129" s="41">
        <f>G130</f>
        <v>0</v>
      </c>
      <c r="AC129" s="41">
        <f>G131</f>
        <v>8</v>
      </c>
      <c r="AD129" s="41">
        <f>G132</f>
        <v>10</v>
      </c>
      <c r="AE129" s="2">
        <f>G133</f>
        <v>97</v>
      </c>
      <c r="AF129" s="2">
        <f>G134</f>
        <v>8</v>
      </c>
      <c r="AG129" s="50">
        <f>G135</f>
        <v>0</v>
      </c>
      <c r="AH129" s="2">
        <f>G136</f>
        <v>12</v>
      </c>
      <c r="AI129" s="4">
        <f>G137</f>
        <v>16</v>
      </c>
      <c r="AJ129" s="4">
        <f>G138</f>
        <v>12</v>
      </c>
      <c r="AK129" s="2">
        <f>G139</f>
        <v>11</v>
      </c>
      <c r="AL129" s="2">
        <f>G140</f>
        <v>25</v>
      </c>
      <c r="AM129" s="3">
        <f>G141</f>
        <v>1</v>
      </c>
      <c r="AN129" s="2">
        <f>G142</f>
        <v>64</v>
      </c>
      <c r="AO129" s="2">
        <f>G143</f>
        <v>31</v>
      </c>
      <c r="AP129" s="2">
        <f>G144</f>
        <v>6</v>
      </c>
      <c r="AQ129" s="2">
        <f>G145</f>
        <v>1</v>
      </c>
      <c r="AR129" s="2">
        <f>G146</f>
        <v>1</v>
      </c>
      <c r="AS129" s="2">
        <f>G147</f>
        <v>0</v>
      </c>
      <c r="AT129" s="2">
        <f>G148</f>
        <v>7</v>
      </c>
      <c r="AU129" s="5"/>
      <c r="AV129" s="41">
        <v>0.25</v>
      </c>
      <c r="AW129" s="33">
        <f t="shared" ref="AW129" si="2720">PRODUCT(W129*100*1/W141)</f>
        <v>1.6</v>
      </c>
      <c r="AX129" s="31">
        <f t="shared" ref="AX129" si="2721">PRODUCT(X129*100*1/X141)</f>
        <v>4</v>
      </c>
      <c r="AY129" s="30">
        <f t="shared" ref="AY129" si="2722">PRODUCT(Y129*100*1/Y141)</f>
        <v>0</v>
      </c>
      <c r="AZ129" s="30">
        <f t="shared" ref="AZ129" si="2723">PRODUCT(Z129*100*1/Z141)</f>
        <v>39.200000000000003</v>
      </c>
      <c r="BA129" s="30">
        <f t="shared" ref="BA129" si="2724">PRODUCT(AA129*100*1/AA141)</f>
        <v>0.8</v>
      </c>
      <c r="BB129" s="30">
        <f t="shared" ref="BB129" si="2725">PRODUCT(AB129*100*1/AB141)</f>
        <v>0</v>
      </c>
      <c r="BC129" s="30">
        <f t="shared" ref="BC129" si="2726">PRODUCT(AC129*100*1/AC141)</f>
        <v>6.4</v>
      </c>
      <c r="BD129" s="30">
        <f t="shared" ref="BD129" si="2727">PRODUCT(AD129*100*1/AD141)</f>
        <v>8</v>
      </c>
      <c r="BE129" s="31">
        <f t="shared" ref="BE129" si="2728">PRODUCT(AE129*100*1/AE141)</f>
        <v>77.599999999999994</v>
      </c>
      <c r="BF129" s="31">
        <f t="shared" ref="BF129" si="2729">PRODUCT(AF129*100*1/AF141)</f>
        <v>6.4</v>
      </c>
      <c r="BG129" s="51">
        <f t="shared" ref="BG129" si="2730">PRODUCT(AG129*100*1/AG141)</f>
        <v>0</v>
      </c>
      <c r="BH129" s="31">
        <f t="shared" ref="BH129" si="2731">PRODUCT(AH129*100*1/AH141)</f>
        <v>9.6</v>
      </c>
      <c r="BI129" s="32">
        <f t="shared" ref="BI129" si="2732">PRODUCT(AI129*100*1/AI141)</f>
        <v>12.8</v>
      </c>
      <c r="BJ129" s="32">
        <f t="shared" ref="BJ129" si="2733">PRODUCT(AJ129*100*1/AJ141)</f>
        <v>9.6</v>
      </c>
      <c r="BK129" s="31">
        <f t="shared" ref="BK129" si="2734">PRODUCT(AK129*100*1/AK141)</f>
        <v>8.8000000000000007</v>
      </c>
      <c r="BL129" s="31">
        <f t="shared" ref="BL129" si="2735">PRODUCT(AL129*100*1/AL141)</f>
        <v>20</v>
      </c>
      <c r="BM129" s="33">
        <f t="shared" ref="BM129" si="2736">PRODUCT(AM129*100*1/AM141)</f>
        <v>0.8</v>
      </c>
      <c r="BN129" s="31">
        <f t="shared" ref="BN129" si="2737">PRODUCT(AN129*100*1/AN141)</f>
        <v>51.2</v>
      </c>
      <c r="BO129" s="31">
        <f t="shared" ref="BO129" si="2738">PRODUCT(AO129*100*1/AO141)</f>
        <v>24.8</v>
      </c>
      <c r="BP129" s="31">
        <f t="shared" ref="BP129" si="2739">PRODUCT(AP129*100*1/AP141)</f>
        <v>4.8</v>
      </c>
      <c r="BQ129" s="31">
        <f t="shared" ref="BQ129" si="2740">PRODUCT(AQ129*100*1/AQ141)</f>
        <v>0.8</v>
      </c>
      <c r="BR129" s="31">
        <f t="shared" ref="BR129" si="2741">PRODUCT(AR129*100*1/AR141)</f>
        <v>0.8</v>
      </c>
      <c r="BS129" s="31">
        <f t="shared" ref="BS129" si="2742">PRODUCT(AS129*100*1/AS141)</f>
        <v>0</v>
      </c>
      <c r="BT129" s="31">
        <f t="shared" ref="BT129" si="2743">PRODUCT(AT129*100*1/AT141)</f>
        <v>5.6</v>
      </c>
      <c r="BU129" s="41"/>
      <c r="BV129" s="41">
        <v>0.25</v>
      </c>
      <c r="BW129" s="33">
        <f t="shared" ref="BW129" si="2744">AW125+AW126+AW127+AW128+AW129</f>
        <v>21.6</v>
      </c>
      <c r="BX129" s="31">
        <f t="shared" ref="BX129" si="2745">AX125+AX126+AX127+AX128+AX129</f>
        <v>42.4</v>
      </c>
      <c r="BY129" s="30">
        <f t="shared" ref="BY129" si="2746">AY125+AY126+AY127+AY128+AY129</f>
        <v>45.6</v>
      </c>
      <c r="BZ129" s="30">
        <f t="shared" ref="BZ129" si="2747">AZ125+AZ126+AZ127+AZ128+AZ129</f>
        <v>39.200000000000003</v>
      </c>
      <c r="CA129" s="30">
        <f t="shared" ref="CA129" si="2748">BA125+BA126+BA127+BA128+BA129</f>
        <v>0.8</v>
      </c>
      <c r="CB129" s="30">
        <f t="shared" ref="CB129" si="2749">BB125+BB126+BB127+BB128+BB129</f>
        <v>1.6</v>
      </c>
      <c r="CC129" s="30">
        <f t="shared" ref="CC129" si="2750">BC125+BC126+BC127+BC128+BC129</f>
        <v>69.600000000000009</v>
      </c>
      <c r="CD129" s="30">
        <f t="shared" ref="CD129" si="2751">BD125+BD126+BD127+BD128+BD129</f>
        <v>46.4</v>
      </c>
      <c r="CE129" s="31">
        <f t="shared" ref="CE129" si="2752">BE125+BE126+BE127+BE128+BE129</f>
        <v>77.599999999999994</v>
      </c>
      <c r="CF129" s="31">
        <f t="shared" ref="CF129" si="2753">BF125+BF126+BF127+BF128+BF129</f>
        <v>70.400000000000006</v>
      </c>
      <c r="CG129" s="51">
        <f t="shared" ref="CG129" si="2754">BG125+BG126+BG127+BG128+BG129</f>
        <v>0</v>
      </c>
      <c r="CH129" s="31">
        <f t="shared" ref="CH129" si="2755">BH125+BH126+BH127+BH128+BH129</f>
        <v>48</v>
      </c>
      <c r="CI129" s="32">
        <f t="shared" ref="CI129" si="2756">BI125+BI126+BI127+BI128+BI129</f>
        <v>62.400000000000006</v>
      </c>
      <c r="CJ129" s="32">
        <f t="shared" ref="CJ129" si="2757">BJ125+BJ126+BJ127+BJ128+BJ129</f>
        <v>63.2</v>
      </c>
      <c r="CK129" s="31">
        <f t="shared" ref="CK129" si="2758">BK125+BK126+BK127+BK128+BK129</f>
        <v>68</v>
      </c>
      <c r="CL129" s="31">
        <f t="shared" ref="CL129" si="2759">BL125+BL126+BL127+BL128+BL129</f>
        <v>75.2</v>
      </c>
      <c r="CM129" s="33">
        <f t="shared" ref="CM129" si="2760">BM125+BM126+BM127+BM128+BM129</f>
        <v>100.00000000000001</v>
      </c>
      <c r="CN129" s="31">
        <f t="shared" ref="CN129" si="2761">BN125+BN126+BN127+BN128+BN129</f>
        <v>54.400000000000006</v>
      </c>
      <c r="CO129" s="31">
        <f t="shared" ref="CO129" si="2762">BO125+BO126+BO127+BO128+BO129</f>
        <v>29.6</v>
      </c>
      <c r="CP129" s="31">
        <f t="shared" ref="CP129" si="2763">BP125+BP126+BP127+BP128+BP129</f>
        <v>71.999999999999986</v>
      </c>
      <c r="CQ129" s="31">
        <f t="shared" ref="CQ129" si="2764">BQ125+BQ126+BQ127+BQ128+BQ129</f>
        <v>0.8</v>
      </c>
      <c r="CR129" s="31">
        <f t="shared" ref="CR129" si="2765">BR125+BR126+BR127+BR128+BR129</f>
        <v>1.6</v>
      </c>
      <c r="CS129" s="31">
        <f t="shared" ref="CS129" si="2766">BS125+BS126+BS127+BS128+BS129</f>
        <v>63.2</v>
      </c>
      <c r="CT129" s="31">
        <f t="shared" ref="CT129" si="2767">BT125+BT126+BT127+BT128+BT129</f>
        <v>99.999999999999986</v>
      </c>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10"/>
    </row>
    <row r="130" spans="2:125" x14ac:dyDescent="0.25">
      <c r="B130" s="41" t="s">
        <v>9</v>
      </c>
      <c r="C130" s="41">
        <v>0</v>
      </c>
      <c r="D130" s="41">
        <v>0</v>
      </c>
      <c r="E130" s="41">
        <v>0</v>
      </c>
      <c r="F130" s="41">
        <v>2</v>
      </c>
      <c r="G130" s="41">
        <v>0</v>
      </c>
      <c r="H130" s="41">
        <v>34</v>
      </c>
      <c r="I130" s="41">
        <v>24</v>
      </c>
      <c r="J130" s="41">
        <v>29</v>
      </c>
      <c r="K130" s="41">
        <v>9</v>
      </c>
      <c r="L130" s="41">
        <v>7</v>
      </c>
      <c r="M130" s="41">
        <v>2</v>
      </c>
      <c r="N130" s="41">
        <v>2</v>
      </c>
      <c r="O130" s="41">
        <v>16</v>
      </c>
      <c r="P130" s="41">
        <v>0</v>
      </c>
      <c r="Q130" s="41">
        <v>0</v>
      </c>
      <c r="R130" s="41">
        <v>0</v>
      </c>
      <c r="S130" s="41">
        <v>125</v>
      </c>
      <c r="V130" s="41">
        <v>0.5</v>
      </c>
      <c r="W130" s="3">
        <f>H125</f>
        <v>12</v>
      </c>
      <c r="X130" s="3">
        <f>H126</f>
        <v>4</v>
      </c>
      <c r="Y130" s="41">
        <f>H127</f>
        <v>18</v>
      </c>
      <c r="Z130" s="41">
        <f>H128</f>
        <v>0</v>
      </c>
      <c r="AA130" s="41">
        <f>H129</f>
        <v>1</v>
      </c>
      <c r="AB130" s="41">
        <f>H130</f>
        <v>34</v>
      </c>
      <c r="AC130" s="41">
        <f>H131</f>
        <v>6</v>
      </c>
      <c r="AD130" s="41">
        <f>H132</f>
        <v>4</v>
      </c>
      <c r="AE130" s="2">
        <f>H133</f>
        <v>0</v>
      </c>
      <c r="AF130" s="2">
        <f>H134</f>
        <v>5</v>
      </c>
      <c r="AG130" s="50">
        <f>H135</f>
        <v>1</v>
      </c>
      <c r="AH130" s="2">
        <f>H136</f>
        <v>17</v>
      </c>
      <c r="AI130" s="4">
        <f>H137</f>
        <v>3</v>
      </c>
      <c r="AJ130" s="4">
        <f>H138</f>
        <v>5</v>
      </c>
      <c r="AK130" s="3">
        <f>H139</f>
        <v>1</v>
      </c>
      <c r="AL130" s="2">
        <f>H140</f>
        <v>14</v>
      </c>
      <c r="AM130" s="3">
        <f>H141</f>
        <v>0</v>
      </c>
      <c r="AN130" s="2">
        <f>H142</f>
        <v>50</v>
      </c>
      <c r="AO130" s="2">
        <f>H143</f>
        <v>11</v>
      </c>
      <c r="AP130" s="3">
        <f>H144</f>
        <v>1</v>
      </c>
      <c r="AQ130" s="2">
        <f>H145</f>
        <v>34</v>
      </c>
      <c r="AR130" s="2">
        <f>H146</f>
        <v>70</v>
      </c>
      <c r="AS130" s="2">
        <f>H147</f>
        <v>20</v>
      </c>
      <c r="AT130" s="2">
        <f>H148</f>
        <v>0</v>
      </c>
      <c r="AU130" s="5"/>
      <c r="AV130" s="41">
        <v>0.5</v>
      </c>
      <c r="AW130" s="33">
        <f t="shared" ref="AW130" si="2768">PRODUCT(W130*100*1/W141)</f>
        <v>9.6</v>
      </c>
      <c r="AX130" s="33">
        <f t="shared" ref="AX130" si="2769">PRODUCT(X130*100*1/X141)</f>
        <v>3.2</v>
      </c>
      <c r="AY130" s="30">
        <f t="shared" ref="AY130" si="2770">PRODUCT(Y130*100*1/Y141)</f>
        <v>14.4</v>
      </c>
      <c r="AZ130" s="30">
        <f t="shared" ref="AZ130" si="2771">PRODUCT(Z130*100*1/Z141)</f>
        <v>0</v>
      </c>
      <c r="BA130" s="30">
        <f t="shared" ref="BA130" si="2772">PRODUCT(AA130*100*1/AA141)</f>
        <v>0.8</v>
      </c>
      <c r="BB130" s="30">
        <f t="shared" ref="BB130" si="2773">PRODUCT(AB130*100*1/AB141)</f>
        <v>27.2</v>
      </c>
      <c r="BC130" s="30">
        <f t="shared" ref="BC130" si="2774">PRODUCT(AC130*100*1/AC141)</f>
        <v>4.8</v>
      </c>
      <c r="BD130" s="30">
        <f t="shared" ref="BD130" si="2775">PRODUCT(AD130*100*1/AD141)</f>
        <v>3.2</v>
      </c>
      <c r="BE130" s="31">
        <f t="shared" ref="BE130" si="2776">PRODUCT(AE130*100*1/AE141)</f>
        <v>0</v>
      </c>
      <c r="BF130" s="31">
        <f t="shared" ref="BF130" si="2777">PRODUCT(AF130*100*1/AF141)</f>
        <v>4</v>
      </c>
      <c r="BG130" s="51">
        <f t="shared" ref="BG130" si="2778">PRODUCT(AG130*100*1/AG141)</f>
        <v>0.80645161290322576</v>
      </c>
      <c r="BH130" s="31">
        <f t="shared" ref="BH130" si="2779">PRODUCT(AH130*100*1/AH141)</f>
        <v>13.6</v>
      </c>
      <c r="BI130" s="32">
        <f t="shared" ref="BI130" si="2780">PRODUCT(AI130*100*1/AI141)</f>
        <v>2.4</v>
      </c>
      <c r="BJ130" s="32">
        <f t="shared" ref="BJ130" si="2781">PRODUCT(AJ130*100*1/AJ141)</f>
        <v>4</v>
      </c>
      <c r="BK130" s="33">
        <f t="shared" ref="BK130" si="2782">PRODUCT(AK130*100*1/AK141)</f>
        <v>0.8</v>
      </c>
      <c r="BL130" s="31">
        <f t="shared" ref="BL130" si="2783">PRODUCT(AL130*100*1/AL141)</f>
        <v>11.2</v>
      </c>
      <c r="BM130" s="33">
        <f t="shared" ref="BM130" si="2784">PRODUCT(AM130*100*1/AM141)</f>
        <v>0</v>
      </c>
      <c r="BN130" s="31">
        <f t="shared" ref="BN130" si="2785">PRODUCT(AN130*100*1/AN141)</f>
        <v>40</v>
      </c>
      <c r="BO130" s="31">
        <f t="shared" ref="BO130" si="2786">PRODUCT(AO130*100*1/AO141)</f>
        <v>8.8000000000000007</v>
      </c>
      <c r="BP130" s="33">
        <f t="shared" ref="BP130" si="2787">PRODUCT(AP130*100*1/AP141)</f>
        <v>0.8</v>
      </c>
      <c r="BQ130" s="31">
        <f t="shared" ref="BQ130" si="2788">PRODUCT(AQ130*100*1/AQ141)</f>
        <v>27.2</v>
      </c>
      <c r="BR130" s="31">
        <f t="shared" ref="BR130" si="2789">PRODUCT(AR130*100*1/AR141)</f>
        <v>56</v>
      </c>
      <c r="BS130" s="31">
        <f t="shared" ref="BS130" si="2790">PRODUCT(AS130*100*1/AS141)</f>
        <v>16</v>
      </c>
      <c r="BT130" s="31">
        <f t="shared" ref="BT130" si="2791">PRODUCT(AT130*100*1/AT141)</f>
        <v>0</v>
      </c>
      <c r="BU130" s="41"/>
      <c r="BV130" s="41">
        <v>0.5</v>
      </c>
      <c r="BW130" s="33">
        <f t="shared" ref="BW130" si="2792">AW125+AW126+AW127+AW128+AW129+AW130</f>
        <v>31.200000000000003</v>
      </c>
      <c r="BX130" s="33">
        <f t="shared" ref="BX130" si="2793">AX125+AX126+AX127+AX128+AX129+AX130</f>
        <v>45.6</v>
      </c>
      <c r="BY130" s="30">
        <f t="shared" ref="BY130" si="2794">AY125+AY126+AY127+AY128+AY129+AY130</f>
        <v>60</v>
      </c>
      <c r="BZ130" s="30">
        <f t="shared" ref="BZ130" si="2795">AZ125+AZ126+AZ127+AZ128+AZ129+AZ130</f>
        <v>39.200000000000003</v>
      </c>
      <c r="CA130" s="30">
        <f t="shared" ref="CA130" si="2796">BA125+BA126+BA127+BA128+BA129+BA130</f>
        <v>1.6</v>
      </c>
      <c r="CB130" s="30">
        <f t="shared" ref="CB130" si="2797">BB125+BB126+BB127+BB128+BB129+BB130</f>
        <v>28.8</v>
      </c>
      <c r="CC130" s="30">
        <f t="shared" ref="CC130" si="2798">BC125+BC126+BC127+BC128+BC129+BC130</f>
        <v>74.400000000000006</v>
      </c>
      <c r="CD130" s="30">
        <f t="shared" ref="CD130" si="2799">BD125+BD126+BD127+BD128+BD129+BD130</f>
        <v>49.6</v>
      </c>
      <c r="CE130" s="31">
        <f t="shared" ref="CE130" si="2800">BE125+BE126+BE127+BE128+BE129+BE130</f>
        <v>77.599999999999994</v>
      </c>
      <c r="CF130" s="31">
        <f t="shared" ref="CF130" si="2801">BF125+BF126+BF127+BF128+BF129+BF130</f>
        <v>74.400000000000006</v>
      </c>
      <c r="CG130" s="51">
        <f t="shared" ref="CG130" si="2802">BG125+BG126+BG127+BG128+BG129+BG130</f>
        <v>0.80645161290322576</v>
      </c>
      <c r="CH130" s="31">
        <f t="shared" ref="CH130" si="2803">BH125+BH126+BH127+BH128+BH129+BH130</f>
        <v>61.6</v>
      </c>
      <c r="CI130" s="32">
        <f t="shared" ref="CI130" si="2804">BI125+BI126+BI127+BI128+BI129+BI130</f>
        <v>64.800000000000011</v>
      </c>
      <c r="CJ130" s="32">
        <f t="shared" ref="CJ130" si="2805">BJ125+BJ126+BJ127+BJ128+BJ129+BJ130</f>
        <v>67.2</v>
      </c>
      <c r="CK130" s="33">
        <f t="shared" ref="CK130" si="2806">BK125+BK126+BK127+BK128+BK129+BK130</f>
        <v>68.8</v>
      </c>
      <c r="CL130" s="31">
        <f t="shared" ref="CL130" si="2807">BL125+BL126+BL127+BL128+BL129+BL130</f>
        <v>86.4</v>
      </c>
      <c r="CM130" s="33">
        <f t="shared" ref="CM130" si="2808">BM125+BM126+BM127+BM128+BM129+BM130</f>
        <v>100.00000000000001</v>
      </c>
      <c r="CN130" s="31">
        <f t="shared" ref="CN130" si="2809">BN125+BN126+BN127+BN128+BN129+BN130</f>
        <v>94.4</v>
      </c>
      <c r="CO130" s="31">
        <f t="shared" ref="CO130" si="2810">BO125+BO126+BO127+BO128+BO129+BO130</f>
        <v>38.400000000000006</v>
      </c>
      <c r="CP130" s="33">
        <f t="shared" ref="CP130" si="2811">BP125+BP126+BP127+BP128+BP129+BP130</f>
        <v>72.799999999999983</v>
      </c>
      <c r="CQ130" s="31">
        <f t="shared" ref="CQ130" si="2812">BQ125+BQ126+BQ127+BQ128+BQ129+BQ130</f>
        <v>28</v>
      </c>
      <c r="CR130" s="31">
        <f t="shared" ref="CR130" si="2813">BR125+BR126+BR127+BR128+BR129+BR130</f>
        <v>57.6</v>
      </c>
      <c r="CS130" s="31">
        <f t="shared" ref="CS130" si="2814">BS125+BS126+BS127+BS128+BS129+BS130</f>
        <v>79.2</v>
      </c>
      <c r="CT130" s="31">
        <f t="shared" ref="CT130" si="2815">BT125+BT126+BT127+BT128+BT129+BT130</f>
        <v>99.999999999999986</v>
      </c>
      <c r="CW130" s="10"/>
      <c r="CX130" s="10"/>
      <c r="CY130" s="10" t="str">
        <f>A123</f>
        <v>Staphylococcus hominis</v>
      </c>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row>
    <row r="131" spans="2:125" x14ac:dyDescent="0.25">
      <c r="B131" s="41" t="s">
        <v>10</v>
      </c>
      <c r="C131" s="41">
        <v>0</v>
      </c>
      <c r="D131" s="41">
        <v>0</v>
      </c>
      <c r="E131" s="41">
        <v>79</v>
      </c>
      <c r="F131" s="41">
        <v>0</v>
      </c>
      <c r="G131" s="41">
        <v>8</v>
      </c>
      <c r="H131" s="41">
        <v>6</v>
      </c>
      <c r="I131" s="41">
        <v>5</v>
      </c>
      <c r="J131" s="41">
        <v>2</v>
      </c>
      <c r="K131" s="41">
        <v>5</v>
      </c>
      <c r="L131" s="41">
        <v>9</v>
      </c>
      <c r="M131" s="41">
        <v>4</v>
      </c>
      <c r="N131" s="41">
        <v>7</v>
      </c>
      <c r="O131" s="41">
        <v>0</v>
      </c>
      <c r="P131" s="41">
        <v>0</v>
      </c>
      <c r="Q131" s="41">
        <v>0</v>
      </c>
      <c r="R131" s="41">
        <v>0</v>
      </c>
      <c r="S131" s="41">
        <v>125</v>
      </c>
      <c r="V131" s="41">
        <v>1</v>
      </c>
      <c r="W131" s="3">
        <f>I125</f>
        <v>10</v>
      </c>
      <c r="X131" s="3">
        <f>I126</f>
        <v>4</v>
      </c>
      <c r="Y131" s="41">
        <f>I127</f>
        <v>11</v>
      </c>
      <c r="Z131" s="41">
        <f>I128</f>
        <v>6</v>
      </c>
      <c r="AA131" s="41">
        <f>I129</f>
        <v>21</v>
      </c>
      <c r="AB131" s="41">
        <f>I130</f>
        <v>24</v>
      </c>
      <c r="AC131" s="41">
        <f>I131</f>
        <v>5</v>
      </c>
      <c r="AD131" s="41">
        <f>I132</f>
        <v>18</v>
      </c>
      <c r="AE131" s="2">
        <f>I133</f>
        <v>19</v>
      </c>
      <c r="AF131" s="2">
        <f>I134</f>
        <v>7</v>
      </c>
      <c r="AG131" s="50">
        <f>I135</f>
        <v>0</v>
      </c>
      <c r="AH131" s="2">
        <f>I136</f>
        <v>2</v>
      </c>
      <c r="AI131" s="4">
        <f>I137</f>
        <v>4</v>
      </c>
      <c r="AJ131" s="4">
        <f>I138</f>
        <v>1</v>
      </c>
      <c r="AK131" s="3">
        <f>I139</f>
        <v>3</v>
      </c>
      <c r="AL131" s="2">
        <f>I140</f>
        <v>7</v>
      </c>
      <c r="AM131" s="3">
        <f>I141</f>
        <v>0</v>
      </c>
      <c r="AN131" s="2">
        <f>I142</f>
        <v>7</v>
      </c>
      <c r="AO131" s="2">
        <f>I143</f>
        <v>3</v>
      </c>
      <c r="AP131" s="3">
        <f>I144</f>
        <v>1</v>
      </c>
      <c r="AQ131" s="2">
        <f>I145</f>
        <v>79</v>
      </c>
      <c r="AR131" s="2">
        <f>I146</f>
        <v>45</v>
      </c>
      <c r="AS131" s="2">
        <f>I147</f>
        <v>15</v>
      </c>
      <c r="AT131" s="3">
        <f>I148</f>
        <v>0</v>
      </c>
      <c r="AU131" s="5"/>
      <c r="AV131" s="41">
        <v>1</v>
      </c>
      <c r="AW131" s="33">
        <f t="shared" ref="AW131" si="2816">PRODUCT(W131*100*1/W141)</f>
        <v>8</v>
      </c>
      <c r="AX131" s="33">
        <f t="shared" ref="AX131" si="2817">PRODUCT(X131*100*1/X141)</f>
        <v>3.2</v>
      </c>
      <c r="AY131" s="30">
        <f t="shared" ref="AY131" si="2818">PRODUCT(Y131*100*1/Y141)</f>
        <v>8.8000000000000007</v>
      </c>
      <c r="AZ131" s="30">
        <f t="shared" ref="AZ131" si="2819">PRODUCT(Z131*100*1/Z141)</f>
        <v>4.8</v>
      </c>
      <c r="BA131" s="30">
        <f t="shared" ref="BA131" si="2820">PRODUCT(AA131*100*1/AA141)</f>
        <v>16.8</v>
      </c>
      <c r="BB131" s="30">
        <f t="shared" ref="BB131" si="2821">PRODUCT(AB131*100*1/AB141)</f>
        <v>19.2</v>
      </c>
      <c r="BC131" s="30">
        <f t="shared" ref="BC131" si="2822">PRODUCT(AC131*100*1/AC141)</f>
        <v>4</v>
      </c>
      <c r="BD131" s="30">
        <f t="shared" ref="BD131" si="2823">PRODUCT(AD131*100*1/AD141)</f>
        <v>14.4</v>
      </c>
      <c r="BE131" s="31">
        <f t="shared" ref="BE131" si="2824">PRODUCT(AE131*100*1/AE141)</f>
        <v>15.2</v>
      </c>
      <c r="BF131" s="31">
        <f t="shared" ref="BF131" si="2825">PRODUCT(AF131*100*1/AF141)</f>
        <v>5.6</v>
      </c>
      <c r="BG131" s="51">
        <f t="shared" ref="BG131" si="2826">PRODUCT(AG131*100*1/AG141)</f>
        <v>0</v>
      </c>
      <c r="BH131" s="31">
        <f t="shared" ref="BH131" si="2827">PRODUCT(AH131*100*1/AH141)</f>
        <v>1.6</v>
      </c>
      <c r="BI131" s="32">
        <f t="shared" ref="BI131" si="2828">PRODUCT(AI131*100*1/AI141)</f>
        <v>3.2</v>
      </c>
      <c r="BJ131" s="32">
        <f t="shared" ref="BJ131" si="2829">PRODUCT(AJ131*100*1/AJ141)</f>
        <v>0.8</v>
      </c>
      <c r="BK131" s="33">
        <f t="shared" ref="BK131" si="2830">PRODUCT(AK131*100*1/AK141)</f>
        <v>2.4</v>
      </c>
      <c r="BL131" s="31">
        <f t="shared" ref="BL131" si="2831">PRODUCT(AL131*100*1/AL141)</f>
        <v>5.6</v>
      </c>
      <c r="BM131" s="33">
        <f t="shared" ref="BM131" si="2832">PRODUCT(AM131*100*1/AM141)</f>
        <v>0</v>
      </c>
      <c r="BN131" s="31">
        <f t="shared" ref="BN131" si="2833">PRODUCT(AN131*100*1/AN141)</f>
        <v>5.6</v>
      </c>
      <c r="BO131" s="31">
        <f t="shared" ref="BO131" si="2834">PRODUCT(AO131*100*1/AO141)</f>
        <v>2.4</v>
      </c>
      <c r="BP131" s="33">
        <f t="shared" ref="BP131" si="2835">PRODUCT(AP131*100*1/AP141)</f>
        <v>0.8</v>
      </c>
      <c r="BQ131" s="31">
        <f t="shared" ref="BQ131" si="2836">PRODUCT(AQ131*100*1/AQ141)</f>
        <v>63.2</v>
      </c>
      <c r="BR131" s="31">
        <f t="shared" ref="BR131" si="2837">PRODUCT(AR131*100*1/AR141)</f>
        <v>36</v>
      </c>
      <c r="BS131" s="31">
        <f t="shared" ref="BS131" si="2838">PRODUCT(AS131*100*1/AS141)</f>
        <v>12</v>
      </c>
      <c r="BT131" s="33">
        <f t="shared" ref="BT131" si="2839">PRODUCT(AT131*100*1/AT141)</f>
        <v>0</v>
      </c>
      <c r="BU131" s="41"/>
      <c r="BV131" s="41">
        <v>1</v>
      </c>
      <c r="BW131" s="33">
        <f t="shared" ref="BW131" si="2840">AW125+AW126+AW127+AW128+AW129+AW130+AW131</f>
        <v>39.200000000000003</v>
      </c>
      <c r="BX131" s="33">
        <f t="shared" ref="BX131" si="2841">AX125+AX126+AX127+AX128+AX129+AX130+AX131</f>
        <v>48.800000000000004</v>
      </c>
      <c r="BY131" s="30">
        <f t="shared" ref="BY131" si="2842">AY125+AY126+AY127+AY128+AY129+AY130+AY131</f>
        <v>68.8</v>
      </c>
      <c r="BZ131" s="30">
        <f t="shared" ref="BZ131" si="2843">AZ125+AZ126+AZ127+AZ128+AZ129+AZ130+AZ131</f>
        <v>44</v>
      </c>
      <c r="CA131" s="30">
        <f t="shared" ref="CA131" si="2844">BA125+BA126+BA127+BA128+BA129+BA130+BA131</f>
        <v>18.400000000000002</v>
      </c>
      <c r="CB131" s="30">
        <f t="shared" ref="CB131" si="2845">BB125+BB126+BB127+BB128+BB129+BB130+BB131</f>
        <v>48</v>
      </c>
      <c r="CC131" s="30">
        <f t="shared" ref="CC131" si="2846">BC125+BC126+BC127+BC128+BC129+BC130+BC131</f>
        <v>78.400000000000006</v>
      </c>
      <c r="CD131" s="30">
        <f t="shared" ref="CD131" si="2847">BD125+BD126+BD127+BD128+BD129+BD130+BD131</f>
        <v>64</v>
      </c>
      <c r="CE131" s="31">
        <f t="shared" ref="CE131" si="2848">BE125+BE126+BE127+BE128+BE129+BE130+BE131</f>
        <v>92.8</v>
      </c>
      <c r="CF131" s="31">
        <f t="shared" ref="CF131" si="2849">BF125+BF126+BF127+BF128+BF129+BF130+BF131</f>
        <v>80</v>
      </c>
      <c r="CG131" s="51">
        <f t="shared" ref="CG131" si="2850">BG125+BG126+BG127+BG128+BG129+BG130+BG131</f>
        <v>0.80645161290322576</v>
      </c>
      <c r="CH131" s="31">
        <f t="shared" ref="CH131" si="2851">BH125+BH126+BH127+BH128+BH129+BH130+BH131</f>
        <v>63.2</v>
      </c>
      <c r="CI131" s="32">
        <f t="shared" ref="CI131" si="2852">BI125+BI126+BI127+BI128+BI129+BI130+BI131</f>
        <v>68.000000000000014</v>
      </c>
      <c r="CJ131" s="32">
        <f t="shared" ref="CJ131" si="2853">BJ125+BJ126+BJ127+BJ128+BJ129+BJ130+BJ131</f>
        <v>68</v>
      </c>
      <c r="CK131" s="33">
        <f t="shared" ref="CK131" si="2854">BK125+BK126+BK127+BK128+BK129+BK130+BK131</f>
        <v>71.2</v>
      </c>
      <c r="CL131" s="31">
        <f t="shared" ref="CL131" si="2855">BL125+BL126+BL127+BL128+BL129+BL130+BL131</f>
        <v>92</v>
      </c>
      <c r="CM131" s="33">
        <f t="shared" ref="CM131" si="2856">BM125+BM126+BM127+BM128+BM129+BM130+BM131</f>
        <v>100.00000000000001</v>
      </c>
      <c r="CN131" s="31">
        <f t="shared" ref="CN131" si="2857">BN125+BN126+BN127+BN128+BN129+BN130+BN131</f>
        <v>100</v>
      </c>
      <c r="CO131" s="31">
        <f t="shared" ref="CO131" si="2858">BO125+BO126+BO127+BO128+BO129+BO130+BO131</f>
        <v>40.800000000000004</v>
      </c>
      <c r="CP131" s="33">
        <f t="shared" ref="CP131" si="2859">BP125+BP126+BP127+BP128+BP129+BP130+BP131</f>
        <v>73.59999999999998</v>
      </c>
      <c r="CQ131" s="31">
        <f t="shared" ref="CQ131" si="2860">BQ125+BQ126+BQ127+BQ128+BQ129+BQ130+BQ131</f>
        <v>91.2</v>
      </c>
      <c r="CR131" s="31">
        <f t="shared" ref="CR131" si="2861">BR125+BR126+BR127+BR128+BR129+BR130+BR131</f>
        <v>93.6</v>
      </c>
      <c r="CS131" s="31">
        <f t="shared" ref="CS131" si="2862">BS125+BS126+BS127+BS128+BS129+BS130+BS131</f>
        <v>91.2</v>
      </c>
      <c r="CT131" s="33">
        <f t="shared" ref="CT131" si="2863">BT125+BT126+BT127+BT128+BT129+BT130+BT131</f>
        <v>99.999999999999986</v>
      </c>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row>
    <row r="132" spans="2:125" x14ac:dyDescent="0.25">
      <c r="B132" s="41" t="s">
        <v>11</v>
      </c>
      <c r="C132" s="41">
        <v>0</v>
      </c>
      <c r="D132" s="41">
        <v>0</v>
      </c>
      <c r="E132" s="41">
        <v>48</v>
      </c>
      <c r="F132" s="41">
        <v>0</v>
      </c>
      <c r="G132" s="41">
        <v>10</v>
      </c>
      <c r="H132" s="41">
        <v>4</v>
      </c>
      <c r="I132" s="41">
        <v>18</v>
      </c>
      <c r="J132" s="41">
        <v>4</v>
      </c>
      <c r="K132" s="41">
        <v>13</v>
      </c>
      <c r="L132" s="41">
        <v>18</v>
      </c>
      <c r="M132" s="41">
        <v>8</v>
      </c>
      <c r="N132" s="41">
        <v>2</v>
      </c>
      <c r="O132" s="41">
        <v>0</v>
      </c>
      <c r="P132" s="41">
        <v>0</v>
      </c>
      <c r="Q132" s="41">
        <v>0</v>
      </c>
      <c r="R132" s="41">
        <v>0</v>
      </c>
      <c r="S132" s="41">
        <v>125</v>
      </c>
      <c r="V132" s="41">
        <v>2</v>
      </c>
      <c r="W132" s="3">
        <f>J125</f>
        <v>17</v>
      </c>
      <c r="X132" s="3">
        <f>J126</f>
        <v>12</v>
      </c>
      <c r="Y132" s="41">
        <f>J127</f>
        <v>13</v>
      </c>
      <c r="Z132" s="41">
        <f>J128</f>
        <v>18</v>
      </c>
      <c r="AA132" s="41">
        <f>J129</f>
        <v>31</v>
      </c>
      <c r="AB132" s="41">
        <f>J130</f>
        <v>29</v>
      </c>
      <c r="AC132" s="41">
        <f>J131</f>
        <v>2</v>
      </c>
      <c r="AD132" s="41">
        <f>J132</f>
        <v>4</v>
      </c>
      <c r="AE132" s="2">
        <f>J133</f>
        <v>7</v>
      </c>
      <c r="AF132" s="2">
        <f>J134</f>
        <v>12</v>
      </c>
      <c r="AG132" s="50">
        <f>J135</f>
        <v>0</v>
      </c>
      <c r="AH132" s="2">
        <f>J136</f>
        <v>13</v>
      </c>
      <c r="AI132" s="4">
        <f>J137</f>
        <v>2</v>
      </c>
      <c r="AJ132" s="3">
        <f>J138</f>
        <v>4</v>
      </c>
      <c r="AK132" s="3">
        <f>J139</f>
        <v>23</v>
      </c>
      <c r="AL132" s="3">
        <f>J140</f>
        <v>4</v>
      </c>
      <c r="AM132" s="3">
        <f>J141</f>
        <v>0</v>
      </c>
      <c r="AN132" s="3">
        <f>J142</f>
        <v>0</v>
      </c>
      <c r="AO132" s="3">
        <f>J143</f>
        <v>0</v>
      </c>
      <c r="AP132" s="3">
        <f>J144</f>
        <v>0</v>
      </c>
      <c r="AQ132" s="2">
        <f>J145</f>
        <v>11</v>
      </c>
      <c r="AR132" s="2">
        <f>J146</f>
        <v>8</v>
      </c>
      <c r="AS132" s="2">
        <f>J147</f>
        <v>8</v>
      </c>
      <c r="AT132" s="3">
        <f>J148</f>
        <v>0</v>
      </c>
      <c r="AU132" s="5"/>
      <c r="AV132" s="41">
        <v>2</v>
      </c>
      <c r="AW132" s="33">
        <f t="shared" ref="AW132" si="2864">PRODUCT(W132*100*1/W141)</f>
        <v>13.6</v>
      </c>
      <c r="AX132" s="33">
        <f t="shared" ref="AX132" si="2865">PRODUCT(X132*100*1/X141)</f>
        <v>9.6</v>
      </c>
      <c r="AY132" s="30">
        <f t="shared" ref="AY132" si="2866">PRODUCT(Y132*100*1/Y141)</f>
        <v>10.4</v>
      </c>
      <c r="AZ132" s="30">
        <f t="shared" ref="AZ132" si="2867">PRODUCT(Z132*100*1/Z141)</f>
        <v>14.4</v>
      </c>
      <c r="BA132" s="30">
        <f t="shared" ref="BA132" si="2868">PRODUCT(AA132*100*1/AA141)</f>
        <v>24.8</v>
      </c>
      <c r="BB132" s="30">
        <f t="shared" ref="BB132" si="2869">PRODUCT(AB132*100*1/AB141)</f>
        <v>23.2</v>
      </c>
      <c r="BC132" s="30">
        <f t="shared" ref="BC132" si="2870">PRODUCT(AC132*100*1/AC141)</f>
        <v>1.6</v>
      </c>
      <c r="BD132" s="30">
        <f t="shared" ref="BD132" si="2871">PRODUCT(AD132*100*1/AD141)</f>
        <v>3.2</v>
      </c>
      <c r="BE132" s="31">
        <f t="shared" ref="BE132" si="2872">PRODUCT(AE132*100*1/AE141)</f>
        <v>5.6</v>
      </c>
      <c r="BF132" s="31">
        <f t="shared" ref="BF132" si="2873">PRODUCT(AF132*100*1/AF141)</f>
        <v>9.6</v>
      </c>
      <c r="BG132" s="51">
        <f t="shared" ref="BG132" si="2874">PRODUCT(AG132*100*1/AG141)</f>
        <v>0</v>
      </c>
      <c r="BH132" s="31">
        <f t="shared" ref="BH132" si="2875">PRODUCT(AH132*100*1/AH141)</f>
        <v>10.4</v>
      </c>
      <c r="BI132" s="32">
        <f t="shared" ref="BI132" si="2876">PRODUCT(AI132*100*1/AI141)</f>
        <v>1.6</v>
      </c>
      <c r="BJ132" s="33">
        <f t="shared" ref="BJ132" si="2877">PRODUCT(AJ132*100*1/AJ141)</f>
        <v>3.2</v>
      </c>
      <c r="BK132" s="33">
        <f t="shared" ref="BK132" si="2878">PRODUCT(AK132*100*1/AK141)</f>
        <v>18.399999999999999</v>
      </c>
      <c r="BL132" s="33">
        <f t="shared" ref="BL132" si="2879">PRODUCT(AL132*100*1/AL141)</f>
        <v>3.2</v>
      </c>
      <c r="BM132" s="33">
        <f t="shared" ref="BM132" si="2880">PRODUCT(AM132*100*1/AM141)</f>
        <v>0</v>
      </c>
      <c r="BN132" s="33">
        <f t="shared" ref="BN132" si="2881">PRODUCT(AN132*100*1/AN141)</f>
        <v>0</v>
      </c>
      <c r="BO132" s="33">
        <f t="shared" ref="BO132" si="2882">PRODUCT(AO132*100*1/AO141)</f>
        <v>0</v>
      </c>
      <c r="BP132" s="33">
        <f t="shared" ref="BP132" si="2883">PRODUCT(AP132*100*1/AP141)</f>
        <v>0</v>
      </c>
      <c r="BQ132" s="31">
        <f t="shared" ref="BQ132" si="2884">PRODUCT(AQ132*100*1/AQ141)</f>
        <v>8.8000000000000007</v>
      </c>
      <c r="BR132" s="31">
        <f t="shared" ref="BR132" si="2885">PRODUCT(AR132*100*1/AR141)</f>
        <v>6.4</v>
      </c>
      <c r="BS132" s="31">
        <f t="shared" ref="BS132" si="2886">PRODUCT(AS132*100*1/AS141)</f>
        <v>6.4</v>
      </c>
      <c r="BT132" s="33">
        <f t="shared" ref="BT132" si="2887">PRODUCT(AT132*100*1/AT141)</f>
        <v>0</v>
      </c>
      <c r="BU132" s="41"/>
      <c r="BV132" s="41">
        <v>2</v>
      </c>
      <c r="BW132" s="33">
        <f t="shared" ref="BW132" si="2888">AW125+AW126+AW127+AW128+AW129+AW130+AW131+AW132</f>
        <v>52.800000000000004</v>
      </c>
      <c r="BX132" s="33">
        <f t="shared" ref="BX132" si="2889">AX125+AX126+AX127+AX128+AX129+AX130+AX131+AX132</f>
        <v>58.400000000000006</v>
      </c>
      <c r="BY132" s="30">
        <f t="shared" ref="BY132" si="2890">AY125+AY126+AY127+AY128+AY129+AY130+AY131+AY132</f>
        <v>79.2</v>
      </c>
      <c r="BZ132" s="30">
        <f t="shared" ref="BZ132" si="2891">AZ125+AZ126+AZ127+AZ128+AZ129+AZ130+AZ131+AZ132</f>
        <v>58.4</v>
      </c>
      <c r="CA132" s="30">
        <f t="shared" ref="CA132" si="2892">BA125+BA126+BA127+BA128+BA129+BA130+BA131+BA132</f>
        <v>43.2</v>
      </c>
      <c r="CB132" s="30">
        <f t="shared" ref="CB132" si="2893">BB125+BB126+BB127+BB128+BB129+BB130+BB131+BB132</f>
        <v>71.2</v>
      </c>
      <c r="CC132" s="30">
        <f t="shared" ref="CC132" si="2894">BC125+BC126+BC127+BC128+BC129+BC130+BC131+BC132</f>
        <v>80</v>
      </c>
      <c r="CD132" s="30">
        <f t="shared" ref="CD132" si="2895">BD125+BD126+BD127+BD128+BD129+BD130+BD131+BD132</f>
        <v>67.2</v>
      </c>
      <c r="CE132" s="31">
        <f t="shared" ref="CE132" si="2896">BE125+BE126+BE127+BE128+BE129+BE130+BE131+BE132</f>
        <v>98.399999999999991</v>
      </c>
      <c r="CF132" s="31">
        <f t="shared" ref="CF132" si="2897">BF125+BF126+BF127+BF128+BF129+BF130+BF131+BF132</f>
        <v>89.6</v>
      </c>
      <c r="CG132" s="51">
        <f t="shared" ref="CG132" si="2898">BG125+BG126+BG127+BG128+BG129+BG130+BG131+BG132</f>
        <v>0.80645161290322576</v>
      </c>
      <c r="CH132" s="31">
        <f t="shared" ref="CH132" si="2899">BH125+BH126+BH127+BH128+BH129+BH130+BH131+BH132</f>
        <v>73.600000000000009</v>
      </c>
      <c r="CI132" s="32">
        <f t="shared" ref="CI132" si="2900">BI125+BI126+BI127+BI128+BI129+BI130+BI131+BI132</f>
        <v>69.600000000000009</v>
      </c>
      <c r="CJ132" s="33">
        <f t="shared" ref="CJ132" si="2901">BJ125+BJ126+BJ127+BJ128+BJ129+BJ130+BJ131+BJ132</f>
        <v>71.2</v>
      </c>
      <c r="CK132" s="33">
        <f t="shared" ref="CK132" si="2902">BK125+BK126+BK127+BK128+BK129+BK130+BK131+BK132</f>
        <v>89.6</v>
      </c>
      <c r="CL132" s="33">
        <f t="shared" ref="CL132" si="2903">BL125+BL126+BL127+BL128+BL129+BL130+BL131+BL132</f>
        <v>95.2</v>
      </c>
      <c r="CM132" s="33">
        <f t="shared" ref="CM132" si="2904">BM125+BM126+BM127+BM128+BM129+BM130+BM131+BM132</f>
        <v>100.00000000000001</v>
      </c>
      <c r="CN132" s="33">
        <f t="shared" ref="CN132" si="2905">BN125+BN126+BN127+BN128+BN129+BN130+BN131+BN132</f>
        <v>100</v>
      </c>
      <c r="CO132" s="33">
        <f t="shared" ref="CO132" si="2906">BO125+BO126+BO127+BO128+BO129+BO130+BO131+BO132</f>
        <v>40.800000000000004</v>
      </c>
      <c r="CP132" s="33">
        <f t="shared" ref="CP132" si="2907">BP125+BP126+BP127+BP128+BP129+BP130+BP131+BP132</f>
        <v>73.59999999999998</v>
      </c>
      <c r="CQ132" s="31">
        <f t="shared" ref="CQ132" si="2908">BQ125+BQ126+BQ127+BQ128+BQ129+BQ130+BQ131+BQ132</f>
        <v>100</v>
      </c>
      <c r="CR132" s="31">
        <f t="shared" ref="CR132" si="2909">BR125+BR126+BR127+BR128+BR129+BR130+BR131+BR132</f>
        <v>100</v>
      </c>
      <c r="CS132" s="31">
        <f t="shared" ref="CS132" si="2910">BS125+BS126+BS127+BS128+BS129+BS130+BS131+BS132</f>
        <v>97.600000000000009</v>
      </c>
      <c r="CT132" s="33">
        <f t="shared" ref="CT132" si="2911">BT125+BT126+BT127+BT128+BT129+BT130+BT131+BT132</f>
        <v>99.999999999999986</v>
      </c>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row>
    <row r="133" spans="2:125" x14ac:dyDescent="0.25">
      <c r="B133" s="41" t="s">
        <v>13</v>
      </c>
      <c r="C133" s="2">
        <v>0</v>
      </c>
      <c r="D133" s="2">
        <v>0</v>
      </c>
      <c r="E133" s="2">
        <v>0</v>
      </c>
      <c r="F133" s="2">
        <v>0</v>
      </c>
      <c r="G133" s="2">
        <v>97</v>
      </c>
      <c r="H133" s="2">
        <v>0</v>
      </c>
      <c r="I133" s="2">
        <v>19</v>
      </c>
      <c r="J133" s="2">
        <v>7</v>
      </c>
      <c r="K133" s="2">
        <v>2</v>
      </c>
      <c r="L133" s="2">
        <v>0</v>
      </c>
      <c r="M133" s="2">
        <v>0</v>
      </c>
      <c r="N133" s="3">
        <v>0</v>
      </c>
      <c r="O133" s="3">
        <v>0</v>
      </c>
      <c r="P133" s="3">
        <v>0</v>
      </c>
      <c r="Q133" s="3">
        <v>0</v>
      </c>
      <c r="R133" s="3">
        <v>0</v>
      </c>
      <c r="S133" s="41">
        <v>125</v>
      </c>
      <c r="V133" s="41">
        <v>4</v>
      </c>
      <c r="W133" s="3">
        <f>K125</f>
        <v>8</v>
      </c>
      <c r="X133" s="3">
        <f>K126</f>
        <v>7</v>
      </c>
      <c r="Y133" s="41">
        <f>K127</f>
        <v>9</v>
      </c>
      <c r="Z133" s="41">
        <f>K128</f>
        <v>23</v>
      </c>
      <c r="AA133" s="41">
        <f>K129</f>
        <v>25</v>
      </c>
      <c r="AB133" s="41">
        <f>K130</f>
        <v>9</v>
      </c>
      <c r="AC133" s="41">
        <f>K131</f>
        <v>5</v>
      </c>
      <c r="AD133" s="41">
        <f>K132</f>
        <v>13</v>
      </c>
      <c r="AE133" s="2">
        <f>K133</f>
        <v>2</v>
      </c>
      <c r="AF133" s="3">
        <f>K134</f>
        <v>7</v>
      </c>
      <c r="AG133" s="50">
        <f>K135</f>
        <v>1</v>
      </c>
      <c r="AH133" s="4">
        <f>K136</f>
        <v>23</v>
      </c>
      <c r="AI133" s="3">
        <f>K137</f>
        <v>1</v>
      </c>
      <c r="AJ133" s="3">
        <f>K138</f>
        <v>1</v>
      </c>
      <c r="AK133" s="3">
        <f>K139</f>
        <v>3</v>
      </c>
      <c r="AL133" s="3">
        <f>K140</f>
        <v>4</v>
      </c>
      <c r="AM133" s="3">
        <f>K141</f>
        <v>0</v>
      </c>
      <c r="AN133" s="3">
        <f>K142</f>
        <v>0</v>
      </c>
      <c r="AO133" s="3">
        <f>K143</f>
        <v>1</v>
      </c>
      <c r="AP133" s="3">
        <f>K144</f>
        <v>2</v>
      </c>
      <c r="AQ133" s="2">
        <f>K145</f>
        <v>0</v>
      </c>
      <c r="AR133" s="2">
        <f>K146</f>
        <v>0</v>
      </c>
      <c r="AS133" s="2">
        <f>K147</f>
        <v>3</v>
      </c>
      <c r="AT133" s="3">
        <f>K148</f>
        <v>0</v>
      </c>
      <c r="AU133" s="5"/>
      <c r="AV133" s="41">
        <v>4</v>
      </c>
      <c r="AW133" s="33">
        <f t="shared" ref="AW133" si="2912">PRODUCT(W133*100*1/W141)</f>
        <v>6.4</v>
      </c>
      <c r="AX133" s="33">
        <f t="shared" ref="AX133" si="2913">PRODUCT(X133*100*1/X141)</f>
        <v>5.6</v>
      </c>
      <c r="AY133" s="30">
        <f t="shared" ref="AY133" si="2914">PRODUCT(Y133*100*1/Y141)</f>
        <v>7.2</v>
      </c>
      <c r="AZ133" s="30">
        <f t="shared" ref="AZ133" si="2915">PRODUCT(Z133*100*1/Z141)</f>
        <v>18.399999999999999</v>
      </c>
      <c r="BA133" s="30">
        <f t="shared" ref="BA133" si="2916">PRODUCT(AA133*100*1/AA141)</f>
        <v>20</v>
      </c>
      <c r="BB133" s="30">
        <f t="shared" ref="BB133" si="2917">PRODUCT(AB133*100*1/AB141)</f>
        <v>7.2</v>
      </c>
      <c r="BC133" s="30">
        <f t="shared" ref="BC133" si="2918">PRODUCT(AC133*100*1/AC141)</f>
        <v>4</v>
      </c>
      <c r="BD133" s="30">
        <f t="shared" ref="BD133" si="2919">PRODUCT(AD133*100*1/AD141)</f>
        <v>10.4</v>
      </c>
      <c r="BE133" s="31">
        <f t="shared" ref="BE133" si="2920">PRODUCT(AE133*100*1/AE141)</f>
        <v>1.6</v>
      </c>
      <c r="BF133" s="33">
        <f t="shared" ref="BF133" si="2921">PRODUCT(AF133*100*1/AF141)</f>
        <v>5.6</v>
      </c>
      <c r="BG133" s="51">
        <f t="shared" ref="BG133" si="2922">PRODUCT(AG133*100*1/AG141)</f>
        <v>0.80645161290322576</v>
      </c>
      <c r="BH133" s="32">
        <f t="shared" ref="BH133" si="2923">PRODUCT(AH133*100*1/AH141)</f>
        <v>18.399999999999999</v>
      </c>
      <c r="BI133" s="33">
        <f t="shared" ref="BI133" si="2924">PRODUCT(AI133*100*1/AI141)</f>
        <v>0.8</v>
      </c>
      <c r="BJ133" s="33">
        <f t="shared" ref="BJ133" si="2925">PRODUCT(AJ133*100*1/AJ141)</f>
        <v>0.8</v>
      </c>
      <c r="BK133" s="33">
        <f t="shared" ref="BK133" si="2926">PRODUCT(AK133*100*1/AK141)</f>
        <v>2.4</v>
      </c>
      <c r="BL133" s="33">
        <f t="shared" ref="BL133" si="2927">PRODUCT(AL133*100*1/AL141)</f>
        <v>3.2</v>
      </c>
      <c r="BM133" s="33">
        <f t="shared" ref="BM133" si="2928">PRODUCT(AM133*100*1/AM141)</f>
        <v>0</v>
      </c>
      <c r="BN133" s="33">
        <f t="shared" ref="BN133" si="2929">PRODUCT(AN133*100*1/AN141)</f>
        <v>0</v>
      </c>
      <c r="BO133" s="33">
        <f t="shared" ref="BO133" si="2930">PRODUCT(AO133*100*1/AO141)</f>
        <v>0.8</v>
      </c>
      <c r="BP133" s="33">
        <f t="shared" ref="BP133" si="2931">PRODUCT(AP133*100*1/AP141)</f>
        <v>1.6</v>
      </c>
      <c r="BQ133" s="31">
        <f t="shared" ref="BQ133" si="2932">PRODUCT(AQ133*100*1/AQ141)</f>
        <v>0</v>
      </c>
      <c r="BR133" s="31">
        <f t="shared" ref="BR133" si="2933">PRODUCT(AR133*100*1/AR141)</f>
        <v>0</v>
      </c>
      <c r="BS133" s="31">
        <f t="shared" ref="BS133" si="2934">PRODUCT(AS133*100*1/AS141)</f>
        <v>2.4</v>
      </c>
      <c r="BT133" s="33">
        <f t="shared" ref="BT133" si="2935">PRODUCT(AT133*100*1/AT141)</f>
        <v>0</v>
      </c>
      <c r="BU133" s="41"/>
      <c r="BV133" s="41">
        <v>4</v>
      </c>
      <c r="BW133" s="33">
        <f t="shared" ref="BW133" si="2936">AW125+AW126+AW127+AW128+AW129+AW130+AW131+AW132+AW133</f>
        <v>59.2</v>
      </c>
      <c r="BX133" s="33">
        <f t="shared" ref="BX133" si="2937">AX125+AX126+AX127+AX128+AX129+AX130+AX131+AX132+AX133</f>
        <v>64</v>
      </c>
      <c r="BY133" s="30">
        <f t="shared" ref="BY133" si="2938">AY125+AY126+AY127+AY128+AY129+AY130+AY131+AY132+AY133</f>
        <v>86.4</v>
      </c>
      <c r="BZ133" s="30">
        <f t="shared" ref="BZ133" si="2939">AZ125+AZ126+AZ127+AZ128+AZ129+AZ130+AZ131+AZ132+AZ133</f>
        <v>76.8</v>
      </c>
      <c r="CA133" s="30">
        <f t="shared" ref="CA133" si="2940">BA125+BA126+BA127+BA128+BA129+BA130+BA131+BA132+BA133</f>
        <v>63.2</v>
      </c>
      <c r="CB133" s="30">
        <f t="shared" ref="CB133" si="2941">BB125+BB126+BB127+BB128+BB129+BB130+BB131+BB132+BB133</f>
        <v>78.400000000000006</v>
      </c>
      <c r="CC133" s="30">
        <f t="shared" ref="CC133" si="2942">BC125+BC126+BC127+BC128+BC129+BC130+BC131+BC132+BC133</f>
        <v>84</v>
      </c>
      <c r="CD133" s="30">
        <f t="shared" ref="CD133" si="2943">BD125+BD126+BD127+BD128+BD129+BD130+BD131+BD132+BD133</f>
        <v>77.600000000000009</v>
      </c>
      <c r="CE133" s="31">
        <f t="shared" ref="CE133" si="2944">BE125+BE126+BE127+BE128+BE129+BE130+BE131+BE132+BE133</f>
        <v>99.999999999999986</v>
      </c>
      <c r="CF133" s="33">
        <f t="shared" ref="CF133" si="2945">BF125+BF126+BF127+BF128+BF129+BF130+BF131+BF132+BF133</f>
        <v>95.199999999999989</v>
      </c>
      <c r="CG133" s="51">
        <f t="shared" ref="CG133" si="2946">BG125+BG126+BG127+BG128+BG129+BG130+BG131+BG132+BG133</f>
        <v>1.6129032258064515</v>
      </c>
      <c r="CH133" s="32">
        <f t="shared" ref="CH133" si="2947">BH125+BH126+BH127+BH128+BH129+BH130+BH131+BH132+BH133</f>
        <v>92</v>
      </c>
      <c r="CI133" s="33">
        <f t="shared" ref="CI133" si="2948">BI125+BI126+BI127+BI128+BI129+BI130+BI131+BI132+BI133</f>
        <v>70.400000000000006</v>
      </c>
      <c r="CJ133" s="33">
        <f t="shared" ref="CJ133" si="2949">BJ125+BJ126+BJ127+BJ128+BJ129+BJ130+BJ131+BJ132+BJ133</f>
        <v>72</v>
      </c>
      <c r="CK133" s="33">
        <f t="shared" ref="CK133" si="2950">BK125+BK126+BK127+BK128+BK129+BK130+BK131+BK132+BK133</f>
        <v>92</v>
      </c>
      <c r="CL133" s="33">
        <f t="shared" ref="CL133" si="2951">BL125+BL126+BL127+BL128+BL129+BL130+BL131+BL132+BL133</f>
        <v>98.4</v>
      </c>
      <c r="CM133" s="33">
        <f t="shared" ref="CM133" si="2952">BM125+BM126+BM127+BM128+BM129+BM130+BM131+BM132+BM133</f>
        <v>100.00000000000001</v>
      </c>
      <c r="CN133" s="33">
        <f t="shared" ref="CN133" si="2953">BN125+BN126+BN127+BN128+BN129+BN130+BN131+BN132+BN133</f>
        <v>100</v>
      </c>
      <c r="CO133" s="33">
        <f t="shared" ref="CO133" si="2954">BO125+BO126+BO127+BO128+BO129+BO130+BO131+BO132+BO133</f>
        <v>41.6</v>
      </c>
      <c r="CP133" s="33">
        <f t="shared" ref="CP133" si="2955">BP125+BP126+BP127+BP128+BP129+BP130+BP131+BP132+BP133</f>
        <v>75.199999999999974</v>
      </c>
      <c r="CQ133" s="31">
        <f t="shared" ref="CQ133" si="2956">BQ125+BQ126+BQ127+BQ128+BQ129+BQ130+BQ131+BQ132+BQ133</f>
        <v>100</v>
      </c>
      <c r="CR133" s="31">
        <f t="shared" ref="CR133" si="2957">BR125+BR126+BR127+BR128+BR129+BR130+BR131+BR132+BR133</f>
        <v>100</v>
      </c>
      <c r="CS133" s="31">
        <f t="shared" ref="CS133" si="2958">BS125+BS126+BS127+BS128+BS129+BS130+BS131+BS132+BS133</f>
        <v>100.00000000000001</v>
      </c>
      <c r="CT133" s="33">
        <f t="shared" ref="CT133" si="2959">BT125+BT126+BT127+BT128+BT129+BT130+BT131+BT132+BT133</f>
        <v>99.999999999999986</v>
      </c>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row>
    <row r="134" spans="2:125" x14ac:dyDescent="0.25">
      <c r="B134" s="41" t="s">
        <v>14</v>
      </c>
      <c r="C134" s="2">
        <v>0</v>
      </c>
      <c r="D134" s="2">
        <v>0</v>
      </c>
      <c r="E134" s="2">
        <v>80</v>
      </c>
      <c r="F134" s="2">
        <v>0</v>
      </c>
      <c r="G134" s="2">
        <v>8</v>
      </c>
      <c r="H134" s="2">
        <v>5</v>
      </c>
      <c r="I134" s="2">
        <v>7</v>
      </c>
      <c r="J134" s="2">
        <v>12</v>
      </c>
      <c r="K134" s="3">
        <v>7</v>
      </c>
      <c r="L134" s="3">
        <v>2</v>
      </c>
      <c r="M134" s="3">
        <v>4</v>
      </c>
      <c r="N134" s="3">
        <v>0</v>
      </c>
      <c r="O134" s="3">
        <v>0</v>
      </c>
      <c r="P134" s="3">
        <v>0</v>
      </c>
      <c r="Q134" s="3">
        <v>0</v>
      </c>
      <c r="R134" s="3">
        <v>0</v>
      </c>
      <c r="S134" s="41">
        <v>125</v>
      </c>
      <c r="V134" s="41">
        <v>8</v>
      </c>
      <c r="W134" s="3">
        <f>L125</f>
        <v>51</v>
      </c>
      <c r="X134" s="3">
        <f>L126</f>
        <v>5</v>
      </c>
      <c r="Y134" s="41">
        <f>L127</f>
        <v>6</v>
      </c>
      <c r="Z134" s="41">
        <f>L128</f>
        <v>9</v>
      </c>
      <c r="AA134" s="41">
        <f>L129</f>
        <v>16</v>
      </c>
      <c r="AB134" s="41">
        <f>L130</f>
        <v>7</v>
      </c>
      <c r="AC134" s="41">
        <f>L131</f>
        <v>9</v>
      </c>
      <c r="AD134" s="41">
        <f>L132</f>
        <v>18</v>
      </c>
      <c r="AE134" s="2">
        <f>L133</f>
        <v>0</v>
      </c>
      <c r="AF134" s="3">
        <f>L134</f>
        <v>2</v>
      </c>
      <c r="AG134" s="50">
        <f>L135</f>
        <v>4</v>
      </c>
      <c r="AH134" s="3">
        <f>L136</f>
        <v>3</v>
      </c>
      <c r="AI134" s="3">
        <f>L137</f>
        <v>37</v>
      </c>
      <c r="AJ134" s="3">
        <f>L138</f>
        <v>14</v>
      </c>
      <c r="AK134" s="3">
        <f>L139</f>
        <v>10</v>
      </c>
      <c r="AL134" s="3">
        <f>L140</f>
        <v>2</v>
      </c>
      <c r="AM134" s="3">
        <f>L141</f>
        <v>0</v>
      </c>
      <c r="AN134" s="3">
        <f>L142</f>
        <v>0</v>
      </c>
      <c r="AO134" s="3">
        <f>L143</f>
        <v>0</v>
      </c>
      <c r="AP134" s="3">
        <f>L144</f>
        <v>31</v>
      </c>
      <c r="AQ134" s="3">
        <f>L145</f>
        <v>0</v>
      </c>
      <c r="AR134" s="3">
        <f>L146</f>
        <v>0</v>
      </c>
      <c r="AS134" s="3">
        <f>L147</f>
        <v>0</v>
      </c>
      <c r="AT134" s="3">
        <f>L148</f>
        <v>0</v>
      </c>
      <c r="AU134" s="7"/>
      <c r="AV134" s="41">
        <v>8</v>
      </c>
      <c r="AW134" s="33">
        <f t="shared" ref="AW134" si="2960">PRODUCT(W134*100*1/W141)</f>
        <v>40.799999999999997</v>
      </c>
      <c r="AX134" s="33">
        <f t="shared" ref="AX134" si="2961">PRODUCT(X134*100*1/X141)</f>
        <v>4</v>
      </c>
      <c r="AY134" s="30">
        <f t="shared" ref="AY134" si="2962">PRODUCT(Y134*100*1/Y141)</f>
        <v>4.8</v>
      </c>
      <c r="AZ134" s="30">
        <f t="shared" ref="AZ134" si="2963">PRODUCT(Z134*100*1/Z141)</f>
        <v>7.2</v>
      </c>
      <c r="BA134" s="30">
        <f t="shared" ref="BA134" si="2964">PRODUCT(AA134*100*1/AA141)</f>
        <v>12.8</v>
      </c>
      <c r="BB134" s="30">
        <f t="shared" ref="BB134" si="2965">PRODUCT(AB134*100*1/AB141)</f>
        <v>5.6</v>
      </c>
      <c r="BC134" s="30">
        <f t="shared" ref="BC134" si="2966">PRODUCT(AC134*100*1/AC141)</f>
        <v>7.2</v>
      </c>
      <c r="BD134" s="30">
        <f t="shared" ref="BD134" si="2967">PRODUCT(AD134*100*1/AD141)</f>
        <v>14.4</v>
      </c>
      <c r="BE134" s="31">
        <f t="shared" ref="BE134" si="2968">PRODUCT(AE134*100*1/AE141)</f>
        <v>0</v>
      </c>
      <c r="BF134" s="33">
        <f t="shared" ref="BF134" si="2969">PRODUCT(AF134*100*1/AF141)</f>
        <v>1.6</v>
      </c>
      <c r="BG134" s="51">
        <f t="shared" ref="BG134" si="2970">PRODUCT(AG134*100*1/AG141)</f>
        <v>3.225806451612903</v>
      </c>
      <c r="BH134" s="33">
        <f t="shared" ref="BH134" si="2971">PRODUCT(AH134*100*1/AH141)</f>
        <v>2.4</v>
      </c>
      <c r="BI134" s="33">
        <f t="shared" ref="BI134" si="2972">PRODUCT(AI134*100*1/AI141)</f>
        <v>29.6</v>
      </c>
      <c r="BJ134" s="33">
        <f t="shared" ref="BJ134" si="2973">PRODUCT(AJ134*100*1/AJ141)</f>
        <v>11.2</v>
      </c>
      <c r="BK134" s="33">
        <f t="shared" ref="BK134" si="2974">PRODUCT(AK134*100*1/AK141)</f>
        <v>8</v>
      </c>
      <c r="BL134" s="33">
        <f t="shared" ref="BL134" si="2975">PRODUCT(AL134*100*1/AL141)</f>
        <v>1.6</v>
      </c>
      <c r="BM134" s="33">
        <f t="shared" ref="BM134" si="2976">PRODUCT(AM134*100*1/AM141)</f>
        <v>0</v>
      </c>
      <c r="BN134" s="33">
        <f t="shared" ref="BN134" si="2977">PRODUCT(AN134*100*1/AN141)</f>
        <v>0</v>
      </c>
      <c r="BO134" s="33">
        <f t="shared" ref="BO134" si="2978">PRODUCT(AO134*100*1/AO141)</f>
        <v>0</v>
      </c>
      <c r="BP134" s="33">
        <f t="shared" ref="BP134" si="2979">PRODUCT(AP134*100*1/AP141)</f>
        <v>24.8</v>
      </c>
      <c r="BQ134" s="33">
        <f t="shared" ref="BQ134" si="2980">PRODUCT(AQ134*100*1/AQ141)</f>
        <v>0</v>
      </c>
      <c r="BR134" s="33">
        <f t="shared" ref="BR134" si="2981">PRODUCT(AR134*100*1/AR141)</f>
        <v>0</v>
      </c>
      <c r="BS134" s="33">
        <f t="shared" ref="BS134" si="2982">PRODUCT(AS134*100*1/AS141)</f>
        <v>0</v>
      </c>
      <c r="BT134" s="33">
        <f t="shared" ref="BT134" si="2983">PRODUCT(AT134*100*1/AT141)</f>
        <v>0</v>
      </c>
      <c r="BU134" s="41"/>
      <c r="BV134" s="41">
        <v>8</v>
      </c>
      <c r="BW134" s="33">
        <f t="shared" ref="BW134" si="2984">AW125+AW126+AW127+AW128+AW129+AW130+AW131+AW132+AW133+AW134</f>
        <v>100</v>
      </c>
      <c r="BX134" s="33">
        <f t="shared" ref="BX134" si="2985">AX125+AX126+AX127+AX128+AX129+AX130+AX131+AX132+AX133+AX134</f>
        <v>68</v>
      </c>
      <c r="BY134" s="30">
        <f t="shared" ref="BY134" si="2986">AY125+AY126+AY127+AY128+AY129+AY130+AY131+AY132+AY133+AY134</f>
        <v>91.2</v>
      </c>
      <c r="BZ134" s="30">
        <f t="shared" ref="BZ134" si="2987">AZ125+AZ126+AZ127+AZ128+AZ129+AZ130+AZ131+AZ132+AZ133+AZ134</f>
        <v>84</v>
      </c>
      <c r="CA134" s="30">
        <f t="shared" ref="CA134" si="2988">BA125+BA126+BA127+BA128+BA129+BA130+BA131+BA132+BA133+BA134</f>
        <v>76</v>
      </c>
      <c r="CB134" s="30">
        <f t="shared" ref="CB134" si="2989">BB125+BB126+BB127+BB128+BB129+BB130+BB131+BB132+BB133+BB134</f>
        <v>84</v>
      </c>
      <c r="CC134" s="30">
        <f t="shared" ref="CC134" si="2990">BC125+BC126+BC127+BC128+BC129+BC130+BC131+BC132+BC133+BC134</f>
        <v>91.2</v>
      </c>
      <c r="CD134" s="30">
        <f t="shared" ref="CD134" si="2991">BD125+BD126+BD127+BD128+BD129+BD130+BD131+BD132+BD133+BD134</f>
        <v>92.000000000000014</v>
      </c>
      <c r="CE134" s="31">
        <f t="shared" ref="CE134" si="2992">BE125+BE126+BE127+BE128+BE129+BE130+BE131+BE132+BE133+BE134</f>
        <v>99.999999999999986</v>
      </c>
      <c r="CF134" s="33">
        <f t="shared" ref="CF134" si="2993">BF125+BF126+BF127+BF128+BF129+BF130+BF131+BF132+BF133+BF134</f>
        <v>96.799999999999983</v>
      </c>
      <c r="CG134" s="51">
        <f t="shared" ref="CG134" si="2994">BG125+BG126+BG127+BG128+BG129+BG130+BG131+BG132+BG133+BG134</f>
        <v>4.8387096774193541</v>
      </c>
      <c r="CH134" s="33">
        <f t="shared" ref="CH134" si="2995">BH125+BH126+BH127+BH128+BH129+BH130+BH131+BH132+BH133+BH134</f>
        <v>94.4</v>
      </c>
      <c r="CI134" s="33">
        <f t="shared" ref="CI134" si="2996">BI125+BI126+BI127+BI128+BI129+BI130+BI131+BI132+BI133+BI134</f>
        <v>100</v>
      </c>
      <c r="CJ134" s="33">
        <f t="shared" ref="CJ134" si="2997">BJ125+BJ126+BJ127+BJ128+BJ129+BJ130+BJ131+BJ132+BJ133+BJ134</f>
        <v>83.2</v>
      </c>
      <c r="CK134" s="33">
        <f t="shared" ref="CK134" si="2998">BK125+BK126+BK127+BK128+BK129+BK130+BK131+BK132+BK133+BK134</f>
        <v>100</v>
      </c>
      <c r="CL134" s="33">
        <f t="shared" ref="CL134" si="2999">BL125+BL126+BL127+BL128+BL129+BL130+BL131+BL132+BL133+BL134</f>
        <v>100</v>
      </c>
      <c r="CM134" s="33">
        <f t="shared" ref="CM134" si="3000">BM125+BM126+BM127+BM128+BM129+BM130+BM131+BM132+BM133+BM134</f>
        <v>100.00000000000001</v>
      </c>
      <c r="CN134" s="33">
        <f t="shared" ref="CN134" si="3001">BN125+BN126+BN127+BN128+BN129+BN130+BN131+BN132+BN133+BN134</f>
        <v>100</v>
      </c>
      <c r="CO134" s="33">
        <f t="shared" ref="CO134" si="3002">BO125+BO126+BO127+BO128+BO129+BO130+BO131+BO132+BO133+BO134</f>
        <v>41.6</v>
      </c>
      <c r="CP134" s="33">
        <f t="shared" ref="CP134" si="3003">BP125+BP126+BP127+BP128+BP129+BP130+BP131+BP132+BP133+BP134</f>
        <v>99.999999999999972</v>
      </c>
      <c r="CQ134" s="33">
        <f t="shared" ref="CQ134" si="3004">BQ125+BQ126+BQ127+BQ128+BQ129+BQ130+BQ131+BQ132+BQ133+BQ134</f>
        <v>100</v>
      </c>
      <c r="CR134" s="33">
        <f t="shared" ref="CR134" si="3005">BR125+BR126+BR127+BR128+BR129+BR130+BR131+BR132+BR133+BR134</f>
        <v>100</v>
      </c>
      <c r="CS134" s="33">
        <f t="shared" ref="CS134" si="3006">BS125+BS126+BS127+BS128+BS129+BS130+BS131+BS132+BS133+BS134</f>
        <v>100.00000000000001</v>
      </c>
      <c r="CT134" s="33">
        <f t="shared" ref="CT134" si="3007">BT125+BT126+BT127+BT128+BT129+BT130+BT131+BT132+BT133+BT134</f>
        <v>99.999999999999986</v>
      </c>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row>
    <row r="135" spans="2:125" x14ac:dyDescent="0.25">
      <c r="B135" s="41" t="s">
        <v>16</v>
      </c>
      <c r="C135" s="42">
        <v>0</v>
      </c>
      <c r="D135" s="42">
        <v>0</v>
      </c>
      <c r="E135" s="42">
        <v>0</v>
      </c>
      <c r="F135" s="42">
        <v>0</v>
      </c>
      <c r="G135" s="42">
        <v>0</v>
      </c>
      <c r="H135" s="42">
        <v>1</v>
      </c>
      <c r="I135" s="42">
        <v>0</v>
      </c>
      <c r="J135" s="42">
        <v>0</v>
      </c>
      <c r="K135" s="42">
        <v>1</v>
      </c>
      <c r="L135" s="42">
        <v>4</v>
      </c>
      <c r="M135" s="42">
        <v>8</v>
      </c>
      <c r="N135" s="42">
        <v>56</v>
      </c>
      <c r="O135" s="45">
        <v>31</v>
      </c>
      <c r="P135" s="45">
        <v>9</v>
      </c>
      <c r="Q135" s="45">
        <v>14</v>
      </c>
      <c r="R135" s="45">
        <v>0</v>
      </c>
      <c r="S135" s="41">
        <v>124</v>
      </c>
      <c r="V135" s="41">
        <v>16</v>
      </c>
      <c r="W135" s="3">
        <f>M125</f>
        <v>0</v>
      </c>
      <c r="X135" s="3">
        <f>M126</f>
        <v>40</v>
      </c>
      <c r="Y135" s="41">
        <f>M127</f>
        <v>7</v>
      </c>
      <c r="Z135" s="41">
        <f>M128</f>
        <v>3</v>
      </c>
      <c r="AA135" s="41">
        <f>M129</f>
        <v>30</v>
      </c>
      <c r="AB135" s="41">
        <f>M130</f>
        <v>2</v>
      </c>
      <c r="AC135" s="41">
        <f>M131</f>
        <v>4</v>
      </c>
      <c r="AD135" s="41">
        <f>M132</f>
        <v>8</v>
      </c>
      <c r="AE135" s="2">
        <f>M133</f>
        <v>0</v>
      </c>
      <c r="AF135" s="3">
        <f>M134</f>
        <v>4</v>
      </c>
      <c r="AG135" s="50">
        <f>M135</f>
        <v>8</v>
      </c>
      <c r="AH135" s="3">
        <f>M136</f>
        <v>5</v>
      </c>
      <c r="AI135" s="3">
        <f>M137</f>
        <v>0</v>
      </c>
      <c r="AJ135" s="3">
        <f>M138</f>
        <v>21</v>
      </c>
      <c r="AK135" s="3">
        <f>M139</f>
        <v>0</v>
      </c>
      <c r="AL135" s="3">
        <f>M140</f>
        <v>0</v>
      </c>
      <c r="AM135" s="3">
        <f>M141</f>
        <v>0</v>
      </c>
      <c r="AN135" s="3">
        <f>M142</f>
        <v>0</v>
      </c>
      <c r="AO135" s="3">
        <f>M143</f>
        <v>0</v>
      </c>
      <c r="AP135" s="3">
        <f>M144</f>
        <v>0</v>
      </c>
      <c r="AQ135" s="3">
        <f>M145</f>
        <v>0</v>
      </c>
      <c r="AR135" s="3">
        <f>M146</f>
        <v>0</v>
      </c>
      <c r="AS135" s="3">
        <f>M147</f>
        <v>0</v>
      </c>
      <c r="AT135" s="3">
        <f>M148</f>
        <v>0</v>
      </c>
      <c r="AU135" s="7"/>
      <c r="AV135" s="41">
        <v>16</v>
      </c>
      <c r="AW135" s="33">
        <f t="shared" ref="AW135" si="3008">PRODUCT(W135*100*1/W141)</f>
        <v>0</v>
      </c>
      <c r="AX135" s="33">
        <f t="shared" ref="AX135" si="3009">PRODUCT(X135*100*1/X141)</f>
        <v>32</v>
      </c>
      <c r="AY135" s="30">
        <f t="shared" ref="AY135" si="3010">PRODUCT(Y135*100*1/Y141)</f>
        <v>5.6</v>
      </c>
      <c r="AZ135" s="30">
        <f t="shared" ref="AZ135" si="3011">PRODUCT(Z135*100*1/Z141)</f>
        <v>2.4</v>
      </c>
      <c r="BA135" s="30">
        <f t="shared" ref="BA135" si="3012">PRODUCT(AA135*100*1/AA141)</f>
        <v>24</v>
      </c>
      <c r="BB135" s="30">
        <f t="shared" ref="BB135" si="3013">PRODUCT(AB135*100*1/AB141)</f>
        <v>1.6</v>
      </c>
      <c r="BC135" s="30">
        <f t="shared" ref="BC135" si="3014">PRODUCT(AC135*100*1/AC141)</f>
        <v>3.2</v>
      </c>
      <c r="BD135" s="30">
        <f t="shared" ref="BD135" si="3015">PRODUCT(AD135*100*1/AD141)</f>
        <v>6.4</v>
      </c>
      <c r="BE135" s="31">
        <f t="shared" ref="BE135" si="3016">PRODUCT(AE135*100*1/AE141)</f>
        <v>0</v>
      </c>
      <c r="BF135" s="33">
        <f t="shared" ref="BF135" si="3017">PRODUCT(AF135*100*1/AF141)</f>
        <v>3.2</v>
      </c>
      <c r="BG135" s="51">
        <f t="shared" ref="BG135" si="3018">PRODUCT(AG135*100*1/AG141)</f>
        <v>6.4516129032258061</v>
      </c>
      <c r="BH135" s="33">
        <f t="shared" ref="BH135" si="3019">PRODUCT(AH135*100*1/AH141)</f>
        <v>4</v>
      </c>
      <c r="BI135" s="33">
        <f t="shared" ref="BI135" si="3020">PRODUCT(AI135*100*1/AI141)</f>
        <v>0</v>
      </c>
      <c r="BJ135" s="33">
        <f t="shared" ref="BJ135" si="3021">PRODUCT(AJ135*100*1/AJ141)</f>
        <v>16.8</v>
      </c>
      <c r="BK135" s="33">
        <f t="shared" ref="BK135" si="3022">PRODUCT(AK135*100*1/AK141)</f>
        <v>0</v>
      </c>
      <c r="BL135" s="33">
        <f t="shared" ref="BL135" si="3023">PRODUCT(AL135*100*1/AL141)</f>
        <v>0</v>
      </c>
      <c r="BM135" s="33">
        <f t="shared" ref="BM135" si="3024">PRODUCT(AM135*100*1/AM141)</f>
        <v>0</v>
      </c>
      <c r="BN135" s="33">
        <f t="shared" ref="BN135" si="3025">PRODUCT(AN135*100*1/AN141)</f>
        <v>0</v>
      </c>
      <c r="BO135" s="33">
        <f t="shared" ref="BO135" si="3026">PRODUCT(AO135*100*1/AO141)</f>
        <v>0</v>
      </c>
      <c r="BP135" s="33">
        <f t="shared" ref="BP135" si="3027">PRODUCT(AP135*100*1/AP141)</f>
        <v>0</v>
      </c>
      <c r="BQ135" s="33">
        <f t="shared" ref="BQ135" si="3028">PRODUCT(AQ135*100*1/AQ141)</f>
        <v>0</v>
      </c>
      <c r="BR135" s="33">
        <f t="shared" ref="BR135" si="3029">PRODUCT(AR135*100*1/AR141)</f>
        <v>0</v>
      </c>
      <c r="BS135" s="33">
        <f t="shared" ref="BS135" si="3030">PRODUCT(AS135*100*1/AS141)</f>
        <v>0</v>
      </c>
      <c r="BT135" s="33">
        <f t="shared" ref="BT135" si="3031">PRODUCT(AT135*100*1/AT141)</f>
        <v>0</v>
      </c>
      <c r="BU135" s="41"/>
      <c r="BV135" s="41">
        <v>16</v>
      </c>
      <c r="BW135" s="33">
        <f t="shared" ref="BW135" si="3032">AW125+AW126+AW127+AW128+AW129+AW130+AW131+AW132+AW133+AW134+AW135</f>
        <v>100</v>
      </c>
      <c r="BX135" s="33">
        <f t="shared" ref="BX135" si="3033">AX125+AX126+AX127+AX128+AX129+AX130+AX131+AX132+AX133+AX134+AX135</f>
        <v>100</v>
      </c>
      <c r="BY135" s="30">
        <f t="shared" ref="BY135" si="3034">AY125+AY126+AY127+AY128+AY129+AY130+AY131+AY132+AY133+AY134+AY135</f>
        <v>96.8</v>
      </c>
      <c r="BZ135" s="30">
        <f t="shared" ref="BZ135" si="3035">AZ125+AZ126+AZ127+AZ128+AZ129+AZ130+AZ131+AZ132+AZ133+AZ134+AZ135</f>
        <v>86.4</v>
      </c>
      <c r="CA135" s="30">
        <f t="shared" ref="CA135" si="3036">BA125+BA126+BA127+BA128+BA129+BA130+BA131+BA132+BA133+BA134+BA135</f>
        <v>100</v>
      </c>
      <c r="CB135" s="30">
        <f t="shared" ref="CB135" si="3037">BB125+BB126+BB127+BB128+BB129+BB130+BB131+BB132+BB133+BB134+BB135</f>
        <v>85.6</v>
      </c>
      <c r="CC135" s="30">
        <f t="shared" ref="CC135" si="3038">BC125+BC126+BC127+BC128+BC129+BC130+BC131+BC132+BC133+BC134+BC135</f>
        <v>94.4</v>
      </c>
      <c r="CD135" s="30">
        <f t="shared" ref="CD135" si="3039">BD125+BD126+BD127+BD128+BD129+BD130+BD131+BD132+BD133+BD134+BD135</f>
        <v>98.40000000000002</v>
      </c>
      <c r="CE135" s="31">
        <f t="shared" ref="CE135" si="3040">BE125+BE126+BE127+BE128+BE129+BE130+BE131+BE132+BE133+BE134+BE135</f>
        <v>99.999999999999986</v>
      </c>
      <c r="CF135" s="33">
        <f t="shared" ref="CF135" si="3041">BF125+BF126+BF127+BF128+BF129+BF130+BF131+BF132+BF133+BF134+BF135</f>
        <v>99.999999999999986</v>
      </c>
      <c r="CG135" s="51">
        <f t="shared" ref="CG135" si="3042">BG125+BG126+BG127+BG128+BG129+BG130+BG131+BG132+BG133+BG134+BG135</f>
        <v>11.29032258064516</v>
      </c>
      <c r="CH135" s="33">
        <f t="shared" ref="CH135" si="3043">BH125+BH126+BH127+BH128+BH129+BH130+BH131+BH132+BH133+BH134+BH135</f>
        <v>98.4</v>
      </c>
      <c r="CI135" s="33">
        <f t="shared" ref="CI135" si="3044">BI125+BI126+BI127+BI128+BI129+BI130+BI131+BI132+BI133+BI134+BI135</f>
        <v>100</v>
      </c>
      <c r="CJ135" s="33">
        <f t="shared" ref="CJ135" si="3045">BJ125+BJ126+BJ127+BJ128+BJ129+BJ130+BJ131+BJ132+BJ133+BJ134+BJ135</f>
        <v>100</v>
      </c>
      <c r="CK135" s="33">
        <f t="shared" ref="CK135" si="3046">BK125+BK126+BK127+BK128+BK129+BK130+BK131+BK132+BK133+BK134+BK135</f>
        <v>100</v>
      </c>
      <c r="CL135" s="33">
        <f t="shared" ref="CL135" si="3047">BL125+BL126+BL127+BL128+BL129+BL130+BL131+BL132+BL133+BL134+BL135</f>
        <v>100</v>
      </c>
      <c r="CM135" s="33">
        <f t="shared" ref="CM135" si="3048">BM125+BM126+BM127+BM128+BM129+BM130+BM131+BM132+BM133+BM134+BM135</f>
        <v>100.00000000000001</v>
      </c>
      <c r="CN135" s="33">
        <f t="shared" ref="CN135" si="3049">BN125+BN126+BN127+BN128+BN129+BN130+BN131+BN132+BN133+BN134+BN135</f>
        <v>100</v>
      </c>
      <c r="CO135" s="33">
        <f t="shared" ref="CO135" si="3050">BO125+BO126+BO127+BO128+BO129+BO130+BO131+BO132+BO133+BO134+BO135</f>
        <v>41.6</v>
      </c>
      <c r="CP135" s="33">
        <f t="shared" ref="CP135" si="3051">BP125+BP126+BP127+BP128+BP129+BP130+BP131+BP132+BP133+BP134+BP135</f>
        <v>99.999999999999972</v>
      </c>
      <c r="CQ135" s="33">
        <f t="shared" ref="CQ135" si="3052">BQ125+BQ126+BQ127+BQ128+BQ129+BQ130+BQ131+BQ132+BQ133+BQ134+BQ135</f>
        <v>100</v>
      </c>
      <c r="CR135" s="33">
        <f t="shared" ref="CR135" si="3053">BR125+BR126+BR127+BR128+BR129+BR130+BR131+BR132+BR133+BR134+BR135</f>
        <v>100</v>
      </c>
      <c r="CS135" s="33">
        <f t="shared" ref="CS135" si="3054">BS125+BS126+BS127+BS128+BS129+BS130+BS131+BS132+BS133+BS134+BS135</f>
        <v>100.00000000000001</v>
      </c>
      <c r="CT135" s="33">
        <f t="shared" ref="CT135" si="3055">BT125+BT126+BT127+BT128+BT129+BT130+BT131+BT132+BT133+BT134+BT135</f>
        <v>99.999999999999986</v>
      </c>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row>
    <row r="136" spans="2:125" x14ac:dyDescent="0.25">
      <c r="B136" s="41" t="s">
        <v>17</v>
      </c>
      <c r="C136" s="2">
        <v>0</v>
      </c>
      <c r="D136" s="2">
        <v>0</v>
      </c>
      <c r="E136" s="2">
        <v>48</v>
      </c>
      <c r="F136" s="2">
        <v>0</v>
      </c>
      <c r="G136" s="2">
        <v>12</v>
      </c>
      <c r="H136" s="2">
        <v>17</v>
      </c>
      <c r="I136" s="2">
        <v>2</v>
      </c>
      <c r="J136" s="2">
        <v>13</v>
      </c>
      <c r="K136" s="4">
        <v>23</v>
      </c>
      <c r="L136" s="3">
        <v>3</v>
      </c>
      <c r="M136" s="3">
        <v>5</v>
      </c>
      <c r="N136" s="3">
        <v>2</v>
      </c>
      <c r="O136" s="3">
        <v>0</v>
      </c>
      <c r="P136" s="3">
        <v>0</v>
      </c>
      <c r="Q136" s="3">
        <v>0</v>
      </c>
      <c r="R136" s="3">
        <v>0</v>
      </c>
      <c r="S136" s="41">
        <v>125</v>
      </c>
      <c r="V136" s="41">
        <v>32</v>
      </c>
      <c r="W136" s="3">
        <f>N125</f>
        <v>0</v>
      </c>
      <c r="X136" s="3">
        <f>N126</f>
        <v>0</v>
      </c>
      <c r="Y136" s="41">
        <f>N127</f>
        <v>3</v>
      </c>
      <c r="Z136" s="41">
        <f>N128</f>
        <v>6</v>
      </c>
      <c r="AA136" s="41">
        <f>N129</f>
        <v>0</v>
      </c>
      <c r="AB136" s="41">
        <f>N130</f>
        <v>2</v>
      </c>
      <c r="AC136" s="41">
        <f>N131</f>
        <v>7</v>
      </c>
      <c r="AD136" s="41">
        <f>N132</f>
        <v>2</v>
      </c>
      <c r="AE136" s="3">
        <f>N133</f>
        <v>0</v>
      </c>
      <c r="AF136" s="3">
        <f>N134</f>
        <v>0</v>
      </c>
      <c r="AG136" s="50">
        <f>N135</f>
        <v>56</v>
      </c>
      <c r="AH136" s="3">
        <f>N136</f>
        <v>2</v>
      </c>
      <c r="AI136" s="3">
        <f>N137</f>
        <v>0</v>
      </c>
      <c r="AJ136" s="3">
        <f>N138</f>
        <v>0</v>
      </c>
      <c r="AK136" s="3">
        <f>N139</f>
        <v>0</v>
      </c>
      <c r="AL136" s="3">
        <f>N140</f>
        <v>0</v>
      </c>
      <c r="AM136" s="3">
        <f>N141</f>
        <v>0</v>
      </c>
      <c r="AN136" s="3">
        <f>N142</f>
        <v>0</v>
      </c>
      <c r="AO136" s="3">
        <f>N143</f>
        <v>73</v>
      </c>
      <c r="AP136" s="3">
        <f>N144</f>
        <v>0</v>
      </c>
      <c r="AQ136" s="3">
        <f>N145</f>
        <v>0</v>
      </c>
      <c r="AR136" s="3">
        <f>N146</f>
        <v>0</v>
      </c>
      <c r="AS136" s="3">
        <f>N147</f>
        <v>0</v>
      </c>
      <c r="AT136" s="3">
        <f>N148</f>
        <v>0</v>
      </c>
      <c r="AU136" s="7"/>
      <c r="AV136" s="41">
        <v>32</v>
      </c>
      <c r="AW136" s="33">
        <f t="shared" ref="AW136" si="3056">PRODUCT(W136*100*1/W141)</f>
        <v>0</v>
      </c>
      <c r="AX136" s="33">
        <f t="shared" ref="AX136" si="3057">PRODUCT(X136*100*1/X141)</f>
        <v>0</v>
      </c>
      <c r="AY136" s="30">
        <f t="shared" ref="AY136" si="3058">PRODUCT(Y136*100*1/Y141)</f>
        <v>2.4</v>
      </c>
      <c r="AZ136" s="30">
        <f t="shared" ref="AZ136" si="3059">PRODUCT(Z136*100*1/Z141)</f>
        <v>4.8</v>
      </c>
      <c r="BA136" s="30">
        <f t="shared" ref="BA136" si="3060">PRODUCT(AA136*100*1/AA141)</f>
        <v>0</v>
      </c>
      <c r="BB136" s="30">
        <f t="shared" ref="BB136" si="3061">PRODUCT(AB136*100*1/AB141)</f>
        <v>1.6</v>
      </c>
      <c r="BC136" s="30">
        <f t="shared" ref="BC136" si="3062">PRODUCT(AC136*100*1/AC141)</f>
        <v>5.6</v>
      </c>
      <c r="BD136" s="30">
        <f t="shared" ref="BD136" si="3063">PRODUCT(AD136*100*1/AD141)</f>
        <v>1.6</v>
      </c>
      <c r="BE136" s="33">
        <f t="shared" ref="BE136" si="3064">PRODUCT(AE136*100*1/AE141)</f>
        <v>0</v>
      </c>
      <c r="BF136" s="33">
        <f t="shared" ref="BF136" si="3065">PRODUCT(AF136*100*1/AF141)</f>
        <v>0</v>
      </c>
      <c r="BG136" s="51">
        <f t="shared" ref="BG136" si="3066">PRODUCT(AG136*100*1/AG141)</f>
        <v>45.161290322580648</v>
      </c>
      <c r="BH136" s="33">
        <f t="shared" ref="BH136" si="3067">PRODUCT(AH136*100*1/AH141)</f>
        <v>1.6</v>
      </c>
      <c r="BI136" s="33">
        <f t="shared" ref="BI136" si="3068">PRODUCT(AI136*100*1/AI141)</f>
        <v>0</v>
      </c>
      <c r="BJ136" s="33">
        <f t="shared" ref="BJ136" si="3069">PRODUCT(AJ136*100*1/AJ141)</f>
        <v>0</v>
      </c>
      <c r="BK136" s="33">
        <f t="shared" ref="BK136" si="3070">PRODUCT(AK136*100*1/AK141)</f>
        <v>0</v>
      </c>
      <c r="BL136" s="33">
        <f t="shared" ref="BL136" si="3071">PRODUCT(AL136*100*1/AL141)</f>
        <v>0</v>
      </c>
      <c r="BM136" s="33">
        <f t="shared" ref="BM136" si="3072">PRODUCT(AM136*100*1/AM141)</f>
        <v>0</v>
      </c>
      <c r="BN136" s="33">
        <f t="shared" ref="BN136" si="3073">PRODUCT(AN136*100*1/AN141)</f>
        <v>0</v>
      </c>
      <c r="BO136" s="33">
        <f t="shared" ref="BO136" si="3074">PRODUCT(AO136*100*1/AO141)</f>
        <v>58.4</v>
      </c>
      <c r="BP136" s="33">
        <f t="shared" ref="BP136" si="3075">PRODUCT(AP136*100*1/AP141)</f>
        <v>0</v>
      </c>
      <c r="BQ136" s="33">
        <f t="shared" ref="BQ136" si="3076">PRODUCT(AQ136*100*1/AQ141)</f>
        <v>0</v>
      </c>
      <c r="BR136" s="33">
        <f t="shared" ref="BR136" si="3077">PRODUCT(AR136*100*1/AR141)</f>
        <v>0</v>
      </c>
      <c r="BS136" s="33">
        <f t="shared" ref="BS136" si="3078">PRODUCT(AS136*100*1/AS141)</f>
        <v>0</v>
      </c>
      <c r="BT136" s="33">
        <f t="shared" ref="BT136" si="3079">PRODUCT(AT136*100*1/AT141)</f>
        <v>0</v>
      </c>
      <c r="BU136" s="41"/>
      <c r="BV136" s="41">
        <v>32</v>
      </c>
      <c r="BW136" s="33">
        <f t="shared" ref="BW136" si="3080">AW125+AW126+AW127+AW128+AW129+AW130+AW131+AW132+AW133+AW134+AW135+AW136</f>
        <v>100</v>
      </c>
      <c r="BX136" s="33">
        <f t="shared" ref="BX136" si="3081">AX125+AX126+AX127+AX128+AX129+AX130+AX131+AX132+AX133+AX134+AX135+AX136</f>
        <v>100</v>
      </c>
      <c r="BY136" s="30">
        <f t="shared" ref="BY136" si="3082">AY125+AY126+AY127+AY128+AY129+AY130+AY131+AY132+AY133+AY134+AY135+AY136</f>
        <v>99.2</v>
      </c>
      <c r="BZ136" s="30">
        <f t="shared" ref="BZ136" si="3083">AZ125+AZ126+AZ127+AZ128+AZ129+AZ130+AZ131+AZ132+AZ133+AZ134+AZ135+AZ136</f>
        <v>91.2</v>
      </c>
      <c r="CA136" s="30">
        <f t="shared" ref="CA136" si="3084">BA125+BA126+BA127+BA128+BA129+BA130+BA131+BA132+BA133+BA134+BA135+BA136</f>
        <v>100</v>
      </c>
      <c r="CB136" s="30">
        <f t="shared" ref="CB136" si="3085">BB125+BB126+BB127+BB128+BB129+BB130+BB131+BB132+BB133+BB134+BB135+BB136</f>
        <v>87.199999999999989</v>
      </c>
      <c r="CC136" s="30">
        <f t="shared" ref="CC136" si="3086">BC125+BC126+BC127+BC128+BC129+BC130+BC131+BC132+BC133+BC134+BC135+BC136</f>
        <v>100</v>
      </c>
      <c r="CD136" s="30">
        <f t="shared" ref="CD136" si="3087">BD125+BD126+BD127+BD128+BD129+BD130+BD131+BD132+BD133+BD134+BD135+BD136</f>
        <v>100.00000000000001</v>
      </c>
      <c r="CE136" s="33">
        <f t="shared" ref="CE136" si="3088">BE125+BE126+BE127+BE128+BE129+BE130+BE131+BE132+BE133+BE134+BE135+BE136</f>
        <v>99.999999999999986</v>
      </c>
      <c r="CF136" s="33">
        <f t="shared" ref="CF136" si="3089">BF125+BF126+BF127+BF128+BF129+BF130+BF131+BF132+BF133+BF134+BF135+BF136</f>
        <v>99.999999999999986</v>
      </c>
      <c r="CG136" s="51">
        <f t="shared" ref="CG136" si="3090">BG125+BG126+BG127+BG128+BG129+BG130+BG131+BG132+BG133+BG134+BG135+BG136</f>
        <v>56.451612903225808</v>
      </c>
      <c r="CH136" s="33">
        <f t="shared" ref="CH136" si="3091">BH125+BH126+BH127+BH128+BH129+BH130+BH131+BH132+BH133+BH134+BH135+BH136</f>
        <v>100</v>
      </c>
      <c r="CI136" s="33">
        <f t="shared" ref="CI136" si="3092">BI125+BI126+BI127+BI128+BI129+BI130+BI131+BI132+BI133+BI134+BI135+BI136</f>
        <v>100</v>
      </c>
      <c r="CJ136" s="33">
        <f t="shared" ref="CJ136" si="3093">BJ125+BJ126+BJ127+BJ128+BJ129+BJ130+BJ131+BJ132+BJ133+BJ134+BJ135+BJ136</f>
        <v>100</v>
      </c>
      <c r="CK136" s="33">
        <f t="shared" ref="CK136" si="3094">BK125+BK126+BK127+BK128+BK129+BK130+BK131+BK132+BK133+BK134+BK135+BK136</f>
        <v>100</v>
      </c>
      <c r="CL136" s="33">
        <f t="shared" ref="CL136" si="3095">BL125+BL126+BL127+BL128+BL129+BL130+BL131+BL132+BL133+BL134+BL135+BL136</f>
        <v>100</v>
      </c>
      <c r="CM136" s="33">
        <f t="shared" ref="CM136" si="3096">BM125+BM126+BM127+BM128+BM129+BM130+BM131+BM132+BM133+BM134+BM135+BM136</f>
        <v>100.00000000000001</v>
      </c>
      <c r="CN136" s="33">
        <f t="shared" ref="CN136" si="3097">BN125+BN126+BN127+BN128+BN129+BN130+BN131+BN132+BN133+BN134+BN135+BN136</f>
        <v>100</v>
      </c>
      <c r="CO136" s="33">
        <f t="shared" ref="CO136" si="3098">BO125+BO126+BO127+BO128+BO129+BO130+BO131+BO132+BO133+BO134+BO135+BO136</f>
        <v>100</v>
      </c>
      <c r="CP136" s="33">
        <f t="shared" ref="CP136" si="3099">BP125+BP126+BP127+BP128+BP129+BP130+BP131+BP132+BP133+BP134+BP135+BP136</f>
        <v>99.999999999999972</v>
      </c>
      <c r="CQ136" s="33">
        <f t="shared" ref="CQ136" si="3100">BQ125+BQ126+BQ127+BQ128+BQ129+BQ130+BQ131+BQ132+BQ133+BQ134+BQ135+BQ136</f>
        <v>100</v>
      </c>
      <c r="CR136" s="33">
        <f t="shared" ref="CR136" si="3101">BR125+BR126+BR127+BR128+BR129+BR130+BR131+BR132+BR133+BR134+BR135+BR136</f>
        <v>100</v>
      </c>
      <c r="CS136" s="33">
        <f t="shared" ref="CS136" si="3102">BS125+BS126+BS127+BS128+BS129+BS130+BS131+BS132+BS133+BS134+BS135+BS136</f>
        <v>100.00000000000001</v>
      </c>
      <c r="CT136" s="33">
        <f t="shared" ref="CT136" si="3103">BT125+BT126+BT127+BT128+BT129+BT130+BT131+BT132+BT133+BT134+BT135+BT136</f>
        <v>99.999999999999986</v>
      </c>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row>
    <row r="137" spans="2:125" x14ac:dyDescent="0.25">
      <c r="B137" s="41" t="s">
        <v>18</v>
      </c>
      <c r="C137" s="4">
        <v>0</v>
      </c>
      <c r="D137" s="4">
        <v>1</v>
      </c>
      <c r="E137" s="4">
        <v>6</v>
      </c>
      <c r="F137" s="4">
        <v>55</v>
      </c>
      <c r="G137" s="4">
        <v>16</v>
      </c>
      <c r="H137" s="4">
        <v>3</v>
      </c>
      <c r="I137" s="4">
        <v>4</v>
      </c>
      <c r="J137" s="4">
        <v>2</v>
      </c>
      <c r="K137" s="3">
        <v>1</v>
      </c>
      <c r="L137" s="3">
        <v>37</v>
      </c>
      <c r="M137" s="3">
        <v>0</v>
      </c>
      <c r="N137" s="3">
        <v>0</v>
      </c>
      <c r="O137" s="3">
        <v>0</v>
      </c>
      <c r="P137" s="3">
        <v>0</v>
      </c>
      <c r="Q137" s="3">
        <v>0</v>
      </c>
      <c r="R137" s="3">
        <v>0</v>
      </c>
      <c r="S137" s="41">
        <v>125</v>
      </c>
      <c r="V137" s="41">
        <v>64</v>
      </c>
      <c r="W137" s="3">
        <f>O125</f>
        <v>0</v>
      </c>
      <c r="X137" s="3">
        <f>O126</f>
        <v>0</v>
      </c>
      <c r="Y137" s="41">
        <f>O127</f>
        <v>1</v>
      </c>
      <c r="Z137" s="41">
        <f>O128</f>
        <v>7</v>
      </c>
      <c r="AA137" s="41">
        <f>O129</f>
        <v>0</v>
      </c>
      <c r="AB137" s="41">
        <f>O130</f>
        <v>16</v>
      </c>
      <c r="AC137" s="41">
        <f>O131</f>
        <v>0</v>
      </c>
      <c r="AD137" s="41">
        <f>O132</f>
        <v>0</v>
      </c>
      <c r="AE137" s="3">
        <f>O133</f>
        <v>0</v>
      </c>
      <c r="AF137" s="3">
        <f>O134</f>
        <v>0</v>
      </c>
      <c r="AG137" s="52">
        <f>O135</f>
        <v>31</v>
      </c>
      <c r="AH137" s="3">
        <f>O136</f>
        <v>0</v>
      </c>
      <c r="AI137" s="3">
        <f>O137</f>
        <v>0</v>
      </c>
      <c r="AJ137" s="3">
        <f>O138</f>
        <v>0</v>
      </c>
      <c r="AK137" s="3">
        <f>O139</f>
        <v>0</v>
      </c>
      <c r="AL137" s="3">
        <f>O140</f>
        <v>0</v>
      </c>
      <c r="AM137" s="3">
        <f>O141</f>
        <v>0</v>
      </c>
      <c r="AN137" s="3">
        <f>O142</f>
        <v>0</v>
      </c>
      <c r="AO137" s="3">
        <f>O143</f>
        <v>0</v>
      </c>
      <c r="AP137" s="3">
        <f>O144</f>
        <v>0</v>
      </c>
      <c r="AQ137" s="3">
        <f>O145</f>
        <v>0</v>
      </c>
      <c r="AR137" s="3">
        <f>O146</f>
        <v>0</v>
      </c>
      <c r="AS137" s="3">
        <f>O147</f>
        <v>0</v>
      </c>
      <c r="AT137" s="3">
        <f>O148</f>
        <v>0</v>
      </c>
      <c r="AU137" s="7"/>
      <c r="AV137" s="41">
        <v>64</v>
      </c>
      <c r="AW137" s="33">
        <f t="shared" ref="AW137" si="3104">PRODUCT(W137*100*1/W141)</f>
        <v>0</v>
      </c>
      <c r="AX137" s="33">
        <f t="shared" ref="AX137" si="3105">PRODUCT(X137*100*1/X141)</f>
        <v>0</v>
      </c>
      <c r="AY137" s="30">
        <f t="shared" ref="AY137" si="3106">PRODUCT(Y137*100*1/Y141)</f>
        <v>0.8</v>
      </c>
      <c r="AZ137" s="30">
        <f t="shared" ref="AZ137" si="3107">PRODUCT(Z137*100*1/Z141)</f>
        <v>5.6</v>
      </c>
      <c r="BA137" s="30">
        <f t="shared" ref="BA137" si="3108">PRODUCT(AA137*100*1/AA141)</f>
        <v>0</v>
      </c>
      <c r="BB137" s="30">
        <f t="shared" ref="BB137" si="3109">PRODUCT(AB137*100*1/AB141)</f>
        <v>12.8</v>
      </c>
      <c r="BC137" s="30">
        <f t="shared" ref="BC137" si="3110">PRODUCT(AC137*100*1/AC141)</f>
        <v>0</v>
      </c>
      <c r="BD137" s="30">
        <f t="shared" ref="BD137" si="3111">PRODUCT(AD137*100*1/AD141)</f>
        <v>0</v>
      </c>
      <c r="BE137" s="33">
        <f t="shared" ref="BE137" si="3112">PRODUCT(AE137*100*1/AE141)</f>
        <v>0</v>
      </c>
      <c r="BF137" s="33">
        <f t="shared" ref="BF137" si="3113">PRODUCT(AF137*100*1/AF141)</f>
        <v>0</v>
      </c>
      <c r="BG137" s="53">
        <f t="shared" ref="BG137" si="3114">PRODUCT(AG137*100*1/AG141)</f>
        <v>25</v>
      </c>
      <c r="BH137" s="33">
        <f t="shared" ref="BH137" si="3115">PRODUCT(AH137*100*1/AH141)</f>
        <v>0</v>
      </c>
      <c r="BI137" s="33">
        <f t="shared" ref="BI137" si="3116">PRODUCT(AI137*100*1/AI141)</f>
        <v>0</v>
      </c>
      <c r="BJ137" s="33">
        <f t="shared" ref="BJ137" si="3117">PRODUCT(AJ137*100*1/AJ141)</f>
        <v>0</v>
      </c>
      <c r="BK137" s="33">
        <f t="shared" ref="BK137" si="3118">PRODUCT(AK137*100*1/AK141)</f>
        <v>0</v>
      </c>
      <c r="BL137" s="33">
        <f t="shared" ref="BL137" si="3119">PRODUCT(AL137*100*1/AL141)</f>
        <v>0</v>
      </c>
      <c r="BM137" s="33">
        <f t="shared" ref="BM137" si="3120">PRODUCT(AM137*100*1/AM141)</f>
        <v>0</v>
      </c>
      <c r="BN137" s="33">
        <f t="shared" ref="BN137" si="3121">PRODUCT(AN137*100*1/AN141)</f>
        <v>0</v>
      </c>
      <c r="BO137" s="33">
        <f t="shared" ref="BO137" si="3122">PRODUCT(AO137*100*1/AO141)</f>
        <v>0</v>
      </c>
      <c r="BP137" s="33">
        <f t="shared" ref="BP137" si="3123">PRODUCT(AP137*100*1/AP141)</f>
        <v>0</v>
      </c>
      <c r="BQ137" s="33">
        <f t="shared" ref="BQ137" si="3124">PRODUCT(AQ137*100*1/AQ141)</f>
        <v>0</v>
      </c>
      <c r="BR137" s="33">
        <f t="shared" ref="BR137" si="3125">PRODUCT(AR137*100*1/AR141)</f>
        <v>0</v>
      </c>
      <c r="BS137" s="33">
        <f t="shared" ref="BS137" si="3126">PRODUCT(AS137*100*1/AS141)</f>
        <v>0</v>
      </c>
      <c r="BT137" s="33">
        <f t="shared" ref="BT137" si="3127">PRODUCT(AT137*100*1/AT141)</f>
        <v>0</v>
      </c>
      <c r="BU137" s="41"/>
      <c r="BV137" s="41">
        <v>64</v>
      </c>
      <c r="BW137" s="33">
        <f t="shared" ref="BW137" si="3128">AW125+AW126+AW127+AW128+AW129+AW130+AW131+AW132+AW133+AW134+AW135+AW136+AW137</f>
        <v>100</v>
      </c>
      <c r="BX137" s="33">
        <f t="shared" ref="BX137" si="3129">AX125+AX126+AX127+AX128+AX129+AX130+AX131+AX132+AX133+AX134+AX135+AX136+AX137</f>
        <v>100</v>
      </c>
      <c r="BY137" s="30">
        <f t="shared" ref="BY137" si="3130">AY125+AY126+AY127+AY128+AY129+AY130+AY131+AY132+AY133+AY134+AY135+AY136+AY137</f>
        <v>100</v>
      </c>
      <c r="BZ137" s="30">
        <f t="shared" ref="BZ137" si="3131">AZ125+AZ126+AZ127+AZ128+AZ129+AZ130+AZ131+AZ132+AZ133+AZ134+AZ135+AZ136+AZ137</f>
        <v>96.8</v>
      </c>
      <c r="CA137" s="30">
        <f t="shared" ref="CA137" si="3132">BA125+BA126+BA127+BA128+BA129+BA130+BA131+BA132+BA133+BA134+BA135+BA136+BA137</f>
        <v>100</v>
      </c>
      <c r="CB137" s="30">
        <f t="shared" ref="CB137" si="3133">BB125+BB126+BB127+BB128+BB129+BB130+BB131+BB132+BB133+BB134+BB135+BB136+BB137</f>
        <v>99.999999999999986</v>
      </c>
      <c r="CC137" s="30">
        <f t="shared" ref="CC137" si="3134">BC125+BC126+BC127+BC128+BC129+BC130+BC131+BC132+BC133+BC134+BC135+BC136+BC137</f>
        <v>100</v>
      </c>
      <c r="CD137" s="30">
        <f t="shared" ref="CD137" si="3135">BD125+BD126+BD127+BD128+BD129+BD130+BD131+BD132+BD133+BD134+BD135+BD136+BD137</f>
        <v>100.00000000000001</v>
      </c>
      <c r="CE137" s="33">
        <f t="shared" ref="CE137" si="3136">BE125+BE126+BE127+BE128+BE129+BE130+BE131+BE132+BE133+BE134+BE135+BE136+BE137</f>
        <v>99.999999999999986</v>
      </c>
      <c r="CF137" s="33">
        <f t="shared" ref="CF137" si="3137">BF125+BF126+BF127+BF128+BF129+BF130+BF131+BF132+BF133+BF134+BF135+BF136+BF137</f>
        <v>99.999999999999986</v>
      </c>
      <c r="CG137" s="53">
        <f t="shared" ref="CG137" si="3138">BG125+BG126+BG127+BG128+BG129+BG130+BG131+BG132+BG133+BG134+BG135+BG136+BG137</f>
        <v>81.451612903225808</v>
      </c>
      <c r="CH137" s="33">
        <f t="shared" ref="CH137" si="3139">BH125+BH126+BH127+BH128+BH129+BH130+BH131+BH132+BH133+BH134+BH135+BH136+BH137</f>
        <v>100</v>
      </c>
      <c r="CI137" s="33">
        <f t="shared" ref="CI137" si="3140">BI125+BI126+BI127+BI128+BI129+BI130+BI131+BI132+BI133+BI134+BI135+BI136+BI137</f>
        <v>100</v>
      </c>
      <c r="CJ137" s="33">
        <f t="shared" ref="CJ137" si="3141">BJ125+BJ126+BJ127+BJ128+BJ129+BJ130+BJ131+BJ132+BJ133+BJ134+BJ135+BJ136+BJ137</f>
        <v>100</v>
      </c>
      <c r="CK137" s="33">
        <f t="shared" ref="CK137" si="3142">BK125+BK126+BK127+BK128+BK129+BK130+BK131+BK132+BK133+BK134+BK135+BK136+BK137</f>
        <v>100</v>
      </c>
      <c r="CL137" s="33">
        <f t="shared" ref="CL137" si="3143">BL125+BL126+BL127+BL128+BL129+BL130+BL131+BL132+BL133+BL134+BL135+BL136+BL137</f>
        <v>100</v>
      </c>
      <c r="CM137" s="33">
        <f t="shared" ref="CM137" si="3144">BM125+BM126+BM127+BM128+BM129+BM130+BM131+BM132+BM133+BM134+BM135+BM136+BM137</f>
        <v>100.00000000000001</v>
      </c>
      <c r="CN137" s="33">
        <f t="shared" ref="CN137" si="3145">BN125+BN126+BN127+BN128+BN129+BN130+BN131+BN132+BN133+BN134+BN135+BN136+BN137</f>
        <v>100</v>
      </c>
      <c r="CO137" s="33">
        <f t="shared" ref="CO137" si="3146">BO125+BO126+BO127+BO128+BO129+BO130+BO131+BO132+BO133+BO134+BO135+BO136+BO137</f>
        <v>100</v>
      </c>
      <c r="CP137" s="33">
        <f t="shared" ref="CP137" si="3147">BP125+BP126+BP127+BP128+BP129+BP130+BP131+BP132+BP133+BP134+BP135+BP136+BP137</f>
        <v>99.999999999999972</v>
      </c>
      <c r="CQ137" s="33">
        <f t="shared" ref="CQ137" si="3148">BQ125+BQ126+BQ127+BQ128+BQ129+BQ130+BQ131+BQ132+BQ133+BQ134+BQ135+BQ136+BQ137</f>
        <v>100</v>
      </c>
      <c r="CR137" s="33">
        <f t="shared" ref="CR137" si="3149">BR125+BR126+BR127+BR128+BR129+BR130+BR131+BR132+BR133+BR134+BR135+BR136+BR137</f>
        <v>100</v>
      </c>
      <c r="CS137" s="33">
        <f t="shared" ref="CS137" si="3150">BS125+BS126+BS127+BS128+BS129+BS130+BS131+BS132+BS133+BS134+BS135+BS136+BS137</f>
        <v>100.00000000000001</v>
      </c>
      <c r="CT137" s="33">
        <f t="shared" ref="CT137" si="3151">BT125+BT126+BT127+BT128+BT129+BT130+BT131+BT132+BT133+BT134+BT135+BT136+BT137</f>
        <v>99.999999999999986</v>
      </c>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row>
    <row r="138" spans="2:125" x14ac:dyDescent="0.25">
      <c r="B138" s="41" t="s">
        <v>19</v>
      </c>
      <c r="C138" s="4">
        <v>0</v>
      </c>
      <c r="D138" s="4">
        <v>3</v>
      </c>
      <c r="E138" s="4">
        <v>0</v>
      </c>
      <c r="F138" s="4">
        <v>64</v>
      </c>
      <c r="G138" s="4">
        <v>12</v>
      </c>
      <c r="H138" s="4">
        <v>5</v>
      </c>
      <c r="I138" s="4">
        <v>1</v>
      </c>
      <c r="J138" s="3">
        <v>4</v>
      </c>
      <c r="K138" s="3">
        <v>1</v>
      </c>
      <c r="L138" s="3">
        <v>14</v>
      </c>
      <c r="M138" s="3">
        <v>21</v>
      </c>
      <c r="N138" s="3">
        <v>0</v>
      </c>
      <c r="O138" s="3">
        <v>0</v>
      </c>
      <c r="P138" s="3">
        <v>0</v>
      </c>
      <c r="Q138" s="3">
        <v>0</v>
      </c>
      <c r="R138" s="3">
        <v>0</v>
      </c>
      <c r="S138" s="41">
        <v>125</v>
      </c>
      <c r="V138" s="41">
        <v>128</v>
      </c>
      <c r="W138" s="3">
        <f>P125</f>
        <v>0</v>
      </c>
      <c r="X138" s="3">
        <f>P126</f>
        <v>0</v>
      </c>
      <c r="Y138" s="41">
        <f>P127</f>
        <v>0</v>
      </c>
      <c r="Z138" s="41">
        <f>P128</f>
        <v>4</v>
      </c>
      <c r="AA138" s="41">
        <f>P129</f>
        <v>0</v>
      </c>
      <c r="AB138" s="41">
        <f>P130</f>
        <v>0</v>
      </c>
      <c r="AC138" s="41">
        <f>P131</f>
        <v>0</v>
      </c>
      <c r="AD138" s="41">
        <f>P132</f>
        <v>0</v>
      </c>
      <c r="AE138" s="3">
        <f>P133</f>
        <v>0</v>
      </c>
      <c r="AF138" s="3">
        <f>P134</f>
        <v>0</v>
      </c>
      <c r="AG138" s="52">
        <f>P135</f>
        <v>9</v>
      </c>
      <c r="AH138" s="3">
        <f>P136</f>
        <v>0</v>
      </c>
      <c r="AI138" s="3">
        <f>P137</f>
        <v>0</v>
      </c>
      <c r="AJ138" s="3">
        <f>P138</f>
        <v>0</v>
      </c>
      <c r="AK138" s="3">
        <f>P139</f>
        <v>0</v>
      </c>
      <c r="AL138" s="3">
        <f>P140</f>
        <v>0</v>
      </c>
      <c r="AM138" s="3">
        <f>P141</f>
        <v>0</v>
      </c>
      <c r="AN138" s="3">
        <f>P142</f>
        <v>0</v>
      </c>
      <c r="AO138" s="3">
        <f>P143</f>
        <v>0</v>
      </c>
      <c r="AP138" s="3">
        <f>P144</f>
        <v>0</v>
      </c>
      <c r="AQ138" s="3">
        <f>P145</f>
        <v>0</v>
      </c>
      <c r="AR138" s="3">
        <f>P146</f>
        <v>0</v>
      </c>
      <c r="AS138" s="3">
        <f>P147</f>
        <v>0</v>
      </c>
      <c r="AT138" s="3">
        <f>P148</f>
        <v>0</v>
      </c>
      <c r="AU138" s="7"/>
      <c r="AV138" s="41">
        <v>128</v>
      </c>
      <c r="AW138" s="33">
        <f t="shared" ref="AW138" si="3152">PRODUCT(W138*100*1/W141)</f>
        <v>0</v>
      </c>
      <c r="AX138" s="33">
        <f t="shared" ref="AX138" si="3153">PRODUCT(X138*100*1/X141)</f>
        <v>0</v>
      </c>
      <c r="AY138" s="30">
        <f t="shared" ref="AY138" si="3154">PRODUCT(Y138*100*1/Y141)</f>
        <v>0</v>
      </c>
      <c r="AZ138" s="30">
        <f t="shared" ref="AZ138" si="3155">PRODUCT(Z138*100*1/Z141)</f>
        <v>3.2</v>
      </c>
      <c r="BA138" s="30">
        <f t="shared" ref="BA138" si="3156">PRODUCT(AA138*100*1/AA141)</f>
        <v>0</v>
      </c>
      <c r="BB138" s="30">
        <f t="shared" ref="BB138" si="3157">PRODUCT(AB138*100*1/AB141)</f>
        <v>0</v>
      </c>
      <c r="BC138" s="30">
        <f t="shared" ref="BC138" si="3158">PRODUCT(AC138*100*1/AC141)</f>
        <v>0</v>
      </c>
      <c r="BD138" s="30">
        <f t="shared" ref="BD138" si="3159">PRODUCT(AD138*100*1/AD141)</f>
        <v>0</v>
      </c>
      <c r="BE138" s="33">
        <f t="shared" ref="BE138" si="3160">PRODUCT(AE138*100*1/AE141)</f>
        <v>0</v>
      </c>
      <c r="BF138" s="33">
        <f t="shared" ref="BF138" si="3161">PRODUCT(AF138*100*1/AF141)</f>
        <v>0</v>
      </c>
      <c r="BG138" s="53">
        <f t="shared" ref="BG138" si="3162">PRODUCT(AG138*100*1/AG141)</f>
        <v>7.258064516129032</v>
      </c>
      <c r="BH138" s="33">
        <f t="shared" ref="BH138" si="3163">PRODUCT(AH138*100*1/AH141)</f>
        <v>0</v>
      </c>
      <c r="BI138" s="33">
        <f t="shared" ref="BI138" si="3164">PRODUCT(AI138*100*1/AI141)</f>
        <v>0</v>
      </c>
      <c r="BJ138" s="33">
        <f t="shared" ref="BJ138" si="3165">PRODUCT(AJ138*100*1/AJ141)</f>
        <v>0</v>
      </c>
      <c r="BK138" s="33">
        <f t="shared" ref="BK138" si="3166">PRODUCT(AK138*100*1/AK141)</f>
        <v>0</v>
      </c>
      <c r="BL138" s="33">
        <f t="shared" ref="BL138" si="3167">PRODUCT(AL138*100*1/AL141)</f>
        <v>0</v>
      </c>
      <c r="BM138" s="33">
        <f t="shared" ref="BM138" si="3168">PRODUCT(AM138*100*1/AM141)</f>
        <v>0</v>
      </c>
      <c r="BN138" s="33">
        <f t="shared" ref="BN138" si="3169">PRODUCT(AN138*100*1/AN141)</f>
        <v>0</v>
      </c>
      <c r="BO138" s="33">
        <f t="shared" ref="BO138" si="3170">PRODUCT(AO138*100*1/AO141)</f>
        <v>0</v>
      </c>
      <c r="BP138" s="33">
        <f t="shared" ref="BP138" si="3171">PRODUCT(AP138*100*1/AP141)</f>
        <v>0</v>
      </c>
      <c r="BQ138" s="33">
        <f t="shared" ref="BQ138" si="3172">PRODUCT(AQ138*100*1/AQ141)</f>
        <v>0</v>
      </c>
      <c r="BR138" s="33">
        <f t="shared" ref="BR138" si="3173">PRODUCT(AR138*100*1/AR141)</f>
        <v>0</v>
      </c>
      <c r="BS138" s="33">
        <f t="shared" ref="BS138" si="3174">PRODUCT(AS138*100*1/AS141)</f>
        <v>0</v>
      </c>
      <c r="BT138" s="33">
        <f t="shared" ref="BT138" si="3175">PRODUCT(AT138*100*1/AT141)</f>
        <v>0</v>
      </c>
      <c r="BU138" s="41"/>
      <c r="BV138" s="41">
        <v>128</v>
      </c>
      <c r="BW138" s="33">
        <f t="shared" ref="BW138" si="3176">AW125+AW126+AW127+AW128+AW129+AW130+AW131+AW132+AW133+AW134+AW135+AW136+AW137+AW138</f>
        <v>100</v>
      </c>
      <c r="BX138" s="33">
        <f t="shared" ref="BX138" si="3177">AX125+AX126+AX127+AX128+AX129+AX130+AX131+AX132+AX133+AX134+AX135+AX136+AX137+AX138</f>
        <v>100</v>
      </c>
      <c r="BY138" s="30">
        <f t="shared" ref="BY138" si="3178">AY125+AY126+AY127+AY128+AY129+AY130+AY131+AY132+AY133+AY134+AY135+AY136+AY137+AY138</f>
        <v>100</v>
      </c>
      <c r="BZ138" s="30">
        <f t="shared" ref="BZ138" si="3179">AZ125+AZ126+AZ127+AZ128+AZ129+AZ130+AZ131+AZ132+AZ133+AZ134+AZ135+AZ136+AZ137+AZ138</f>
        <v>100</v>
      </c>
      <c r="CA138" s="30">
        <f t="shared" ref="CA138" si="3180">BA125+BA126+BA127+BA128+BA129+BA130+BA131+BA132+BA133+BA134+BA135+BA136+BA137+BA138</f>
        <v>100</v>
      </c>
      <c r="CB138" s="30">
        <f t="shared" ref="CB138" si="3181">BB125+BB126+BB127+BB128+BB129+BB130+BB131+BB132+BB133+BB134+BB135+BB136+BB137+BB138</f>
        <v>99.999999999999986</v>
      </c>
      <c r="CC138" s="30">
        <f t="shared" ref="CC138" si="3182">BC125+BC126+BC127+BC128+BC129+BC130+BC131+BC132+BC133+BC134+BC135+BC136+BC137+BC138</f>
        <v>100</v>
      </c>
      <c r="CD138" s="30">
        <f t="shared" ref="CD138" si="3183">BD125+BD126+BD127+BD128+BD129+BD130+BD131+BD132+BD133+BD134+BD135+BD136+BD137+BD138</f>
        <v>100.00000000000001</v>
      </c>
      <c r="CE138" s="33">
        <f t="shared" ref="CE138" si="3184">BE125+BE126+BE127+BE128+BE129+BE130+BE131+BE132+BE133+BE134+BE135+BE136+BE137+BE138</f>
        <v>99.999999999999986</v>
      </c>
      <c r="CF138" s="33">
        <f t="shared" ref="CF138" si="3185">BF125+BF126+BF127+BF128+BF129+BF130+BF131+BF132+BF133+BF134+BF135+BF136+BF137+BF138</f>
        <v>99.999999999999986</v>
      </c>
      <c r="CG138" s="53">
        <f t="shared" ref="CG138" si="3186">BG125+BG126+BG127+BG128+BG129+BG130+BG131+BG132+BG133+BG134+BG135+BG136+BG137+BG138</f>
        <v>88.709677419354847</v>
      </c>
      <c r="CH138" s="33">
        <f t="shared" ref="CH138" si="3187">BH125+BH126+BH127+BH128+BH129+BH130+BH131+BH132+BH133+BH134+BH135+BH136+BH137+BH138</f>
        <v>100</v>
      </c>
      <c r="CI138" s="33">
        <f t="shared" ref="CI138" si="3188">BI125+BI126+BI127+BI128+BI129+BI130+BI131+BI132+BI133+BI134+BI135+BI136+BI137+BI138</f>
        <v>100</v>
      </c>
      <c r="CJ138" s="33">
        <f t="shared" ref="CJ138" si="3189">BJ125+BJ126+BJ127+BJ128+BJ129+BJ130+BJ131+BJ132+BJ133+BJ134+BJ135+BJ136+BJ137+BJ138</f>
        <v>100</v>
      </c>
      <c r="CK138" s="33">
        <f t="shared" ref="CK138" si="3190">BK125+BK126+BK127+BK128+BK129+BK130+BK131+BK132+BK133+BK134+BK135+BK136+BK137+BK138</f>
        <v>100</v>
      </c>
      <c r="CL138" s="33">
        <f t="shared" ref="CL138" si="3191">BL125+BL126+BL127+BL128+BL129+BL130+BL131+BL132+BL133+BL134+BL135+BL136+BL137+BL138</f>
        <v>100</v>
      </c>
      <c r="CM138" s="33">
        <f t="shared" ref="CM138" si="3192">BM125+BM126+BM127+BM128+BM129+BM130+BM131+BM132+BM133+BM134+BM135+BM136+BM137+BM138</f>
        <v>100.00000000000001</v>
      </c>
      <c r="CN138" s="33">
        <f t="shared" ref="CN138" si="3193">BN125+BN126+BN127+BN128+BN129+BN130+BN131+BN132+BN133+BN134+BN135+BN136+BN137+BN138</f>
        <v>100</v>
      </c>
      <c r="CO138" s="33">
        <f t="shared" ref="CO138" si="3194">BO125+BO126+BO127+BO128+BO129+BO130+BO131+BO132+BO133+BO134+BO135+BO136+BO137+BO138</f>
        <v>100</v>
      </c>
      <c r="CP138" s="33">
        <f t="shared" ref="CP138" si="3195">BP125+BP126+BP127+BP128+BP129+BP130+BP131+BP132+BP133+BP134+BP135+BP136+BP137+BP138</f>
        <v>99.999999999999972</v>
      </c>
      <c r="CQ138" s="33">
        <f t="shared" ref="CQ138" si="3196">BQ125+BQ126+BQ127+BQ128+BQ129+BQ130+BQ131+BQ132+BQ133+BQ134+BQ135+BQ136+BQ137+BQ138</f>
        <v>100</v>
      </c>
      <c r="CR138" s="33">
        <f t="shared" ref="CR138" si="3197">BR125+BR126+BR127+BR128+BR129+BR130+BR131+BR132+BR133+BR134+BR135+BR136+BR137+BR138</f>
        <v>100</v>
      </c>
      <c r="CS138" s="33">
        <f t="shared" ref="CS138" si="3198">BS125+BS126+BS127+BS128+BS129+BS130+BS131+BS132+BS133+BS134+BS135+BS136+BS137+BS138</f>
        <v>100.00000000000001</v>
      </c>
      <c r="CT138" s="33">
        <f t="shared" ref="CT138" si="3199">BT125+BT126+BT127+BT128+BT129+BT130+BT131+BT132+BT133+BT134+BT135+BT136+BT137+BT138</f>
        <v>99.999999999999986</v>
      </c>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row>
    <row r="139" spans="2:125" x14ac:dyDescent="0.25">
      <c r="B139" s="41" t="s">
        <v>20</v>
      </c>
      <c r="C139" s="2">
        <v>0</v>
      </c>
      <c r="D139" s="2">
        <v>2</v>
      </c>
      <c r="E139" s="2">
        <v>23</v>
      </c>
      <c r="F139" s="2">
        <v>49</v>
      </c>
      <c r="G139" s="2">
        <v>11</v>
      </c>
      <c r="H139" s="3">
        <v>1</v>
      </c>
      <c r="I139" s="3">
        <v>3</v>
      </c>
      <c r="J139" s="3">
        <v>23</v>
      </c>
      <c r="K139" s="3">
        <v>3</v>
      </c>
      <c r="L139" s="3">
        <v>10</v>
      </c>
      <c r="M139" s="3">
        <v>0</v>
      </c>
      <c r="N139" s="3">
        <v>0</v>
      </c>
      <c r="O139" s="3">
        <v>0</v>
      </c>
      <c r="P139" s="3">
        <v>0</v>
      </c>
      <c r="Q139" s="3">
        <v>0</v>
      </c>
      <c r="R139" s="3">
        <v>0</v>
      </c>
      <c r="S139" s="41">
        <v>125</v>
      </c>
      <c r="V139" s="41">
        <v>256</v>
      </c>
      <c r="W139" s="3">
        <f>Q125</f>
        <v>0</v>
      </c>
      <c r="X139" s="3">
        <f>Q126</f>
        <v>0</v>
      </c>
      <c r="Y139" s="41">
        <f>Q127</f>
        <v>0</v>
      </c>
      <c r="Z139" s="41">
        <f>Q128</f>
        <v>0</v>
      </c>
      <c r="AA139" s="41">
        <f>Q129</f>
        <v>0</v>
      </c>
      <c r="AB139" s="41">
        <f>Q130</f>
        <v>0</v>
      </c>
      <c r="AC139" s="41">
        <f>Q131</f>
        <v>0</v>
      </c>
      <c r="AD139" s="41">
        <f>Q132</f>
        <v>0</v>
      </c>
      <c r="AE139" s="3">
        <f>Q133</f>
        <v>0</v>
      </c>
      <c r="AF139" s="3">
        <f>Q134</f>
        <v>0</v>
      </c>
      <c r="AG139" s="52">
        <f>Q135</f>
        <v>14</v>
      </c>
      <c r="AH139" s="3">
        <f>Q136</f>
        <v>0</v>
      </c>
      <c r="AI139" s="3">
        <f>Q137</f>
        <v>0</v>
      </c>
      <c r="AJ139" s="3">
        <f>Q138</f>
        <v>0</v>
      </c>
      <c r="AK139" s="3">
        <f>Q139</f>
        <v>0</v>
      </c>
      <c r="AL139" s="3">
        <f>Q140</f>
        <v>0</v>
      </c>
      <c r="AM139" s="3">
        <f>Q141</f>
        <v>0</v>
      </c>
      <c r="AN139" s="3">
        <f>Q142</f>
        <v>0</v>
      </c>
      <c r="AO139" s="3">
        <f>Q143</f>
        <v>0</v>
      </c>
      <c r="AP139" s="3">
        <f>Q144</f>
        <v>0</v>
      </c>
      <c r="AQ139" s="3">
        <f>Q145</f>
        <v>0</v>
      </c>
      <c r="AR139" s="3">
        <f>Q146</f>
        <v>0</v>
      </c>
      <c r="AS139" s="3">
        <f>Q147</f>
        <v>0</v>
      </c>
      <c r="AT139" s="3">
        <f>Q148</f>
        <v>0</v>
      </c>
      <c r="AU139" s="7"/>
      <c r="AV139" s="41">
        <v>256</v>
      </c>
      <c r="AW139" s="33">
        <f t="shared" ref="AW139" si="3200">PRODUCT(W139*100*1/W141)</f>
        <v>0</v>
      </c>
      <c r="AX139" s="33">
        <f t="shared" ref="AX139" si="3201">PRODUCT(X139*100*1/X141)</f>
        <v>0</v>
      </c>
      <c r="AY139" s="30">
        <f t="shared" ref="AY139" si="3202">PRODUCT(Y139*100*1/Y141)</f>
        <v>0</v>
      </c>
      <c r="AZ139" s="30">
        <f t="shared" ref="AZ139" si="3203">PRODUCT(Z139*100*1/Z141)</f>
        <v>0</v>
      </c>
      <c r="BA139" s="30">
        <f t="shared" ref="BA139" si="3204">PRODUCT(AA139*100*1/AA141)</f>
        <v>0</v>
      </c>
      <c r="BB139" s="30">
        <f t="shared" ref="BB139" si="3205">PRODUCT(AB139*100*1/AB141)</f>
        <v>0</v>
      </c>
      <c r="BC139" s="30">
        <f t="shared" ref="BC139" si="3206">PRODUCT(AC139*100*1/AC141)</f>
        <v>0</v>
      </c>
      <c r="BD139" s="30">
        <f t="shared" ref="BD139" si="3207">PRODUCT(AD139*100*1/AD141)</f>
        <v>0</v>
      </c>
      <c r="BE139" s="33">
        <f t="shared" ref="BE139" si="3208">PRODUCT(AE139*100*1/AE141)</f>
        <v>0</v>
      </c>
      <c r="BF139" s="33">
        <f t="shared" ref="BF139" si="3209">PRODUCT(AF139*100*1/AF141)</f>
        <v>0</v>
      </c>
      <c r="BG139" s="53">
        <f t="shared" ref="BG139" si="3210">PRODUCT(AG139*100*1/AG141)</f>
        <v>11.290322580645162</v>
      </c>
      <c r="BH139" s="33">
        <f t="shared" ref="BH139" si="3211">PRODUCT(AH139*100*1/AH141)</f>
        <v>0</v>
      </c>
      <c r="BI139" s="33">
        <f t="shared" ref="BI139" si="3212">PRODUCT(AI139*100*1/AI141)</f>
        <v>0</v>
      </c>
      <c r="BJ139" s="33">
        <f t="shared" ref="BJ139" si="3213">PRODUCT(AJ139*100*1/AJ141)</f>
        <v>0</v>
      </c>
      <c r="BK139" s="33">
        <f t="shared" ref="BK139" si="3214">PRODUCT(AK139*100*1/AK141)</f>
        <v>0</v>
      </c>
      <c r="BL139" s="33">
        <f t="shared" ref="BL139" si="3215">PRODUCT(AL139*100*1/AL141)</f>
        <v>0</v>
      </c>
      <c r="BM139" s="33">
        <f t="shared" ref="BM139" si="3216">PRODUCT(AM139*100*1/AM141)</f>
        <v>0</v>
      </c>
      <c r="BN139" s="33">
        <f t="shared" ref="BN139" si="3217">PRODUCT(AN139*100*1/AN141)</f>
        <v>0</v>
      </c>
      <c r="BO139" s="33">
        <f t="shared" ref="BO139" si="3218">PRODUCT(AO139*100*1/AO141)</f>
        <v>0</v>
      </c>
      <c r="BP139" s="33">
        <f t="shared" ref="BP139" si="3219">PRODUCT(AP139*100*1/AP141)</f>
        <v>0</v>
      </c>
      <c r="BQ139" s="33">
        <f t="shared" ref="BQ139" si="3220">PRODUCT(AQ139*100*1/AQ141)</f>
        <v>0</v>
      </c>
      <c r="BR139" s="33">
        <f t="shared" ref="BR139" si="3221">PRODUCT(AR139*100*1/AR141)</f>
        <v>0</v>
      </c>
      <c r="BS139" s="33">
        <f t="shared" ref="BS139" si="3222">PRODUCT(AS139*100*1/AS141)</f>
        <v>0</v>
      </c>
      <c r="BT139" s="33">
        <f t="shared" ref="BT139" si="3223">PRODUCT(AT139*100*1/AT141)</f>
        <v>0</v>
      </c>
      <c r="BU139" s="41"/>
      <c r="BV139" s="41">
        <v>256</v>
      </c>
      <c r="BW139" s="33">
        <f t="shared" ref="BW139" si="3224">AW125+AW126+AW127+AW128+AW129+AW130+AW131+AW132+AW133+AW134+AW135+AW136+AW137+AW138+AW139</f>
        <v>100</v>
      </c>
      <c r="BX139" s="33">
        <f t="shared" ref="BX139" si="3225">AX125+AX126+AX127+AX128+AX129+AX130+AX131+AX132+AX133+AX134+AX135+AX136+AX137+AX138+AX139</f>
        <v>100</v>
      </c>
      <c r="BY139" s="30">
        <f t="shared" ref="BY139" si="3226">AY125+AY126+AY127+AY128+AY129+AY130+AY131+AY132+AY133+AY134+AY135+AY136+AY137+AY138+AY139</f>
        <v>100</v>
      </c>
      <c r="BZ139" s="30">
        <f t="shared" ref="BZ139" si="3227">AZ125+AZ126+AZ127+AZ128+AZ129+AZ130+AZ131+AZ132+AZ133+AZ134+AZ135+AZ136+AZ137+AZ138+AZ139</f>
        <v>100</v>
      </c>
      <c r="CA139" s="30">
        <f t="shared" ref="CA139" si="3228">BA125+BA126+BA127+BA128+BA129+BA130+BA131+BA132+BA133+BA134+BA135+BA136+BA137+BA138+BA139</f>
        <v>100</v>
      </c>
      <c r="CB139" s="30">
        <f t="shared" ref="CB139" si="3229">BB125+BB126+BB127+BB128+BB129+BB130+BB131+BB132+BB133+BB134+BB135+BB136+BB137+BB138+BB139</f>
        <v>99.999999999999986</v>
      </c>
      <c r="CC139" s="30">
        <f t="shared" ref="CC139" si="3230">BC125+BC126+BC127+BC128+BC129+BC130+BC131+BC132+BC133+BC134+BC135+BC136+BC137+BC138+BC139</f>
        <v>100</v>
      </c>
      <c r="CD139" s="30">
        <f t="shared" ref="CD139" si="3231">BD125+BD126+BD127+BD128+BD129+BD130+BD131+BD132+BD133+BD134+BD135+BD136+BD137+BD138+BD139</f>
        <v>100.00000000000001</v>
      </c>
      <c r="CE139" s="33">
        <f t="shared" ref="CE139" si="3232">BE125+BE126+BE127+BE128+BE129+BE130+BE131+BE132+BE133+BE134+BE135+BE136+BE137+BE138+BE139</f>
        <v>99.999999999999986</v>
      </c>
      <c r="CF139" s="33">
        <f t="shared" ref="CF139" si="3233">BF125+BF126+BF127+BF128+BF129+BF130+BF131+BF132+BF133+BF134+BF135+BF136+BF137+BF138+BF139</f>
        <v>99.999999999999986</v>
      </c>
      <c r="CG139" s="53">
        <f t="shared" ref="CG139" si="3234">BG125+BG126+BG127+BG128+BG129+BG130+BG131+BG132+BG133+BG134+BG135+BG136+BG137+BG138+BG139</f>
        <v>100.00000000000001</v>
      </c>
      <c r="CH139" s="33">
        <f t="shared" ref="CH139" si="3235">BH125+BH126+BH127+BH128+BH129+BH130+BH131+BH132+BH133+BH134+BH135+BH136+BH137+BH138+BH139</f>
        <v>100</v>
      </c>
      <c r="CI139" s="33">
        <f t="shared" ref="CI139" si="3236">BI125+BI126+BI127+BI128+BI129+BI130+BI131+BI132+BI133+BI134+BI135+BI136+BI137+BI138+BI139</f>
        <v>100</v>
      </c>
      <c r="CJ139" s="33">
        <f t="shared" ref="CJ139" si="3237">BJ125+BJ126+BJ127+BJ128+BJ129+BJ130+BJ131+BJ132+BJ133+BJ134+BJ135+BJ136+BJ137+BJ138+BJ139</f>
        <v>100</v>
      </c>
      <c r="CK139" s="33">
        <f t="shared" ref="CK139" si="3238">BK125+BK126+BK127+BK128+BK129+BK130+BK131+BK132+BK133+BK134+BK135+BK136+BK137+BK138+BK139</f>
        <v>100</v>
      </c>
      <c r="CL139" s="33">
        <f t="shared" ref="CL139" si="3239">BL125+BL126+BL127+BL128+BL129+BL130+BL131+BL132+BL133+BL134+BL135+BL136+BL137+BL138+BL139</f>
        <v>100</v>
      </c>
      <c r="CM139" s="33">
        <f t="shared" ref="CM139" si="3240">BM125+BM126+BM127+BM128+BM129+BM130+BM131+BM132+BM133+BM134+BM135+BM136+BM137+BM138+BM139</f>
        <v>100.00000000000001</v>
      </c>
      <c r="CN139" s="33">
        <f t="shared" ref="CN139" si="3241">BN125+BN126+BN127+BN128+BN129+BN130+BN131+BN132+BN133+BN134+BN135+BN136+BN137+BN138+BN139</f>
        <v>100</v>
      </c>
      <c r="CO139" s="33">
        <f t="shared" ref="CO139" si="3242">BO125+BO126+BO127+BO128+BO129+BO130+BO131+BO132+BO133+BO134+BO135+BO136+BO137+BO138+BO139</f>
        <v>100</v>
      </c>
      <c r="CP139" s="33">
        <f t="shared" ref="CP139" si="3243">BP125+BP126+BP127+BP128+BP129+BP130+BP131+BP132+BP133+BP134+BP135+BP136+BP137+BP138+BP139</f>
        <v>99.999999999999972</v>
      </c>
      <c r="CQ139" s="33">
        <f t="shared" ref="CQ139" si="3244">BQ125+BQ126+BQ127+BQ128+BQ129+BQ130+BQ131+BQ132+BQ133+BQ134+BQ135+BQ136+BQ137+BQ138+BQ139</f>
        <v>100</v>
      </c>
      <c r="CR139" s="33">
        <f t="shared" ref="CR139" si="3245">BR125+BR126+BR127+BR128+BR129+BR130+BR131+BR132+BR133+BR134+BR135+BR136+BR137+BR138+BR139</f>
        <v>100</v>
      </c>
      <c r="CS139" s="33">
        <f t="shared" ref="CS139" si="3246">BS125+BS126+BS127+BS128+BS129+BS130+BS131+BS132+BS133+BS134+BS135+BS136+BS137+BS138+BS139</f>
        <v>100.00000000000001</v>
      </c>
      <c r="CT139" s="33">
        <f t="shared" ref="CT139" si="3247">BT125+BT126+BT127+BT128+BT129+BT130+BT131+BT132+BT133+BT134+BT135+BT136+BT137+BT138+BT139</f>
        <v>99.999999999999986</v>
      </c>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row>
    <row r="140" spans="2:125" x14ac:dyDescent="0.25">
      <c r="B140" s="41" t="s">
        <v>21</v>
      </c>
      <c r="C140" s="2">
        <v>0</v>
      </c>
      <c r="D140" s="2">
        <v>0</v>
      </c>
      <c r="E140" s="2">
        <v>69</v>
      </c>
      <c r="F140" s="2">
        <v>0</v>
      </c>
      <c r="G140" s="2">
        <v>25</v>
      </c>
      <c r="H140" s="2">
        <v>14</v>
      </c>
      <c r="I140" s="2">
        <v>7</v>
      </c>
      <c r="J140" s="3">
        <v>4</v>
      </c>
      <c r="K140" s="3">
        <v>4</v>
      </c>
      <c r="L140" s="3">
        <v>2</v>
      </c>
      <c r="M140" s="3">
        <v>0</v>
      </c>
      <c r="N140" s="3">
        <v>0</v>
      </c>
      <c r="O140" s="3">
        <v>0</v>
      </c>
      <c r="P140" s="3">
        <v>0</v>
      </c>
      <c r="Q140" s="3">
        <v>0</v>
      </c>
      <c r="R140" s="3">
        <v>0</v>
      </c>
      <c r="S140" s="41">
        <v>125</v>
      </c>
      <c r="V140" s="41">
        <v>512</v>
      </c>
      <c r="W140" s="3">
        <f>R125</f>
        <v>0</v>
      </c>
      <c r="X140" s="3">
        <f>R126</f>
        <v>0</v>
      </c>
      <c r="Y140" s="41">
        <f>R127</f>
        <v>0</v>
      </c>
      <c r="Z140" s="41">
        <f>R128</f>
        <v>0</v>
      </c>
      <c r="AA140" s="41">
        <f>R129</f>
        <v>0</v>
      </c>
      <c r="AB140" s="41">
        <f>R130</f>
        <v>0</v>
      </c>
      <c r="AC140" s="41">
        <f>R131</f>
        <v>0</v>
      </c>
      <c r="AD140" s="41">
        <f>R132</f>
        <v>0</v>
      </c>
      <c r="AE140" s="3">
        <f>R133</f>
        <v>0</v>
      </c>
      <c r="AF140" s="3">
        <f>R134</f>
        <v>0</v>
      </c>
      <c r="AG140" s="52">
        <f>R135</f>
        <v>0</v>
      </c>
      <c r="AH140" s="3">
        <f>R136</f>
        <v>0</v>
      </c>
      <c r="AI140" s="3">
        <f>R137</f>
        <v>0</v>
      </c>
      <c r="AJ140" s="3">
        <f>R138</f>
        <v>0</v>
      </c>
      <c r="AK140" s="3">
        <f>R139</f>
        <v>0</v>
      </c>
      <c r="AL140" s="3">
        <f>R140</f>
        <v>0</v>
      </c>
      <c r="AM140" s="3">
        <f>R141</f>
        <v>0</v>
      </c>
      <c r="AN140" s="3">
        <f>R142</f>
        <v>0</v>
      </c>
      <c r="AO140" s="3">
        <f>R143</f>
        <v>0</v>
      </c>
      <c r="AP140" s="3">
        <f>R144</f>
        <v>0</v>
      </c>
      <c r="AQ140" s="3">
        <f>R145</f>
        <v>0</v>
      </c>
      <c r="AR140" s="3">
        <f>R146</f>
        <v>0</v>
      </c>
      <c r="AS140" s="3">
        <f>R147</f>
        <v>0</v>
      </c>
      <c r="AT140" s="3">
        <f>R148</f>
        <v>0</v>
      </c>
      <c r="AU140" s="7"/>
      <c r="AV140" s="41">
        <v>512</v>
      </c>
      <c r="AW140" s="33">
        <f t="shared" ref="AW140" si="3248">PRODUCT(W140*100*1/W141)</f>
        <v>0</v>
      </c>
      <c r="AX140" s="33">
        <f t="shared" ref="AX140" si="3249">PRODUCT(X140*100*1/X141)</f>
        <v>0</v>
      </c>
      <c r="AY140" s="30">
        <f t="shared" ref="AY140" si="3250">PRODUCT(Y140*100*1/Y141)</f>
        <v>0</v>
      </c>
      <c r="AZ140" s="30">
        <f t="shared" ref="AZ140" si="3251">PRODUCT(Z140*100*1/Z141)</f>
        <v>0</v>
      </c>
      <c r="BA140" s="30">
        <f t="shared" ref="BA140" si="3252">PRODUCT(AA140*100*1/AA141)</f>
        <v>0</v>
      </c>
      <c r="BB140" s="30">
        <f t="shared" ref="BB140" si="3253">PRODUCT(AB140*100*1/AB141)</f>
        <v>0</v>
      </c>
      <c r="BC140" s="30">
        <f t="shared" ref="BC140" si="3254">PRODUCT(AC140*100*1/AC141)</f>
        <v>0</v>
      </c>
      <c r="BD140" s="30">
        <f t="shared" ref="BD140" si="3255">PRODUCT(AD140*100*1/AD141)</f>
        <v>0</v>
      </c>
      <c r="BE140" s="33">
        <f t="shared" ref="BE140" si="3256">PRODUCT(AE140*100*1/AE141)</f>
        <v>0</v>
      </c>
      <c r="BF140" s="33">
        <f t="shared" ref="BF140" si="3257">PRODUCT(AF140*100*1/AF141)</f>
        <v>0</v>
      </c>
      <c r="BG140" s="53">
        <f t="shared" ref="BG140" si="3258">PRODUCT(AG140*100*1/AG141)</f>
        <v>0</v>
      </c>
      <c r="BH140" s="33">
        <f t="shared" ref="BH140" si="3259">PRODUCT(AH140*100*1/AH141)</f>
        <v>0</v>
      </c>
      <c r="BI140" s="33">
        <f t="shared" ref="BI140" si="3260">PRODUCT(AI140*100*1/AI141)</f>
        <v>0</v>
      </c>
      <c r="BJ140" s="33">
        <f t="shared" ref="BJ140" si="3261">PRODUCT(AJ140*100*1/AJ141)</f>
        <v>0</v>
      </c>
      <c r="BK140" s="33">
        <f t="shared" ref="BK140" si="3262">PRODUCT(AK140*100*1/AK141)</f>
        <v>0</v>
      </c>
      <c r="BL140" s="33">
        <f t="shared" ref="BL140" si="3263">PRODUCT(AL140*100*1/AL141)</f>
        <v>0</v>
      </c>
      <c r="BM140" s="33">
        <f t="shared" ref="BM140" si="3264">PRODUCT(AM140*100*1/AM141)</f>
        <v>0</v>
      </c>
      <c r="BN140" s="33">
        <f t="shared" ref="BN140" si="3265">PRODUCT(AN140*100*1/AN141)</f>
        <v>0</v>
      </c>
      <c r="BO140" s="33">
        <f t="shared" ref="BO140" si="3266">PRODUCT(AO140*100*1/AO141)</f>
        <v>0</v>
      </c>
      <c r="BP140" s="33">
        <f t="shared" ref="BP140" si="3267">PRODUCT(AP140*100*1/AP141)</f>
        <v>0</v>
      </c>
      <c r="BQ140" s="33">
        <f t="shared" ref="BQ140" si="3268">PRODUCT(AQ140*100*1/AQ141)</f>
        <v>0</v>
      </c>
      <c r="BR140" s="33">
        <f t="shared" ref="BR140" si="3269">PRODUCT(AR140*100*1/AR141)</f>
        <v>0</v>
      </c>
      <c r="BS140" s="33">
        <f t="shared" ref="BS140" si="3270">PRODUCT(AS140*100*1/AS141)</f>
        <v>0</v>
      </c>
      <c r="BT140" s="33">
        <f t="shared" ref="BT140" si="3271">PRODUCT(AT140*100*1/AT141)</f>
        <v>0</v>
      </c>
      <c r="BU140" s="41"/>
      <c r="BV140" s="41">
        <v>512</v>
      </c>
      <c r="BW140" s="33">
        <f t="shared" ref="BW140" si="3272">AW125+AW126+AW127+AW128+AW129+AW130+AW131+AW132+AW133+AW134+AW135+AW136+AW137+AW138+AW139+AW140</f>
        <v>100</v>
      </c>
      <c r="BX140" s="33">
        <f t="shared" ref="BX140" si="3273">AX125+AX126+AX127+AX128+AX129+AX130+AX131+AX132+AX133+AX134+AX135+AX136+AX137+AX138+AX139+AX140</f>
        <v>100</v>
      </c>
      <c r="BY140" s="30">
        <f t="shared" ref="BY140" si="3274">AY125+AY126+AY127+AY128+AY129+AY130+AY131+AY132+AY133+AY134+AY135+AY136+AY137+AY138+AY139+AY140</f>
        <v>100</v>
      </c>
      <c r="BZ140" s="30">
        <f t="shared" ref="BZ140" si="3275">AZ125+AZ126+AZ127+AZ128+AZ129+AZ130+AZ131+AZ132+AZ133+AZ134+AZ135+AZ136+AZ137+AZ138+AZ139+AZ140</f>
        <v>100</v>
      </c>
      <c r="CA140" s="30">
        <f t="shared" ref="CA140" si="3276">BA125+BA126+BA127+BA128+BA129+BA130+BA131+BA132+BA133+BA134+BA135+BA136+BA137+BA138+BA139+BA140</f>
        <v>100</v>
      </c>
      <c r="CB140" s="30">
        <f t="shared" ref="CB140" si="3277">BB125+BB126+BB127+BB128+BB129+BB130+BB131+BB132+BB133+BB134+BB135+BB136+BB137+BB138+BB139+BB140</f>
        <v>99.999999999999986</v>
      </c>
      <c r="CC140" s="30">
        <f t="shared" ref="CC140" si="3278">BC125+BC126+BC127+BC128+BC129+BC130+BC131+BC132+BC133+BC134+BC135+BC136+BC137+BC138+BC139+BC140</f>
        <v>100</v>
      </c>
      <c r="CD140" s="30">
        <f t="shared" ref="CD140" si="3279">BD125+BD126+BD127+BD128+BD129+BD130+BD131+BD132+BD133+BD134+BD135+BD136+BD137+BD138+BD139+BD140</f>
        <v>100.00000000000001</v>
      </c>
      <c r="CE140" s="33">
        <f t="shared" ref="CE140" si="3280">BE125+BE126+BE127+BE128+BE129+BE130+BE131+BE132+BE133+BE134+BE135+BE136+BE137+BE138+BE139+BE140</f>
        <v>99.999999999999986</v>
      </c>
      <c r="CF140" s="33">
        <f t="shared" ref="CF140" si="3281">BF125+BF126+BF127+BF128+BF129+BF130+BF131+BF132+BF133+BF134+BF135+BF136+BF137+BF138+BF139+BF140</f>
        <v>99.999999999999986</v>
      </c>
      <c r="CG140" s="53">
        <f t="shared" ref="CG140" si="3282">BG125+BG126+BG127+BG128+BG129+BG130+BG131+BG132+BG133+BG134+BG135+BG136+BG137+BG138+BG139+BG140</f>
        <v>100.00000000000001</v>
      </c>
      <c r="CH140" s="33">
        <f t="shared" ref="CH140" si="3283">BH125+BH126+BH127+BH128+BH129+BH130+BH131+BH132+BH133+BH134+BH135+BH136+BH137+BH138+BH139+BH140</f>
        <v>100</v>
      </c>
      <c r="CI140" s="33">
        <f t="shared" ref="CI140" si="3284">BI125+BI126+BI127+BI128+BI129+BI130+BI131+BI132+BI133+BI134+BI135+BI136+BI137+BI138+BI139+BI140</f>
        <v>100</v>
      </c>
      <c r="CJ140" s="33">
        <f t="shared" ref="CJ140" si="3285">BJ125+BJ126+BJ127+BJ128+BJ129+BJ130+BJ131+BJ132+BJ133+BJ134+BJ135+BJ136+BJ137+BJ138+BJ139+BJ140</f>
        <v>100</v>
      </c>
      <c r="CK140" s="33">
        <f t="shared" ref="CK140" si="3286">BK125+BK126+BK127+BK128+BK129+BK130+BK131+BK132+BK133+BK134+BK135+BK136+BK137+BK138+BK139+BK140</f>
        <v>100</v>
      </c>
      <c r="CL140" s="33">
        <f t="shared" ref="CL140" si="3287">BL125+BL126+BL127+BL128+BL129+BL130+BL131+BL132+BL133+BL134+BL135+BL136+BL137+BL138+BL139+BL140</f>
        <v>100</v>
      </c>
      <c r="CM140" s="33">
        <f t="shared" ref="CM140" si="3288">BM125+BM126+BM127+BM128+BM129+BM130+BM131+BM132+BM133+BM134+BM135+BM136+BM137+BM138+BM139+BM140</f>
        <v>100.00000000000001</v>
      </c>
      <c r="CN140" s="33">
        <f t="shared" ref="CN140" si="3289">BN125+BN126+BN127+BN128+BN129+BN130+BN131+BN132+BN133+BN134+BN135+BN136+BN137+BN138+BN139+BN140</f>
        <v>100</v>
      </c>
      <c r="CO140" s="33">
        <f t="shared" ref="CO140" si="3290">BO125+BO126+BO127+BO128+BO129+BO130+BO131+BO132+BO133+BO134+BO135+BO136+BO137+BO138+BO139+BO140</f>
        <v>100</v>
      </c>
      <c r="CP140" s="33">
        <f t="shared" ref="CP140" si="3291">BP125+BP126+BP127+BP128+BP129+BP130+BP131+BP132+BP133+BP134+BP135+BP136+BP137+BP138+BP139+BP140</f>
        <v>99.999999999999972</v>
      </c>
      <c r="CQ140" s="33">
        <f t="shared" ref="CQ140" si="3292">BQ125+BQ126+BQ127+BQ128+BQ129+BQ130+BQ131+BQ132+BQ133+BQ134+BQ135+BQ136+BQ137+BQ138+BQ139+BQ140</f>
        <v>100</v>
      </c>
      <c r="CR140" s="33">
        <f t="shared" ref="CR140" si="3293">BR125+BR126+BR127+BR128+BR129+BR130+BR131+BR132+BR133+BR134+BR135+BR136+BR137+BR138+BR139+BR140</f>
        <v>100</v>
      </c>
      <c r="CS140" s="33">
        <f t="shared" ref="CS140" si="3294">BS125+BS126+BS127+BS128+BS129+BS130+BS131+BS132+BS133+BS134+BS135+BS136+BS137+BS138+BS139+BS140</f>
        <v>100.00000000000001</v>
      </c>
      <c r="CT140" s="33">
        <f t="shared" ref="CT140" si="3295">BT125+BT126+BT127+BT128+BT129+BT130+BT131+BT132+BT133+BT134+BT135+BT136+BT137+BT138+BT139+BT140</f>
        <v>99.999999999999986</v>
      </c>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row>
    <row r="141" spans="2:125" x14ac:dyDescent="0.25">
      <c r="B141" s="41" t="s">
        <v>33</v>
      </c>
      <c r="C141" s="2">
        <v>0</v>
      </c>
      <c r="D141" s="2">
        <v>118</v>
      </c>
      <c r="E141" s="2">
        <v>3</v>
      </c>
      <c r="F141" s="3">
        <v>3</v>
      </c>
      <c r="G141" s="3">
        <v>1</v>
      </c>
      <c r="H141" s="3">
        <v>0</v>
      </c>
      <c r="I141" s="3">
        <v>0</v>
      </c>
      <c r="J141" s="3">
        <v>0</v>
      </c>
      <c r="K141" s="3">
        <v>0</v>
      </c>
      <c r="L141" s="3">
        <v>0</v>
      </c>
      <c r="M141" s="3">
        <v>0</v>
      </c>
      <c r="N141" s="3">
        <v>0</v>
      </c>
      <c r="O141" s="3">
        <v>0</v>
      </c>
      <c r="P141" s="3">
        <v>0</v>
      </c>
      <c r="Q141" s="3">
        <v>0</v>
      </c>
      <c r="R141" s="3">
        <v>0</v>
      </c>
      <c r="S141" s="41">
        <v>125</v>
      </c>
      <c r="V141" s="41" t="s">
        <v>1</v>
      </c>
      <c r="W141" s="41">
        <f>S125</f>
        <v>125</v>
      </c>
      <c r="X141" s="41">
        <f>S126</f>
        <v>125</v>
      </c>
      <c r="Y141" s="41">
        <f>S127</f>
        <v>125</v>
      </c>
      <c r="Z141" s="41">
        <f>S128</f>
        <v>125</v>
      </c>
      <c r="AA141" s="41">
        <f>S129</f>
        <v>125</v>
      </c>
      <c r="AB141" s="41">
        <f>S130</f>
        <v>125</v>
      </c>
      <c r="AC141" s="41">
        <f>S131</f>
        <v>125</v>
      </c>
      <c r="AD141" s="41">
        <f>S132</f>
        <v>125</v>
      </c>
      <c r="AE141" s="41">
        <f>S133</f>
        <v>125</v>
      </c>
      <c r="AF141" s="41">
        <f>S134</f>
        <v>125</v>
      </c>
      <c r="AG141" s="48">
        <f>S135</f>
        <v>124</v>
      </c>
      <c r="AH141" s="41">
        <f>S136</f>
        <v>125</v>
      </c>
      <c r="AI141" s="41">
        <f>S137</f>
        <v>125</v>
      </c>
      <c r="AJ141" s="41">
        <f>S138</f>
        <v>125</v>
      </c>
      <c r="AK141" s="41">
        <f>S139</f>
        <v>125</v>
      </c>
      <c r="AL141" s="41">
        <f>S140</f>
        <v>125</v>
      </c>
      <c r="AM141" s="41">
        <f>S141</f>
        <v>125</v>
      </c>
      <c r="AN141" s="41">
        <f>S142</f>
        <v>125</v>
      </c>
      <c r="AO141" s="41">
        <f>S143</f>
        <v>125</v>
      </c>
      <c r="AP141" s="41">
        <f>S144</f>
        <v>125</v>
      </c>
      <c r="AQ141" s="41">
        <f>S145</f>
        <v>125</v>
      </c>
      <c r="AR141" s="41">
        <f>S146</f>
        <v>125</v>
      </c>
      <c r="AS141" s="41">
        <f>S147</f>
        <v>125</v>
      </c>
      <c r="AT141" s="41">
        <f>S148</f>
        <v>125</v>
      </c>
      <c r="AV141" s="41" t="s">
        <v>1</v>
      </c>
      <c r="AW141" s="30">
        <f t="shared" ref="AW141:BT141" si="3296">SUM(AW125:AW140)</f>
        <v>100</v>
      </c>
      <c r="AX141" s="30">
        <f t="shared" si="3296"/>
        <v>100</v>
      </c>
      <c r="AY141" s="30">
        <f t="shared" si="3296"/>
        <v>100</v>
      </c>
      <c r="AZ141" s="30">
        <f t="shared" si="3296"/>
        <v>100</v>
      </c>
      <c r="BA141" s="30">
        <f t="shared" si="3296"/>
        <v>100</v>
      </c>
      <c r="BB141" s="30">
        <f t="shared" si="3296"/>
        <v>99.999999999999986</v>
      </c>
      <c r="BC141" s="30">
        <f t="shared" si="3296"/>
        <v>100</v>
      </c>
      <c r="BD141" s="30">
        <f t="shared" si="3296"/>
        <v>100.00000000000001</v>
      </c>
      <c r="BE141" s="30">
        <f t="shared" si="3296"/>
        <v>99.999999999999986</v>
      </c>
      <c r="BF141" s="30">
        <f t="shared" si="3296"/>
        <v>99.999999999999986</v>
      </c>
      <c r="BG141" s="49">
        <f t="shared" si="3296"/>
        <v>100.00000000000001</v>
      </c>
      <c r="BH141" s="30">
        <f t="shared" si="3296"/>
        <v>100</v>
      </c>
      <c r="BI141" s="30">
        <f t="shared" si="3296"/>
        <v>100</v>
      </c>
      <c r="BJ141" s="30">
        <f t="shared" si="3296"/>
        <v>100</v>
      </c>
      <c r="BK141" s="30">
        <f t="shared" si="3296"/>
        <v>100</v>
      </c>
      <c r="BL141" s="30">
        <f t="shared" si="3296"/>
        <v>100</v>
      </c>
      <c r="BM141" s="30">
        <f t="shared" si="3296"/>
        <v>100.00000000000001</v>
      </c>
      <c r="BN141" s="30">
        <f t="shared" si="3296"/>
        <v>100</v>
      </c>
      <c r="BO141" s="30">
        <f t="shared" si="3296"/>
        <v>100</v>
      </c>
      <c r="BP141" s="30">
        <f t="shared" si="3296"/>
        <v>99.999999999999972</v>
      </c>
      <c r="BQ141" s="30">
        <f t="shared" si="3296"/>
        <v>100</v>
      </c>
      <c r="BR141" s="30">
        <f t="shared" si="3296"/>
        <v>100</v>
      </c>
      <c r="BS141" s="30">
        <f t="shared" si="3296"/>
        <v>100.00000000000001</v>
      </c>
      <c r="BT141" s="30">
        <f t="shared" si="3296"/>
        <v>99.999999999999986</v>
      </c>
      <c r="BU141" s="41"/>
      <c r="BV141" s="41"/>
      <c r="CG141" s="49"/>
      <c r="CQ141" s="30"/>
      <c r="CR141" s="30"/>
      <c r="CS141" s="3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row>
    <row r="142" spans="2:125" x14ac:dyDescent="0.25">
      <c r="B142" s="41" t="s">
        <v>34</v>
      </c>
      <c r="C142" s="2">
        <v>0</v>
      </c>
      <c r="D142" s="2">
        <v>0</v>
      </c>
      <c r="E142" s="2">
        <v>0</v>
      </c>
      <c r="F142" s="2">
        <v>4</v>
      </c>
      <c r="G142" s="2">
        <v>64</v>
      </c>
      <c r="H142" s="2">
        <v>50</v>
      </c>
      <c r="I142" s="2">
        <v>7</v>
      </c>
      <c r="J142" s="3">
        <v>0</v>
      </c>
      <c r="K142" s="3">
        <v>0</v>
      </c>
      <c r="L142" s="3">
        <v>0</v>
      </c>
      <c r="M142" s="3">
        <v>0</v>
      </c>
      <c r="N142" s="3">
        <v>0</v>
      </c>
      <c r="O142" s="3">
        <v>0</v>
      </c>
      <c r="P142" s="3">
        <v>0</v>
      </c>
      <c r="Q142" s="3">
        <v>0</v>
      </c>
      <c r="R142" s="3">
        <v>0</v>
      </c>
      <c r="S142" s="41">
        <v>125</v>
      </c>
      <c r="AG142" s="48"/>
      <c r="BG142" s="48"/>
      <c r="CG142" s="49"/>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row>
    <row r="143" spans="2:125" x14ac:dyDescent="0.25">
      <c r="B143" s="41" t="s">
        <v>35</v>
      </c>
      <c r="C143" s="2">
        <v>0</v>
      </c>
      <c r="D143" s="2">
        <v>0</v>
      </c>
      <c r="E143" s="2">
        <v>6</v>
      </c>
      <c r="F143" s="2">
        <v>0</v>
      </c>
      <c r="G143" s="2">
        <v>31</v>
      </c>
      <c r="H143" s="2">
        <v>11</v>
      </c>
      <c r="I143" s="2">
        <v>3</v>
      </c>
      <c r="J143" s="3">
        <v>0</v>
      </c>
      <c r="K143" s="3">
        <v>1</v>
      </c>
      <c r="L143" s="3">
        <v>0</v>
      </c>
      <c r="M143" s="3">
        <v>0</v>
      </c>
      <c r="N143" s="3">
        <v>73</v>
      </c>
      <c r="O143" s="3">
        <v>0</v>
      </c>
      <c r="P143" s="3">
        <v>0</v>
      </c>
      <c r="Q143" s="3">
        <v>0</v>
      </c>
      <c r="R143" s="3">
        <v>0</v>
      </c>
      <c r="S143" s="41">
        <v>125</v>
      </c>
      <c r="AG143" s="48"/>
      <c r="BG143" s="48"/>
      <c r="CG143" s="49"/>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row>
    <row r="144" spans="2:125" x14ac:dyDescent="0.25">
      <c r="B144" s="41" t="s">
        <v>24</v>
      </c>
      <c r="C144" s="2">
        <v>0</v>
      </c>
      <c r="D144" s="2">
        <v>3</v>
      </c>
      <c r="E144" s="2">
        <v>53</v>
      </c>
      <c r="F144" s="2">
        <v>28</v>
      </c>
      <c r="G144" s="2">
        <v>6</v>
      </c>
      <c r="H144" s="3">
        <v>1</v>
      </c>
      <c r="I144" s="3">
        <v>1</v>
      </c>
      <c r="J144" s="3">
        <v>0</v>
      </c>
      <c r="K144" s="3">
        <v>2</v>
      </c>
      <c r="L144" s="3">
        <v>31</v>
      </c>
      <c r="M144" s="3">
        <v>0</v>
      </c>
      <c r="N144" s="3">
        <v>0</v>
      </c>
      <c r="O144" s="3">
        <v>0</v>
      </c>
      <c r="P144" s="3">
        <v>0</v>
      </c>
      <c r="Q144" s="3">
        <v>0</v>
      </c>
      <c r="R144" s="3">
        <v>0</v>
      </c>
      <c r="S144" s="41">
        <v>125</v>
      </c>
      <c r="AG144" s="48"/>
      <c r="BG144" s="48"/>
      <c r="CG144" s="49"/>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row>
    <row r="145" spans="2:122" x14ac:dyDescent="0.25">
      <c r="B145" s="41" t="s">
        <v>36</v>
      </c>
      <c r="C145" s="2">
        <v>0</v>
      </c>
      <c r="D145" s="2">
        <v>0</v>
      </c>
      <c r="E145" s="2">
        <v>0</v>
      </c>
      <c r="F145" s="2">
        <v>0</v>
      </c>
      <c r="G145" s="2">
        <v>1</v>
      </c>
      <c r="H145" s="2">
        <v>34</v>
      </c>
      <c r="I145" s="2">
        <v>79</v>
      </c>
      <c r="J145" s="2">
        <v>11</v>
      </c>
      <c r="K145" s="2">
        <v>0</v>
      </c>
      <c r="L145" s="3">
        <v>0</v>
      </c>
      <c r="M145" s="3">
        <v>0</v>
      </c>
      <c r="N145" s="3">
        <v>0</v>
      </c>
      <c r="O145" s="3">
        <v>0</v>
      </c>
      <c r="P145" s="3">
        <v>0</v>
      </c>
      <c r="Q145" s="3">
        <v>0</v>
      </c>
      <c r="R145" s="3">
        <v>0</v>
      </c>
      <c r="S145" s="41">
        <v>125</v>
      </c>
      <c r="AG145" s="48"/>
      <c r="BG145" s="48"/>
      <c r="CG145" s="49"/>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row>
    <row r="146" spans="2:122" x14ac:dyDescent="0.25">
      <c r="B146" s="41" t="s">
        <v>37</v>
      </c>
      <c r="C146" s="2">
        <v>0</v>
      </c>
      <c r="D146" s="2">
        <v>0</v>
      </c>
      <c r="E146" s="2">
        <v>1</v>
      </c>
      <c r="F146" s="2">
        <v>0</v>
      </c>
      <c r="G146" s="2">
        <v>1</v>
      </c>
      <c r="H146" s="2">
        <v>70</v>
      </c>
      <c r="I146" s="2">
        <v>45</v>
      </c>
      <c r="J146" s="2">
        <v>8</v>
      </c>
      <c r="K146" s="2">
        <v>0</v>
      </c>
      <c r="L146" s="3">
        <v>0</v>
      </c>
      <c r="M146" s="3">
        <v>0</v>
      </c>
      <c r="N146" s="3">
        <v>0</v>
      </c>
      <c r="O146" s="3">
        <v>0</v>
      </c>
      <c r="P146" s="3">
        <v>0</v>
      </c>
      <c r="Q146" s="3">
        <v>0</v>
      </c>
      <c r="R146" s="3">
        <v>0</v>
      </c>
      <c r="S146" s="41">
        <v>125</v>
      </c>
      <c r="AG146" s="48"/>
      <c r="BG146" s="48"/>
      <c r="CG146" s="49"/>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row>
    <row r="147" spans="2:122" x14ac:dyDescent="0.25">
      <c r="B147" s="41" t="s">
        <v>38</v>
      </c>
      <c r="C147" s="2">
        <v>0</v>
      </c>
      <c r="D147" s="2">
        <v>0</v>
      </c>
      <c r="E147" s="2">
        <v>0</v>
      </c>
      <c r="F147" s="2">
        <v>79</v>
      </c>
      <c r="G147" s="2">
        <v>0</v>
      </c>
      <c r="H147" s="2">
        <v>20</v>
      </c>
      <c r="I147" s="2">
        <v>15</v>
      </c>
      <c r="J147" s="2">
        <v>8</v>
      </c>
      <c r="K147" s="2">
        <v>3</v>
      </c>
      <c r="L147" s="3">
        <v>0</v>
      </c>
      <c r="M147" s="3">
        <v>0</v>
      </c>
      <c r="N147" s="3">
        <v>0</v>
      </c>
      <c r="O147" s="3">
        <v>0</v>
      </c>
      <c r="P147" s="3">
        <v>0</v>
      </c>
      <c r="Q147" s="3">
        <v>0</v>
      </c>
      <c r="R147" s="3">
        <v>0</v>
      </c>
      <c r="S147" s="41">
        <v>125</v>
      </c>
      <c r="AG147" s="48"/>
      <c r="BG147" s="48"/>
      <c r="CG147" s="49"/>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row>
    <row r="148" spans="2:122" x14ac:dyDescent="0.25">
      <c r="B148" s="41" t="s">
        <v>22</v>
      </c>
      <c r="C148" s="2">
        <v>0</v>
      </c>
      <c r="D148" s="2">
        <v>107</v>
      </c>
      <c r="E148" s="2">
        <v>0</v>
      </c>
      <c r="F148" s="2">
        <v>11</v>
      </c>
      <c r="G148" s="2">
        <v>7</v>
      </c>
      <c r="H148" s="2">
        <v>0</v>
      </c>
      <c r="I148" s="3">
        <v>0</v>
      </c>
      <c r="J148" s="3">
        <v>0</v>
      </c>
      <c r="K148" s="3">
        <v>0</v>
      </c>
      <c r="L148" s="3">
        <v>0</v>
      </c>
      <c r="M148" s="3">
        <v>0</v>
      </c>
      <c r="N148" s="3">
        <v>0</v>
      </c>
      <c r="O148" s="3">
        <v>0</v>
      </c>
      <c r="P148" s="3">
        <v>0</v>
      </c>
      <c r="Q148" s="3">
        <v>0</v>
      </c>
      <c r="R148" s="3">
        <v>0</v>
      </c>
      <c r="S148" s="41">
        <v>125</v>
      </c>
      <c r="AG148" s="48"/>
      <c r="BG148" s="48"/>
      <c r="CG148" s="49"/>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row>
    <row r="149" spans="2:122" x14ac:dyDescent="0.25">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row>
    <row r="150" spans="2:122" x14ac:dyDescent="0.25">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row>
    <row r="151" spans="2:122" x14ac:dyDescent="0.25">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row>
    <row r="152" spans="2:122" x14ac:dyDescent="0.25">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zoomScale="75" zoomScaleNormal="75" workbookViewId="0">
      <selection activeCell="T36" sqref="T36"/>
    </sheetView>
  </sheetViews>
  <sheetFormatPr baseColWidth="10" defaultRowHeight="15" x14ac:dyDescent="0.25"/>
  <cols>
    <col min="1" max="2" width="11.42578125" style="41"/>
    <col min="3" max="18" width="8.28515625" style="41" customWidth="1"/>
    <col min="19" max="22" width="11.42578125" style="41"/>
    <col min="23" max="44" width="8.28515625" style="41" customWidth="1"/>
    <col min="45" max="46" width="8.85546875" style="41" customWidth="1"/>
    <col min="47" max="48" width="11.42578125" style="41"/>
    <col min="49" max="72" width="8.28515625" style="41" customWidth="1"/>
    <col min="73" max="74" width="11.42578125" style="41"/>
    <col min="75" max="97" width="8.28515625" style="30" customWidth="1"/>
    <col min="98" max="98" width="8.28515625" style="41" customWidth="1"/>
    <col min="99" max="100" width="8.28515625" style="39" customWidth="1"/>
    <col min="101" max="101" width="2.7109375" style="41" bestFit="1" customWidth="1"/>
    <col min="102" max="124" width="9.7109375" style="41" customWidth="1"/>
    <col min="125" max="16384" width="11.42578125" style="41"/>
  </cols>
  <sheetData>
    <row r="3" spans="1:126" x14ac:dyDescent="0.25">
      <c r="A3" s="41" t="s">
        <v>40</v>
      </c>
      <c r="W3" s="41" t="str">
        <f>A3</f>
        <v>Enterococcus faecalis</v>
      </c>
      <c r="AW3" s="41" t="str">
        <f>A3</f>
        <v>Enterococcus faecalis</v>
      </c>
      <c r="BW3" s="30" t="str">
        <f>A3</f>
        <v>Enterococcus faecalis</v>
      </c>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ht="18.75" x14ac:dyDescent="0.25">
      <c r="B4" s="41" t="s">
        <v>0</v>
      </c>
      <c r="C4" s="41">
        <v>1.5625E-2</v>
      </c>
      <c r="D4" s="41">
        <v>3.125E-2</v>
      </c>
      <c r="E4" s="41">
        <v>6.25E-2</v>
      </c>
      <c r="F4" s="41">
        <v>0.125</v>
      </c>
      <c r="G4" s="41">
        <v>0.25</v>
      </c>
      <c r="H4" s="41">
        <v>0.5</v>
      </c>
      <c r="I4" s="41">
        <v>1</v>
      </c>
      <c r="J4" s="41">
        <v>2</v>
      </c>
      <c r="K4" s="41">
        <v>4</v>
      </c>
      <c r="L4" s="41">
        <v>8</v>
      </c>
      <c r="M4" s="41">
        <v>16</v>
      </c>
      <c r="N4" s="41">
        <v>32</v>
      </c>
      <c r="O4" s="41">
        <v>64</v>
      </c>
      <c r="P4" s="41">
        <v>128</v>
      </c>
      <c r="Q4" s="41">
        <v>256</v>
      </c>
      <c r="R4" s="41">
        <v>512</v>
      </c>
      <c r="S4" s="41" t="s">
        <v>1</v>
      </c>
      <c r="V4" s="41" t="s">
        <v>0</v>
      </c>
      <c r="W4" s="41" t="str">
        <f>B5</f>
        <v>Penicillin G</v>
      </c>
      <c r="X4" s="41" t="str">
        <f>B6</f>
        <v>Oxacillin</v>
      </c>
      <c r="Y4" s="41" t="str">
        <f>B7</f>
        <v>Ampicillin/ Sulbactam</v>
      </c>
      <c r="Z4" s="41" t="str">
        <f>B8</f>
        <v>Piperacillin/ Tazobactam</v>
      </c>
      <c r="AA4" s="41" t="str">
        <f>B9</f>
        <v>Cefotaxim</v>
      </c>
      <c r="AB4" s="41" t="str">
        <f>B10</f>
        <v>Cefuroxim</v>
      </c>
      <c r="AC4" s="41" t="str">
        <f>B11</f>
        <v>Imipenem</v>
      </c>
      <c r="AD4" s="41" t="str">
        <f>B12</f>
        <v>Meropenem</v>
      </c>
      <c r="AE4" s="41" t="str">
        <f>B13</f>
        <v>Amikacin</v>
      </c>
      <c r="AF4" s="41" t="str">
        <f>B14</f>
        <v>Gentamicin</v>
      </c>
      <c r="AG4" s="41" t="str">
        <f>B15</f>
        <v>Fosfomycin</v>
      </c>
      <c r="AH4" s="41" t="str">
        <f>B16</f>
        <v>Cotrimoxazol</v>
      </c>
      <c r="AI4" s="41" t="str">
        <f>B17</f>
        <v>Ciprofloxacin</v>
      </c>
      <c r="AJ4" s="41" t="str">
        <f>B18</f>
        <v>Levofloxacin</v>
      </c>
      <c r="AK4" s="41" t="str">
        <f>B19</f>
        <v>Moxifloxacin</v>
      </c>
      <c r="AL4" s="41" t="str">
        <f>B20</f>
        <v>Doxycyclin</v>
      </c>
      <c r="AM4" s="41" t="str">
        <f>B21</f>
        <v>Rifampicin</v>
      </c>
      <c r="AN4" s="41" t="str">
        <f>B22</f>
        <v>Daptomycin</v>
      </c>
      <c r="AO4" s="41" t="str">
        <f>B23</f>
        <v>Roxythromycin</v>
      </c>
      <c r="AP4" s="41" t="str">
        <f>B24</f>
        <v>Clindamycin</v>
      </c>
      <c r="AQ4" s="41" t="str">
        <f>B25</f>
        <v>Linezolid</v>
      </c>
      <c r="AR4" s="41" t="str">
        <f>B26</f>
        <v>Vancomycin</v>
      </c>
      <c r="AS4" s="41" t="s">
        <v>38</v>
      </c>
      <c r="AT4" s="41" t="s">
        <v>22</v>
      </c>
      <c r="AW4" s="41" t="str">
        <f t="shared" ref="AW4:BS4" si="0">W4</f>
        <v>Penicillin G</v>
      </c>
      <c r="AX4" s="41" t="str">
        <f t="shared" si="0"/>
        <v>Oxacillin</v>
      </c>
      <c r="AY4" s="41" t="str">
        <f t="shared" si="0"/>
        <v>Ampicillin/ Sulbactam</v>
      </c>
      <c r="AZ4" s="41" t="str">
        <f t="shared" si="0"/>
        <v>Piperacillin/ Tazobactam</v>
      </c>
      <c r="BA4" s="41" t="str">
        <f t="shared" si="0"/>
        <v>Cefotaxim</v>
      </c>
      <c r="BB4" s="41" t="str">
        <f t="shared" si="0"/>
        <v>Cefuroxim</v>
      </c>
      <c r="BC4" s="41" t="str">
        <f t="shared" si="0"/>
        <v>Imipenem</v>
      </c>
      <c r="BD4" s="41" t="str">
        <f t="shared" si="0"/>
        <v>Meropenem</v>
      </c>
      <c r="BE4" s="41" t="str">
        <f t="shared" si="0"/>
        <v>Amikacin</v>
      </c>
      <c r="BF4" s="41" t="str">
        <f t="shared" si="0"/>
        <v>Gentamicin</v>
      </c>
      <c r="BG4" s="41" t="str">
        <f t="shared" si="0"/>
        <v>Fosfomycin</v>
      </c>
      <c r="BH4" s="41" t="str">
        <f t="shared" si="0"/>
        <v>Cotrimoxazol</v>
      </c>
      <c r="BI4" s="41" t="str">
        <f t="shared" si="0"/>
        <v>Ciprofloxacin</v>
      </c>
      <c r="BJ4" s="41" t="str">
        <f t="shared" si="0"/>
        <v>Levofloxacin</v>
      </c>
      <c r="BK4" s="41" t="str">
        <f t="shared" si="0"/>
        <v>Moxifloxacin</v>
      </c>
      <c r="BL4" s="41" t="str">
        <f t="shared" si="0"/>
        <v>Doxycyclin</v>
      </c>
      <c r="BM4" s="41" t="str">
        <f t="shared" si="0"/>
        <v>Rifampicin</v>
      </c>
      <c r="BN4" s="41" t="str">
        <f t="shared" si="0"/>
        <v>Daptomycin</v>
      </c>
      <c r="BO4" s="41" t="str">
        <f t="shared" si="0"/>
        <v>Roxythromycin</v>
      </c>
      <c r="BP4" s="41" t="str">
        <f t="shared" si="0"/>
        <v>Clindamycin</v>
      </c>
      <c r="BQ4" s="41" t="str">
        <f t="shared" si="0"/>
        <v>Linezolid</v>
      </c>
      <c r="BR4" s="41" t="str">
        <f t="shared" si="0"/>
        <v>Vancomycin</v>
      </c>
      <c r="BS4" s="41" t="str">
        <f t="shared" si="0"/>
        <v>Teicoplanin</v>
      </c>
      <c r="BT4" s="41" t="s">
        <v>22</v>
      </c>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1" t="s">
        <v>22</v>
      </c>
      <c r="CW4" s="38"/>
      <c r="CX4" s="24" t="s">
        <v>72</v>
      </c>
      <c r="CY4" s="24" t="s">
        <v>73</v>
      </c>
      <c r="CZ4" s="24" t="s">
        <v>52</v>
      </c>
      <c r="DA4" s="24" t="s">
        <v>54</v>
      </c>
      <c r="DB4" s="24" t="s">
        <v>56</v>
      </c>
      <c r="DC4" s="24" t="s">
        <v>74</v>
      </c>
      <c r="DD4" s="24" t="s">
        <v>58</v>
      </c>
      <c r="DE4" s="24" t="s">
        <v>59</v>
      </c>
      <c r="DF4" s="24" t="s">
        <v>61</v>
      </c>
      <c r="DG4" s="24" t="s">
        <v>62</v>
      </c>
      <c r="DH4" s="24" t="s">
        <v>64</v>
      </c>
      <c r="DI4" s="24" t="s">
        <v>65</v>
      </c>
      <c r="DJ4" s="24" t="s">
        <v>66</v>
      </c>
      <c r="DK4" s="24" t="s">
        <v>67</v>
      </c>
      <c r="DL4" s="24" t="s">
        <v>68</v>
      </c>
      <c r="DM4" s="24" t="s">
        <v>69</v>
      </c>
      <c r="DN4" s="24" t="s">
        <v>75</v>
      </c>
      <c r="DO4" s="24" t="s">
        <v>76</v>
      </c>
      <c r="DP4" s="24" t="s">
        <v>77</v>
      </c>
      <c r="DQ4" s="24" t="s">
        <v>78</v>
      </c>
      <c r="DR4" s="24" t="s">
        <v>79</v>
      </c>
      <c r="DS4" s="24" t="s">
        <v>80</v>
      </c>
      <c r="DT4" s="24" t="s">
        <v>81</v>
      </c>
      <c r="DU4" s="24" t="s">
        <v>91</v>
      </c>
      <c r="DV4" s="10"/>
    </row>
    <row r="5" spans="1:126" ht="18.75" x14ac:dyDescent="0.25">
      <c r="B5" s="41" t="s">
        <v>31</v>
      </c>
      <c r="C5" s="41">
        <v>0</v>
      </c>
      <c r="D5" s="41">
        <v>0</v>
      </c>
      <c r="E5" s="41">
        <v>0</v>
      </c>
      <c r="F5" s="41">
        <v>0</v>
      </c>
      <c r="G5" s="41">
        <v>0</v>
      </c>
      <c r="H5" s="41">
        <v>0</v>
      </c>
      <c r="I5" s="41">
        <v>1</v>
      </c>
      <c r="J5" s="41">
        <v>41</v>
      </c>
      <c r="K5" s="41">
        <v>13</v>
      </c>
      <c r="L5" s="41">
        <v>2</v>
      </c>
      <c r="M5" s="41">
        <v>0</v>
      </c>
      <c r="N5" s="41">
        <v>0</v>
      </c>
      <c r="O5" s="41">
        <v>0</v>
      </c>
      <c r="P5" s="41">
        <v>0</v>
      </c>
      <c r="Q5" s="41">
        <v>0</v>
      </c>
      <c r="R5" s="41">
        <v>0</v>
      </c>
      <c r="S5" s="28">
        <v>57</v>
      </c>
      <c r="V5" s="41">
        <v>1.5625E-2</v>
      </c>
      <c r="W5" s="6">
        <f>C5</f>
        <v>0</v>
      </c>
      <c r="X5" s="41">
        <f>C6</f>
        <v>0</v>
      </c>
      <c r="Y5" s="2">
        <f>C7</f>
        <v>0</v>
      </c>
      <c r="Z5" s="41">
        <f>C8</f>
        <v>0</v>
      </c>
      <c r="AA5" s="41">
        <f>C9</f>
        <v>0</v>
      </c>
      <c r="AB5" s="41">
        <f>C10</f>
        <v>0</v>
      </c>
      <c r="AC5" s="4">
        <f>C11</f>
        <v>0</v>
      </c>
      <c r="AD5" s="41">
        <f>C12</f>
        <v>0</v>
      </c>
      <c r="AE5" s="41">
        <f>C13</f>
        <v>0</v>
      </c>
      <c r="AF5" s="41">
        <f>C14</f>
        <v>0</v>
      </c>
      <c r="AG5" s="41">
        <f>C15</f>
        <v>0</v>
      </c>
      <c r="AH5" s="41">
        <f>C16</f>
        <v>0</v>
      </c>
      <c r="AI5" s="41">
        <f>C17</f>
        <v>0</v>
      </c>
      <c r="AJ5" s="41">
        <f>C18</f>
        <v>0</v>
      </c>
      <c r="AK5" s="41">
        <f>C19</f>
        <v>0</v>
      </c>
      <c r="AL5" s="41">
        <f>C20</f>
        <v>0</v>
      </c>
      <c r="AM5" s="41">
        <f>C21</f>
        <v>0</v>
      </c>
      <c r="AN5" s="41">
        <f>C22</f>
        <v>0</v>
      </c>
      <c r="AO5" s="41">
        <f>C23</f>
        <v>0</v>
      </c>
      <c r="AP5" s="41">
        <f>C24</f>
        <v>0</v>
      </c>
      <c r="AQ5" s="2">
        <f>C25</f>
        <v>0</v>
      </c>
      <c r="AR5" s="2">
        <f>C26</f>
        <v>0</v>
      </c>
      <c r="AS5" s="2">
        <f>C27</f>
        <v>0</v>
      </c>
      <c r="AT5" s="2">
        <f>C28</f>
        <v>0</v>
      </c>
      <c r="AU5" s="5"/>
      <c r="AV5" s="41">
        <v>1.5625E-2</v>
      </c>
      <c r="AW5" s="36">
        <f t="shared" ref="AW5:BT5" si="2">PRODUCT(W5*100*1/W21)</f>
        <v>0</v>
      </c>
      <c r="AX5" s="30">
        <f t="shared" si="2"/>
        <v>0</v>
      </c>
      <c r="AY5" s="31">
        <f t="shared" si="2"/>
        <v>0</v>
      </c>
      <c r="AZ5" s="30">
        <f t="shared" si="2"/>
        <v>0</v>
      </c>
      <c r="BA5" s="30">
        <f t="shared" si="2"/>
        <v>0</v>
      </c>
      <c r="BB5" s="30">
        <f t="shared" si="2"/>
        <v>0</v>
      </c>
      <c r="BC5" s="32">
        <f t="shared" si="2"/>
        <v>0</v>
      </c>
      <c r="BD5" s="30">
        <f t="shared" si="2"/>
        <v>0</v>
      </c>
      <c r="BE5" s="30">
        <f t="shared" si="2"/>
        <v>0</v>
      </c>
      <c r="BF5" s="30">
        <f t="shared" si="2"/>
        <v>0</v>
      </c>
      <c r="BG5" s="30">
        <f t="shared" si="2"/>
        <v>0</v>
      </c>
      <c r="BH5" s="41">
        <f t="shared" si="2"/>
        <v>0</v>
      </c>
      <c r="BI5" s="30">
        <f t="shared" si="2"/>
        <v>0</v>
      </c>
      <c r="BJ5" s="30">
        <f t="shared" si="2"/>
        <v>0</v>
      </c>
      <c r="BK5" s="30">
        <f t="shared" si="2"/>
        <v>0</v>
      </c>
      <c r="BL5" s="30">
        <f t="shared" si="2"/>
        <v>0</v>
      </c>
      <c r="BM5" s="30">
        <f t="shared" si="2"/>
        <v>0</v>
      </c>
      <c r="BN5" s="30">
        <f t="shared" si="2"/>
        <v>0</v>
      </c>
      <c r="BO5" s="30">
        <f t="shared" si="2"/>
        <v>0</v>
      </c>
      <c r="BP5" s="30">
        <f t="shared" si="2"/>
        <v>0</v>
      </c>
      <c r="BQ5" s="31">
        <f t="shared" si="2"/>
        <v>0</v>
      </c>
      <c r="BR5" s="31">
        <f t="shared" si="2"/>
        <v>0</v>
      </c>
      <c r="BS5" s="31">
        <f t="shared" si="2"/>
        <v>0</v>
      </c>
      <c r="BT5" s="31">
        <f t="shared" si="2"/>
        <v>0</v>
      </c>
      <c r="BV5" s="41">
        <v>1.5625E-2</v>
      </c>
      <c r="BW5" s="36">
        <f t="shared" ref="BW5:CT5" si="3">AW5</f>
        <v>0</v>
      </c>
      <c r="BX5" s="30">
        <f t="shared" si="3"/>
        <v>0</v>
      </c>
      <c r="BY5" s="31">
        <f t="shared" si="3"/>
        <v>0</v>
      </c>
      <c r="BZ5" s="30">
        <f t="shared" si="3"/>
        <v>0</v>
      </c>
      <c r="CA5" s="30">
        <f t="shared" si="3"/>
        <v>0</v>
      </c>
      <c r="CB5" s="30">
        <f t="shared" si="3"/>
        <v>0</v>
      </c>
      <c r="CC5" s="32">
        <f t="shared" si="3"/>
        <v>0</v>
      </c>
      <c r="CD5" s="30">
        <f t="shared" si="3"/>
        <v>0</v>
      </c>
      <c r="CE5" s="30">
        <f t="shared" si="3"/>
        <v>0</v>
      </c>
      <c r="CF5" s="30">
        <f t="shared" si="3"/>
        <v>0</v>
      </c>
      <c r="CG5" s="30">
        <f t="shared" si="3"/>
        <v>0</v>
      </c>
      <c r="CH5" s="41">
        <f t="shared" si="3"/>
        <v>0</v>
      </c>
      <c r="CI5" s="30">
        <f t="shared" si="3"/>
        <v>0</v>
      </c>
      <c r="CJ5" s="30">
        <f t="shared" si="3"/>
        <v>0</v>
      </c>
      <c r="CK5" s="30">
        <f t="shared" si="3"/>
        <v>0</v>
      </c>
      <c r="CL5" s="30">
        <f t="shared" si="3"/>
        <v>0</v>
      </c>
      <c r="CM5" s="30">
        <f t="shared" si="3"/>
        <v>0</v>
      </c>
      <c r="CN5" s="30">
        <f t="shared" si="3"/>
        <v>0</v>
      </c>
      <c r="CO5" s="30">
        <f t="shared" si="3"/>
        <v>0</v>
      </c>
      <c r="CP5" s="30">
        <f t="shared" si="3"/>
        <v>0</v>
      </c>
      <c r="CQ5" s="31">
        <f t="shared" si="3"/>
        <v>0</v>
      </c>
      <c r="CR5" s="31">
        <f t="shared" si="3"/>
        <v>0</v>
      </c>
      <c r="CS5" s="31">
        <f t="shared" si="3"/>
        <v>0</v>
      </c>
      <c r="CT5" s="31">
        <f t="shared" si="3"/>
        <v>0</v>
      </c>
      <c r="CU5" s="34"/>
      <c r="CV5" s="34"/>
      <c r="CW5" s="25" t="s">
        <v>48</v>
      </c>
      <c r="CX5" s="26">
        <f t="shared" ref="CX5:DU5" si="4">W21</f>
        <v>57</v>
      </c>
      <c r="CY5" s="26">
        <f t="shared" si="4"/>
        <v>57</v>
      </c>
      <c r="CZ5" s="26">
        <f t="shared" si="4"/>
        <v>57</v>
      </c>
      <c r="DA5" s="26">
        <f t="shared" si="4"/>
        <v>58</v>
      </c>
      <c r="DB5" s="26">
        <f t="shared" si="4"/>
        <v>57</v>
      </c>
      <c r="DC5" s="26">
        <f t="shared" si="4"/>
        <v>57</v>
      </c>
      <c r="DD5" s="26">
        <f t="shared" si="4"/>
        <v>58</v>
      </c>
      <c r="DE5" s="27">
        <f t="shared" si="4"/>
        <v>57</v>
      </c>
      <c r="DF5" s="27">
        <f t="shared" si="4"/>
        <v>57</v>
      </c>
      <c r="DG5" s="27">
        <f t="shared" si="4"/>
        <v>58</v>
      </c>
      <c r="DH5" s="27">
        <f t="shared" si="4"/>
        <v>57</v>
      </c>
      <c r="DI5" s="27">
        <f t="shared" si="4"/>
        <v>57</v>
      </c>
      <c r="DJ5" s="27">
        <f t="shared" si="4"/>
        <v>57</v>
      </c>
      <c r="DK5" s="27">
        <f t="shared" si="4"/>
        <v>57</v>
      </c>
      <c r="DL5" s="27">
        <f t="shared" si="4"/>
        <v>57</v>
      </c>
      <c r="DM5" s="27">
        <f t="shared" si="4"/>
        <v>57</v>
      </c>
      <c r="DN5" s="27">
        <f t="shared" si="4"/>
        <v>57</v>
      </c>
      <c r="DO5" s="27">
        <f t="shared" si="4"/>
        <v>57</v>
      </c>
      <c r="DP5" s="27">
        <f t="shared" si="4"/>
        <v>57</v>
      </c>
      <c r="DQ5" s="27">
        <f t="shared" si="4"/>
        <v>57</v>
      </c>
      <c r="DR5" s="27">
        <f t="shared" si="4"/>
        <v>58</v>
      </c>
      <c r="DS5" s="27">
        <f t="shared" si="4"/>
        <v>58</v>
      </c>
      <c r="DT5" s="27">
        <f t="shared" si="4"/>
        <v>58</v>
      </c>
      <c r="DU5" s="27">
        <f t="shared" si="4"/>
        <v>57</v>
      </c>
    </row>
    <row r="6" spans="1:126" ht="18.75" x14ac:dyDescent="0.25">
      <c r="B6" s="41" t="s">
        <v>32</v>
      </c>
      <c r="C6" s="41">
        <v>0</v>
      </c>
      <c r="D6" s="41">
        <v>0</v>
      </c>
      <c r="E6" s="41">
        <v>0</v>
      </c>
      <c r="F6" s="41">
        <v>0</v>
      </c>
      <c r="G6" s="41">
        <v>0</v>
      </c>
      <c r="H6" s="41">
        <v>0</v>
      </c>
      <c r="I6" s="41">
        <v>0</v>
      </c>
      <c r="J6" s="41">
        <v>0</v>
      </c>
      <c r="K6" s="41">
        <v>0</v>
      </c>
      <c r="L6" s="41">
        <v>3</v>
      </c>
      <c r="M6" s="41">
        <v>54</v>
      </c>
      <c r="N6" s="41">
        <v>0</v>
      </c>
      <c r="O6" s="41">
        <v>0</v>
      </c>
      <c r="P6" s="41">
        <v>0</v>
      </c>
      <c r="Q6" s="41">
        <v>0</v>
      </c>
      <c r="R6" s="41">
        <v>0</v>
      </c>
      <c r="S6" s="41">
        <v>57</v>
      </c>
      <c r="V6" s="41">
        <v>3.125E-2</v>
      </c>
      <c r="W6" s="6">
        <f>D5</f>
        <v>0</v>
      </c>
      <c r="X6" s="41">
        <f>D6</f>
        <v>0</v>
      </c>
      <c r="Y6" s="2">
        <f>D7</f>
        <v>0</v>
      </c>
      <c r="Z6" s="41">
        <f>D8</f>
        <v>0</v>
      </c>
      <c r="AA6" s="41">
        <f>D9</f>
        <v>0</v>
      </c>
      <c r="AB6" s="41">
        <f>D10</f>
        <v>0</v>
      </c>
      <c r="AC6" s="4">
        <f>D11</f>
        <v>0</v>
      </c>
      <c r="AD6" s="41">
        <f>D12</f>
        <v>0</v>
      </c>
      <c r="AE6" s="41">
        <f>D13</f>
        <v>0</v>
      </c>
      <c r="AF6" s="41">
        <f>D14</f>
        <v>0</v>
      </c>
      <c r="AG6" s="41">
        <f>D15</f>
        <v>0</v>
      </c>
      <c r="AH6" s="41">
        <f>D16</f>
        <v>0</v>
      </c>
      <c r="AI6" s="41">
        <f>D17</f>
        <v>0</v>
      </c>
      <c r="AJ6" s="41">
        <f>D18</f>
        <v>0</v>
      </c>
      <c r="AK6" s="41">
        <f>D19</f>
        <v>0</v>
      </c>
      <c r="AL6" s="41">
        <f>D20</f>
        <v>0</v>
      </c>
      <c r="AM6" s="41">
        <f>D21</f>
        <v>0</v>
      </c>
      <c r="AN6" s="41">
        <f>D22</f>
        <v>0</v>
      </c>
      <c r="AO6" s="41">
        <f>D23</f>
        <v>0</v>
      </c>
      <c r="AP6" s="41">
        <f>D24</f>
        <v>0</v>
      </c>
      <c r="AQ6" s="2">
        <f>D25</f>
        <v>0</v>
      </c>
      <c r="AR6" s="2">
        <f>D26</f>
        <v>0</v>
      </c>
      <c r="AS6" s="2">
        <f>D27</f>
        <v>0</v>
      </c>
      <c r="AT6" s="2">
        <f>D28</f>
        <v>35</v>
      </c>
      <c r="AU6" s="5"/>
      <c r="AV6" s="41">
        <v>3.125E-2</v>
      </c>
      <c r="AW6" s="36">
        <f t="shared" ref="AW6:BT6" si="5">PRODUCT(W6*100*1/W21)</f>
        <v>0</v>
      </c>
      <c r="AX6" s="30">
        <f t="shared" si="5"/>
        <v>0</v>
      </c>
      <c r="AY6" s="31">
        <f t="shared" si="5"/>
        <v>0</v>
      </c>
      <c r="AZ6" s="30">
        <f t="shared" si="5"/>
        <v>0</v>
      </c>
      <c r="BA6" s="30">
        <f t="shared" si="5"/>
        <v>0</v>
      </c>
      <c r="BB6" s="30">
        <f t="shared" si="5"/>
        <v>0</v>
      </c>
      <c r="BC6" s="32">
        <f t="shared" si="5"/>
        <v>0</v>
      </c>
      <c r="BD6" s="30">
        <f t="shared" si="5"/>
        <v>0</v>
      </c>
      <c r="BE6" s="30">
        <f t="shared" si="5"/>
        <v>0</v>
      </c>
      <c r="BF6" s="30">
        <f t="shared" si="5"/>
        <v>0</v>
      </c>
      <c r="BG6" s="30">
        <f t="shared" si="5"/>
        <v>0</v>
      </c>
      <c r="BH6" s="41">
        <f t="shared" si="5"/>
        <v>0</v>
      </c>
      <c r="BI6" s="30">
        <f t="shared" si="5"/>
        <v>0</v>
      </c>
      <c r="BJ6" s="30">
        <f t="shared" si="5"/>
        <v>0</v>
      </c>
      <c r="BK6" s="30">
        <f t="shared" si="5"/>
        <v>0</v>
      </c>
      <c r="BL6" s="30">
        <f t="shared" si="5"/>
        <v>0</v>
      </c>
      <c r="BM6" s="30">
        <f t="shared" si="5"/>
        <v>0</v>
      </c>
      <c r="BN6" s="30">
        <f t="shared" si="5"/>
        <v>0</v>
      </c>
      <c r="BO6" s="30">
        <f t="shared" si="5"/>
        <v>0</v>
      </c>
      <c r="BP6" s="30">
        <f t="shared" si="5"/>
        <v>0</v>
      </c>
      <c r="BQ6" s="31">
        <f t="shared" si="5"/>
        <v>0</v>
      </c>
      <c r="BR6" s="31">
        <f t="shared" si="5"/>
        <v>0</v>
      </c>
      <c r="BS6" s="31">
        <f t="shared" si="5"/>
        <v>0</v>
      </c>
      <c r="BT6" s="31">
        <f t="shared" si="5"/>
        <v>61.403508771929822</v>
      </c>
      <c r="BV6" s="41">
        <v>3.125E-2</v>
      </c>
      <c r="BW6" s="36">
        <f t="shared" ref="BW6:CT6" si="6">AW5+AW6</f>
        <v>0</v>
      </c>
      <c r="BX6" s="30">
        <f t="shared" si="6"/>
        <v>0</v>
      </c>
      <c r="BY6" s="31">
        <f t="shared" si="6"/>
        <v>0</v>
      </c>
      <c r="BZ6" s="30">
        <f t="shared" si="6"/>
        <v>0</v>
      </c>
      <c r="CA6" s="30">
        <f t="shared" si="6"/>
        <v>0</v>
      </c>
      <c r="CB6" s="30">
        <f t="shared" si="6"/>
        <v>0</v>
      </c>
      <c r="CC6" s="32">
        <f t="shared" si="6"/>
        <v>0</v>
      </c>
      <c r="CD6" s="30">
        <f t="shared" si="6"/>
        <v>0</v>
      </c>
      <c r="CE6" s="30">
        <f t="shared" si="6"/>
        <v>0</v>
      </c>
      <c r="CF6" s="30">
        <f t="shared" si="6"/>
        <v>0</v>
      </c>
      <c r="CG6" s="30">
        <f t="shared" si="6"/>
        <v>0</v>
      </c>
      <c r="CH6" s="41">
        <f t="shared" si="6"/>
        <v>0</v>
      </c>
      <c r="CI6" s="30">
        <f t="shared" si="6"/>
        <v>0</v>
      </c>
      <c r="CJ6" s="30">
        <f t="shared" si="6"/>
        <v>0</v>
      </c>
      <c r="CK6" s="30">
        <f t="shared" si="6"/>
        <v>0</v>
      </c>
      <c r="CL6" s="30">
        <f t="shared" si="6"/>
        <v>0</v>
      </c>
      <c r="CM6" s="30">
        <f t="shared" si="6"/>
        <v>0</v>
      </c>
      <c r="CN6" s="30">
        <f t="shared" si="6"/>
        <v>0</v>
      </c>
      <c r="CO6" s="30">
        <f t="shared" si="6"/>
        <v>0</v>
      </c>
      <c r="CP6" s="30">
        <f t="shared" si="6"/>
        <v>0</v>
      </c>
      <c r="CQ6" s="31">
        <f t="shared" si="6"/>
        <v>0</v>
      </c>
      <c r="CR6" s="31">
        <f t="shared" si="6"/>
        <v>0</v>
      </c>
      <c r="CS6" s="31">
        <f t="shared" si="6"/>
        <v>0</v>
      </c>
      <c r="CT6" s="31">
        <f t="shared" si="6"/>
        <v>61.403508771929822</v>
      </c>
      <c r="CU6" s="34"/>
      <c r="CV6" s="34"/>
      <c r="CW6" s="25" t="s">
        <v>49</v>
      </c>
      <c r="CX6" s="18"/>
      <c r="CY6" s="18"/>
      <c r="CZ6" s="18">
        <f>BY13</f>
        <v>99.999999999999986</v>
      </c>
      <c r="DA6" s="18"/>
      <c r="DB6" s="18"/>
      <c r="DC6" s="18"/>
      <c r="DD6" s="18"/>
      <c r="DE6" s="17"/>
      <c r="DF6" s="17"/>
      <c r="DG6" s="17"/>
      <c r="DH6" s="17"/>
      <c r="DI6" s="17"/>
      <c r="DJ6" s="13"/>
      <c r="DK6" s="17"/>
      <c r="DL6" s="17"/>
      <c r="DM6" s="17"/>
      <c r="DN6" s="17"/>
      <c r="DO6" s="17"/>
      <c r="DP6" s="17"/>
      <c r="DQ6" s="17"/>
      <c r="DR6" s="17">
        <f>CQ13</f>
        <v>98.275862068965509</v>
      </c>
      <c r="DS6" s="17">
        <f>CR13</f>
        <v>100</v>
      </c>
      <c r="DT6" s="17">
        <f>CS12</f>
        <v>99.999999999999986</v>
      </c>
      <c r="DU6" s="17">
        <f>CT9</f>
        <v>100</v>
      </c>
    </row>
    <row r="7" spans="1:126" ht="18.75" x14ac:dyDescent="0.25">
      <c r="B7" s="41" t="s">
        <v>3</v>
      </c>
      <c r="C7" s="2">
        <v>0</v>
      </c>
      <c r="D7" s="2">
        <v>0</v>
      </c>
      <c r="E7" s="2">
        <v>0</v>
      </c>
      <c r="F7" s="2">
        <v>1</v>
      </c>
      <c r="G7" s="2">
        <v>0</v>
      </c>
      <c r="H7" s="2">
        <v>24</v>
      </c>
      <c r="I7" s="2">
        <v>29</v>
      </c>
      <c r="J7" s="2">
        <v>2</v>
      </c>
      <c r="K7" s="2">
        <v>1</v>
      </c>
      <c r="L7" s="4">
        <v>0</v>
      </c>
      <c r="M7" s="3">
        <v>0</v>
      </c>
      <c r="N7" s="3">
        <v>0</v>
      </c>
      <c r="O7" s="3">
        <v>0</v>
      </c>
      <c r="P7" s="3">
        <v>0</v>
      </c>
      <c r="Q7" s="3">
        <v>0</v>
      </c>
      <c r="R7" s="3">
        <v>0</v>
      </c>
      <c r="S7" s="41">
        <v>57</v>
      </c>
      <c r="V7" s="41">
        <v>6.25E-2</v>
      </c>
      <c r="W7" s="6">
        <f>E5</f>
        <v>0</v>
      </c>
      <c r="X7" s="41">
        <f>E6</f>
        <v>0</v>
      </c>
      <c r="Y7" s="2">
        <f>E7</f>
        <v>0</v>
      </c>
      <c r="Z7" s="41">
        <f>E8</f>
        <v>0</v>
      </c>
      <c r="AA7" s="41">
        <f>E9</f>
        <v>0</v>
      </c>
      <c r="AB7" s="41">
        <f>E10</f>
        <v>0</v>
      </c>
      <c r="AC7" s="4">
        <f>E11</f>
        <v>0</v>
      </c>
      <c r="AD7" s="41">
        <f>E12</f>
        <v>0</v>
      </c>
      <c r="AE7" s="41">
        <f>E13</f>
        <v>0</v>
      </c>
      <c r="AF7" s="41">
        <f>E14</f>
        <v>0</v>
      </c>
      <c r="AG7" s="41">
        <f>E15</f>
        <v>0</v>
      </c>
      <c r="AH7" s="41">
        <f>E16</f>
        <v>45</v>
      </c>
      <c r="AI7" s="41">
        <f>E17</f>
        <v>0</v>
      </c>
      <c r="AJ7" s="41">
        <f>E18</f>
        <v>0</v>
      </c>
      <c r="AK7" s="41">
        <f>E19</f>
        <v>0</v>
      </c>
      <c r="AL7" s="41">
        <f>E20</f>
        <v>6</v>
      </c>
      <c r="AM7" s="41">
        <f>E21</f>
        <v>0</v>
      </c>
      <c r="AN7" s="41">
        <f>E22</f>
        <v>1</v>
      </c>
      <c r="AO7" s="41">
        <f>E23</f>
        <v>1</v>
      </c>
      <c r="AP7" s="41">
        <f>E24</f>
        <v>0</v>
      </c>
      <c r="AQ7" s="2">
        <f>E25</f>
        <v>0</v>
      </c>
      <c r="AR7" s="2">
        <f>E26</f>
        <v>0</v>
      </c>
      <c r="AS7" s="2">
        <f>E27</f>
        <v>0</v>
      </c>
      <c r="AT7" s="2">
        <f>E28</f>
        <v>0</v>
      </c>
      <c r="AU7" s="5"/>
      <c r="AV7" s="41">
        <v>6.25E-2</v>
      </c>
      <c r="AW7" s="36">
        <f t="shared" ref="AW7:BT7" si="7">PRODUCT(W7*100*1/W21)</f>
        <v>0</v>
      </c>
      <c r="AX7" s="30">
        <f t="shared" si="7"/>
        <v>0</v>
      </c>
      <c r="AY7" s="31">
        <f t="shared" si="7"/>
        <v>0</v>
      </c>
      <c r="AZ7" s="30">
        <f t="shared" si="7"/>
        <v>0</v>
      </c>
      <c r="BA7" s="30">
        <f t="shared" si="7"/>
        <v>0</v>
      </c>
      <c r="BB7" s="30">
        <f t="shared" si="7"/>
        <v>0</v>
      </c>
      <c r="BC7" s="32">
        <f t="shared" si="7"/>
        <v>0</v>
      </c>
      <c r="BD7" s="30">
        <f t="shared" si="7"/>
        <v>0</v>
      </c>
      <c r="BE7" s="30">
        <f t="shared" si="7"/>
        <v>0</v>
      </c>
      <c r="BF7" s="30">
        <f t="shared" si="7"/>
        <v>0</v>
      </c>
      <c r="BG7" s="30">
        <f t="shared" si="7"/>
        <v>0</v>
      </c>
      <c r="BH7" s="41">
        <f t="shared" si="7"/>
        <v>78.94736842105263</v>
      </c>
      <c r="BI7" s="30">
        <f t="shared" si="7"/>
        <v>0</v>
      </c>
      <c r="BJ7" s="30">
        <f t="shared" si="7"/>
        <v>0</v>
      </c>
      <c r="BK7" s="30">
        <f t="shared" si="7"/>
        <v>0</v>
      </c>
      <c r="BL7" s="30">
        <f t="shared" si="7"/>
        <v>10.526315789473685</v>
      </c>
      <c r="BM7" s="30">
        <f t="shared" si="7"/>
        <v>0</v>
      </c>
      <c r="BN7" s="30">
        <f t="shared" si="7"/>
        <v>1.7543859649122806</v>
      </c>
      <c r="BO7" s="30">
        <f t="shared" si="7"/>
        <v>1.7543859649122806</v>
      </c>
      <c r="BP7" s="30">
        <f t="shared" si="7"/>
        <v>0</v>
      </c>
      <c r="BQ7" s="31">
        <f t="shared" si="7"/>
        <v>0</v>
      </c>
      <c r="BR7" s="31">
        <f t="shared" si="7"/>
        <v>0</v>
      </c>
      <c r="BS7" s="31">
        <f t="shared" si="7"/>
        <v>0</v>
      </c>
      <c r="BT7" s="31">
        <f t="shared" si="7"/>
        <v>0</v>
      </c>
      <c r="BV7" s="41">
        <v>6.25E-2</v>
      </c>
      <c r="BW7" s="36">
        <f t="shared" ref="BW7:CT8" si="8">AW5+AW6+AW7</f>
        <v>0</v>
      </c>
      <c r="BX7" s="30">
        <f t="shared" si="8"/>
        <v>0</v>
      </c>
      <c r="BY7" s="31">
        <f t="shared" si="8"/>
        <v>0</v>
      </c>
      <c r="BZ7" s="30">
        <f t="shared" si="8"/>
        <v>0</v>
      </c>
      <c r="CA7" s="30">
        <f t="shared" si="8"/>
        <v>0</v>
      </c>
      <c r="CB7" s="30">
        <f t="shared" si="8"/>
        <v>0</v>
      </c>
      <c r="CC7" s="32">
        <f t="shared" si="8"/>
        <v>0</v>
      </c>
      <c r="CD7" s="30">
        <f t="shared" si="8"/>
        <v>0</v>
      </c>
      <c r="CE7" s="30">
        <f t="shared" si="8"/>
        <v>0</v>
      </c>
      <c r="CF7" s="30">
        <f t="shared" si="8"/>
        <v>0</v>
      </c>
      <c r="CG7" s="30">
        <f t="shared" si="8"/>
        <v>0</v>
      </c>
      <c r="CH7" s="41">
        <f t="shared" si="8"/>
        <v>78.94736842105263</v>
      </c>
      <c r="CI7" s="30">
        <f t="shared" si="8"/>
        <v>0</v>
      </c>
      <c r="CJ7" s="30">
        <f t="shared" si="8"/>
        <v>0</v>
      </c>
      <c r="CK7" s="30">
        <f t="shared" si="8"/>
        <v>0</v>
      </c>
      <c r="CL7" s="30">
        <f t="shared" si="8"/>
        <v>10.526315789473685</v>
      </c>
      <c r="CM7" s="30">
        <f t="shared" si="8"/>
        <v>0</v>
      </c>
      <c r="CN7" s="30">
        <f t="shared" si="8"/>
        <v>1.7543859649122806</v>
      </c>
      <c r="CO7" s="30">
        <f t="shared" si="8"/>
        <v>1.7543859649122806</v>
      </c>
      <c r="CP7" s="30">
        <f t="shared" si="8"/>
        <v>0</v>
      </c>
      <c r="CQ7" s="31">
        <f t="shared" si="8"/>
        <v>0</v>
      </c>
      <c r="CR7" s="31">
        <f t="shared" si="8"/>
        <v>0</v>
      </c>
      <c r="CS7" s="31">
        <f t="shared" si="8"/>
        <v>0</v>
      </c>
      <c r="CT7" s="31">
        <f t="shared" si="8"/>
        <v>61.403508771929822</v>
      </c>
      <c r="CU7" s="34"/>
      <c r="CV7" s="34"/>
      <c r="CW7" s="25" t="s">
        <v>50</v>
      </c>
      <c r="CX7" s="18"/>
      <c r="CY7" s="18"/>
      <c r="CZ7" s="18">
        <f>BY14-BY13</f>
        <v>0</v>
      </c>
      <c r="DA7" s="18"/>
      <c r="DB7" s="18"/>
      <c r="DC7" s="18"/>
      <c r="DD7" s="18">
        <f>CC13</f>
        <v>98.275862068965509</v>
      </c>
      <c r="DE7" s="17"/>
      <c r="DF7" s="17"/>
      <c r="DG7" s="17"/>
      <c r="DH7" s="17"/>
      <c r="DI7" s="17"/>
      <c r="DJ7" s="17"/>
      <c r="DK7" s="17"/>
      <c r="DL7" s="17"/>
      <c r="DM7" s="17"/>
      <c r="DN7" s="17"/>
      <c r="DO7" s="17"/>
      <c r="DP7" s="17"/>
      <c r="DQ7" s="17"/>
      <c r="DR7" s="17"/>
      <c r="DS7" s="17"/>
      <c r="DT7" s="17"/>
      <c r="DU7" s="17"/>
    </row>
    <row r="8" spans="1:126" ht="18.75" x14ac:dyDescent="0.25">
      <c r="B8" s="41" t="s">
        <v>5</v>
      </c>
      <c r="C8" s="41">
        <v>0</v>
      </c>
      <c r="D8" s="41">
        <v>0</v>
      </c>
      <c r="E8" s="41">
        <v>0</v>
      </c>
      <c r="F8" s="41">
        <v>0</v>
      </c>
      <c r="G8" s="41">
        <v>1</v>
      </c>
      <c r="H8" s="41">
        <v>0</v>
      </c>
      <c r="I8" s="41">
        <v>1</v>
      </c>
      <c r="J8" s="41">
        <v>29</v>
      </c>
      <c r="K8" s="41">
        <v>24</v>
      </c>
      <c r="L8" s="41">
        <v>1</v>
      </c>
      <c r="M8" s="41">
        <v>2</v>
      </c>
      <c r="N8" s="41">
        <v>0</v>
      </c>
      <c r="O8" s="41">
        <v>0</v>
      </c>
      <c r="P8" s="41">
        <v>0</v>
      </c>
      <c r="Q8" s="41">
        <v>0</v>
      </c>
      <c r="R8" s="41">
        <v>0</v>
      </c>
      <c r="S8" s="41">
        <v>58</v>
      </c>
      <c r="V8" s="41">
        <v>0.125</v>
      </c>
      <c r="W8" s="6">
        <f>F5</f>
        <v>0</v>
      </c>
      <c r="X8" s="41">
        <f>F6</f>
        <v>0</v>
      </c>
      <c r="Y8" s="2">
        <f>F7</f>
        <v>1</v>
      </c>
      <c r="Z8" s="41">
        <f>F8</f>
        <v>0</v>
      </c>
      <c r="AA8" s="41">
        <f>F9</f>
        <v>0</v>
      </c>
      <c r="AB8" s="41">
        <f>F10</f>
        <v>0</v>
      </c>
      <c r="AC8" s="4">
        <f>F11</f>
        <v>0</v>
      </c>
      <c r="AD8" s="41">
        <f>F12</f>
        <v>0</v>
      </c>
      <c r="AE8" s="41">
        <f>F13</f>
        <v>0</v>
      </c>
      <c r="AF8" s="41">
        <f>F14</f>
        <v>0</v>
      </c>
      <c r="AG8" s="41">
        <f>F15</f>
        <v>0</v>
      </c>
      <c r="AH8" s="41">
        <f>F16</f>
        <v>0</v>
      </c>
      <c r="AI8" s="41">
        <f>F17</f>
        <v>0</v>
      </c>
      <c r="AJ8" s="41">
        <f>F18</f>
        <v>0</v>
      </c>
      <c r="AK8" s="41">
        <f>F19</f>
        <v>1</v>
      </c>
      <c r="AL8" s="41">
        <f>F20</f>
        <v>0</v>
      </c>
      <c r="AM8" s="41">
        <f>F21</f>
        <v>0</v>
      </c>
      <c r="AN8" s="41">
        <f>F22</f>
        <v>1</v>
      </c>
      <c r="AO8" s="41">
        <f>F23</f>
        <v>0</v>
      </c>
      <c r="AP8" s="41">
        <f>F24</f>
        <v>0</v>
      </c>
      <c r="AQ8" s="2">
        <f>F25</f>
        <v>0</v>
      </c>
      <c r="AR8" s="2">
        <f>F25</f>
        <v>0</v>
      </c>
      <c r="AS8" s="2">
        <f>F27</f>
        <v>55</v>
      </c>
      <c r="AT8" s="2">
        <f>F28</f>
        <v>21</v>
      </c>
      <c r="AU8" s="5"/>
      <c r="AV8" s="41">
        <v>0.125</v>
      </c>
      <c r="AW8" s="36">
        <f t="shared" ref="AW8:BT8" si="9">PRODUCT(W8*100*1/W21)</f>
        <v>0</v>
      </c>
      <c r="AX8" s="30">
        <f t="shared" si="9"/>
        <v>0</v>
      </c>
      <c r="AY8" s="31">
        <f t="shared" si="9"/>
        <v>1.7543859649122806</v>
      </c>
      <c r="AZ8" s="30">
        <f t="shared" si="9"/>
        <v>0</v>
      </c>
      <c r="BA8" s="30">
        <f t="shared" si="9"/>
        <v>0</v>
      </c>
      <c r="BB8" s="30">
        <f t="shared" si="9"/>
        <v>0</v>
      </c>
      <c r="BC8" s="32">
        <f t="shared" si="9"/>
        <v>0</v>
      </c>
      <c r="BD8" s="30">
        <f t="shared" si="9"/>
        <v>0</v>
      </c>
      <c r="BE8" s="30">
        <f t="shared" si="9"/>
        <v>0</v>
      </c>
      <c r="BF8" s="30">
        <f t="shared" si="9"/>
        <v>0</v>
      </c>
      <c r="BG8" s="30">
        <f t="shared" si="9"/>
        <v>0</v>
      </c>
      <c r="BH8" s="41">
        <f t="shared" si="9"/>
        <v>0</v>
      </c>
      <c r="BI8" s="30">
        <f t="shared" si="9"/>
        <v>0</v>
      </c>
      <c r="BJ8" s="30">
        <f t="shared" si="9"/>
        <v>0</v>
      </c>
      <c r="BK8" s="30">
        <f t="shared" si="9"/>
        <v>1.7543859649122806</v>
      </c>
      <c r="BL8" s="30">
        <f t="shared" si="9"/>
        <v>0</v>
      </c>
      <c r="BM8" s="30">
        <f t="shared" si="9"/>
        <v>0</v>
      </c>
      <c r="BN8" s="30">
        <f t="shared" si="9"/>
        <v>1.7543859649122806</v>
      </c>
      <c r="BO8" s="30">
        <f t="shared" si="9"/>
        <v>0</v>
      </c>
      <c r="BP8" s="30">
        <f t="shared" si="9"/>
        <v>0</v>
      </c>
      <c r="BQ8" s="31">
        <f t="shared" si="9"/>
        <v>0</v>
      </c>
      <c r="BR8" s="31">
        <f t="shared" si="9"/>
        <v>0</v>
      </c>
      <c r="BS8" s="31">
        <f t="shared" si="9"/>
        <v>94.827586206896555</v>
      </c>
      <c r="BT8" s="31">
        <f t="shared" si="9"/>
        <v>36.842105263157897</v>
      </c>
      <c r="BV8" s="41">
        <v>0.125</v>
      </c>
      <c r="BW8" s="36">
        <f t="shared" ref="BW8:CM8" si="10">AW5+AW6+AW7+AW8</f>
        <v>0</v>
      </c>
      <c r="BX8" s="30">
        <f t="shared" si="10"/>
        <v>0</v>
      </c>
      <c r="BY8" s="31">
        <f t="shared" si="10"/>
        <v>1.7543859649122806</v>
      </c>
      <c r="BZ8" s="30">
        <f t="shared" si="10"/>
        <v>0</v>
      </c>
      <c r="CA8" s="30">
        <f t="shared" si="10"/>
        <v>0</v>
      </c>
      <c r="CB8" s="30">
        <f t="shared" si="10"/>
        <v>0</v>
      </c>
      <c r="CC8" s="32">
        <f t="shared" si="10"/>
        <v>0</v>
      </c>
      <c r="CD8" s="30">
        <f t="shared" si="10"/>
        <v>0</v>
      </c>
      <c r="CE8" s="30">
        <f t="shared" si="10"/>
        <v>0</v>
      </c>
      <c r="CF8" s="30">
        <f t="shared" si="10"/>
        <v>0</v>
      </c>
      <c r="CG8" s="30">
        <f t="shared" si="10"/>
        <v>0</v>
      </c>
      <c r="CH8" s="41">
        <f t="shared" si="10"/>
        <v>78.94736842105263</v>
      </c>
      <c r="CI8" s="30">
        <f t="shared" si="10"/>
        <v>0</v>
      </c>
      <c r="CJ8" s="30">
        <f t="shared" si="10"/>
        <v>0</v>
      </c>
      <c r="CK8" s="30">
        <f t="shared" si="10"/>
        <v>1.7543859649122806</v>
      </c>
      <c r="CL8" s="30">
        <f t="shared" si="10"/>
        <v>10.526315789473685</v>
      </c>
      <c r="CM8" s="30">
        <f t="shared" si="10"/>
        <v>0</v>
      </c>
      <c r="CN8" s="30">
        <f t="shared" si="8"/>
        <v>3.5087719298245612</v>
      </c>
      <c r="CO8" s="30">
        <f t="shared" ref="CO8:CT8" si="11">BO5+BO6+BO7+BO8</f>
        <v>1.7543859649122806</v>
      </c>
      <c r="CP8" s="30">
        <f t="shared" si="11"/>
        <v>0</v>
      </c>
      <c r="CQ8" s="31">
        <f t="shared" si="11"/>
        <v>0</v>
      </c>
      <c r="CR8" s="31">
        <f t="shared" si="11"/>
        <v>0</v>
      </c>
      <c r="CS8" s="31">
        <f t="shared" si="11"/>
        <v>94.827586206896555</v>
      </c>
      <c r="CT8" s="31">
        <f t="shared" si="11"/>
        <v>98.245614035087726</v>
      </c>
      <c r="CU8" s="34"/>
      <c r="CV8" s="34"/>
      <c r="CW8" s="25" t="s">
        <v>51</v>
      </c>
      <c r="CX8" s="18"/>
      <c r="CY8" s="18"/>
      <c r="CZ8" s="18">
        <f>BY20-BY14</f>
        <v>0</v>
      </c>
      <c r="DA8" s="18"/>
      <c r="DB8" s="18"/>
      <c r="DC8" s="18"/>
      <c r="DD8" s="18">
        <f>CC20-CC13</f>
        <v>1.7241379310344769</v>
      </c>
      <c r="DE8" s="17"/>
      <c r="DF8" s="17"/>
      <c r="DG8" s="17"/>
      <c r="DH8" s="17"/>
      <c r="DI8" s="17"/>
      <c r="DJ8" s="17"/>
      <c r="DK8" s="17"/>
      <c r="DL8" s="17"/>
      <c r="DM8" s="17"/>
      <c r="DN8" s="17"/>
      <c r="DO8" s="17"/>
      <c r="DP8" s="17"/>
      <c r="DQ8" s="17"/>
      <c r="DR8" s="17">
        <f>CQ20-CQ13</f>
        <v>1.7241379310344769</v>
      </c>
      <c r="DS8" s="17">
        <f>CR20-CR13</f>
        <v>0</v>
      </c>
      <c r="DT8" s="17">
        <f>CS20-CS12</f>
        <v>0</v>
      </c>
      <c r="DU8" s="17">
        <f>CT20-CT9</f>
        <v>0</v>
      </c>
    </row>
    <row r="9" spans="1:126" x14ac:dyDescent="0.25">
      <c r="B9" s="41" t="s">
        <v>7</v>
      </c>
      <c r="C9" s="41">
        <v>0</v>
      </c>
      <c r="D9" s="41">
        <v>0</v>
      </c>
      <c r="E9" s="41">
        <v>0</v>
      </c>
      <c r="F9" s="41">
        <v>0</v>
      </c>
      <c r="G9" s="41">
        <v>0</v>
      </c>
      <c r="H9" s="41">
        <v>0</v>
      </c>
      <c r="I9" s="41">
        <v>0</v>
      </c>
      <c r="J9" s="41">
        <v>0</v>
      </c>
      <c r="K9" s="41">
        <v>0</v>
      </c>
      <c r="L9" s="41">
        <v>0</v>
      </c>
      <c r="M9" s="41">
        <v>57</v>
      </c>
      <c r="N9" s="41">
        <v>0</v>
      </c>
      <c r="O9" s="41">
        <v>0</v>
      </c>
      <c r="P9" s="41">
        <v>0</v>
      </c>
      <c r="Q9" s="41">
        <v>0</v>
      </c>
      <c r="R9" s="41">
        <v>0</v>
      </c>
      <c r="S9" s="41">
        <v>57</v>
      </c>
      <c r="V9" s="41">
        <v>0.25</v>
      </c>
      <c r="W9" s="8">
        <f>G5</f>
        <v>0</v>
      </c>
      <c r="X9" s="41">
        <f>G6</f>
        <v>0</v>
      </c>
      <c r="Y9" s="2">
        <f>G7</f>
        <v>0</v>
      </c>
      <c r="Z9" s="41">
        <f>G8</f>
        <v>1</v>
      </c>
      <c r="AA9" s="41">
        <f>G9</f>
        <v>0</v>
      </c>
      <c r="AB9" s="41">
        <f>G10</f>
        <v>0</v>
      </c>
      <c r="AC9" s="4">
        <f>G11</f>
        <v>1</v>
      </c>
      <c r="AD9" s="41">
        <f>G12</f>
        <v>0</v>
      </c>
      <c r="AE9" s="41">
        <f>G13</f>
        <v>0</v>
      </c>
      <c r="AF9" s="41">
        <f>G14</f>
        <v>0</v>
      </c>
      <c r="AG9" s="41">
        <f>G15</f>
        <v>0</v>
      </c>
      <c r="AH9" s="41">
        <f>G16</f>
        <v>0</v>
      </c>
      <c r="AI9" s="41">
        <f>G17</f>
        <v>0</v>
      </c>
      <c r="AJ9" s="41">
        <f>G18</f>
        <v>1</v>
      </c>
      <c r="AK9" s="41">
        <f>G19</f>
        <v>34</v>
      </c>
      <c r="AL9" s="41">
        <f>G20</f>
        <v>9</v>
      </c>
      <c r="AM9" s="41">
        <f>G21</f>
        <v>0</v>
      </c>
      <c r="AN9" s="41">
        <f>G22</f>
        <v>0</v>
      </c>
      <c r="AO9" s="41">
        <f>G23</f>
        <v>3</v>
      </c>
      <c r="AP9" s="41">
        <f>G24</f>
        <v>0</v>
      </c>
      <c r="AQ9" s="2">
        <f>G25</f>
        <v>0</v>
      </c>
      <c r="AR9" s="2">
        <f>G26</f>
        <v>0</v>
      </c>
      <c r="AS9" s="2">
        <f>G27</f>
        <v>1</v>
      </c>
      <c r="AT9" s="2">
        <f>G28</f>
        <v>1</v>
      </c>
      <c r="AU9" s="5"/>
      <c r="AV9" s="41">
        <v>0.25</v>
      </c>
      <c r="AW9" s="37">
        <f t="shared" ref="AW9:BT9" si="12">PRODUCT(W9*100*1/W21)</f>
        <v>0</v>
      </c>
      <c r="AX9" s="30">
        <f t="shared" si="12"/>
        <v>0</v>
      </c>
      <c r="AY9" s="31">
        <f t="shared" si="12"/>
        <v>0</v>
      </c>
      <c r="AZ9" s="30">
        <f t="shared" si="12"/>
        <v>1.7241379310344827</v>
      </c>
      <c r="BA9" s="30">
        <f t="shared" si="12"/>
        <v>0</v>
      </c>
      <c r="BB9" s="30">
        <f t="shared" si="12"/>
        <v>0</v>
      </c>
      <c r="BC9" s="32">
        <f t="shared" si="12"/>
        <v>1.7241379310344827</v>
      </c>
      <c r="BD9" s="30">
        <f t="shared" si="12"/>
        <v>0</v>
      </c>
      <c r="BE9" s="30">
        <f t="shared" si="12"/>
        <v>0</v>
      </c>
      <c r="BF9" s="30">
        <f t="shared" si="12"/>
        <v>0</v>
      </c>
      <c r="BG9" s="30">
        <f t="shared" si="12"/>
        <v>0</v>
      </c>
      <c r="BH9" s="41">
        <f t="shared" si="12"/>
        <v>0</v>
      </c>
      <c r="BI9" s="30">
        <f t="shared" si="12"/>
        <v>0</v>
      </c>
      <c r="BJ9" s="30">
        <f t="shared" si="12"/>
        <v>1.7543859649122806</v>
      </c>
      <c r="BK9" s="30">
        <f t="shared" si="12"/>
        <v>59.649122807017541</v>
      </c>
      <c r="BL9" s="30">
        <f t="shared" si="12"/>
        <v>15.789473684210526</v>
      </c>
      <c r="BM9" s="30">
        <f t="shared" si="12"/>
        <v>0</v>
      </c>
      <c r="BN9" s="30">
        <f t="shared" si="12"/>
        <v>0</v>
      </c>
      <c r="BO9" s="30">
        <f t="shared" si="12"/>
        <v>5.2631578947368425</v>
      </c>
      <c r="BP9" s="30">
        <f t="shared" si="12"/>
        <v>0</v>
      </c>
      <c r="BQ9" s="31">
        <f t="shared" si="12"/>
        <v>0</v>
      </c>
      <c r="BR9" s="31">
        <f t="shared" si="12"/>
        <v>0</v>
      </c>
      <c r="BS9" s="31">
        <f t="shared" si="12"/>
        <v>1.7241379310344827</v>
      </c>
      <c r="BT9" s="31">
        <f t="shared" si="12"/>
        <v>1.7543859649122806</v>
      </c>
      <c r="BV9" s="41">
        <v>0.25</v>
      </c>
      <c r="BW9" s="37">
        <f t="shared" ref="BW9:CT9" si="13">AW5+AW6+AW7+AW8+AW9</f>
        <v>0</v>
      </c>
      <c r="BX9" s="30">
        <f t="shared" si="13"/>
        <v>0</v>
      </c>
      <c r="BY9" s="31">
        <f t="shared" si="13"/>
        <v>1.7543859649122806</v>
      </c>
      <c r="BZ9" s="30">
        <f t="shared" si="13"/>
        <v>1.7241379310344827</v>
      </c>
      <c r="CA9" s="30">
        <f t="shared" si="13"/>
        <v>0</v>
      </c>
      <c r="CB9" s="30">
        <f t="shared" si="13"/>
        <v>0</v>
      </c>
      <c r="CC9" s="32">
        <f t="shared" si="13"/>
        <v>1.7241379310344827</v>
      </c>
      <c r="CD9" s="30">
        <f t="shared" si="13"/>
        <v>0</v>
      </c>
      <c r="CE9" s="30">
        <f t="shared" si="13"/>
        <v>0</v>
      </c>
      <c r="CF9" s="30">
        <f t="shared" si="13"/>
        <v>0</v>
      </c>
      <c r="CG9" s="30">
        <f t="shared" si="13"/>
        <v>0</v>
      </c>
      <c r="CH9" s="41">
        <f t="shared" si="13"/>
        <v>78.94736842105263</v>
      </c>
      <c r="CI9" s="30">
        <f t="shared" si="13"/>
        <v>0</v>
      </c>
      <c r="CJ9" s="30">
        <f t="shared" si="13"/>
        <v>1.7543859649122806</v>
      </c>
      <c r="CK9" s="30">
        <f t="shared" si="13"/>
        <v>61.403508771929822</v>
      </c>
      <c r="CL9" s="30">
        <f t="shared" si="13"/>
        <v>26.315789473684212</v>
      </c>
      <c r="CM9" s="30">
        <f t="shared" si="13"/>
        <v>0</v>
      </c>
      <c r="CN9" s="30">
        <f t="shared" si="13"/>
        <v>3.5087719298245612</v>
      </c>
      <c r="CO9" s="30">
        <f t="shared" si="13"/>
        <v>7.0175438596491233</v>
      </c>
      <c r="CP9" s="30">
        <f t="shared" si="13"/>
        <v>0</v>
      </c>
      <c r="CQ9" s="31">
        <f t="shared" si="13"/>
        <v>0</v>
      </c>
      <c r="CR9" s="31">
        <f t="shared" si="13"/>
        <v>0</v>
      </c>
      <c r="CS9" s="31">
        <f t="shared" si="13"/>
        <v>96.551724137931032</v>
      </c>
      <c r="CT9" s="31">
        <f t="shared" si="13"/>
        <v>100</v>
      </c>
      <c r="CU9" s="34"/>
      <c r="CV9" s="34"/>
      <c r="CW9" s="29"/>
      <c r="CX9" s="29"/>
      <c r="CY9" s="29"/>
      <c r="CZ9" s="29"/>
      <c r="DA9" s="29"/>
      <c r="DB9" s="29"/>
      <c r="DC9" s="29"/>
      <c r="DD9" s="29"/>
      <c r="DE9" s="29"/>
      <c r="DF9" s="29"/>
      <c r="DG9" s="29"/>
      <c r="DH9" s="29"/>
      <c r="DI9" s="29"/>
      <c r="DJ9" s="29"/>
      <c r="DK9" s="29"/>
      <c r="DL9" s="29"/>
      <c r="DM9" s="29"/>
      <c r="DN9" s="29"/>
      <c r="DO9" s="29"/>
      <c r="DP9" s="29"/>
      <c r="DQ9" s="29"/>
      <c r="DR9" s="29"/>
      <c r="DS9" s="29"/>
      <c r="DT9" s="29"/>
      <c r="DU9" s="10"/>
    </row>
    <row r="10" spans="1:126" x14ac:dyDescent="0.25">
      <c r="B10" s="41" t="s">
        <v>9</v>
      </c>
      <c r="C10" s="41">
        <v>0</v>
      </c>
      <c r="D10" s="41">
        <v>0</v>
      </c>
      <c r="E10" s="41">
        <v>0</v>
      </c>
      <c r="F10" s="41">
        <v>0</v>
      </c>
      <c r="G10" s="41">
        <v>0</v>
      </c>
      <c r="H10" s="41">
        <v>0</v>
      </c>
      <c r="I10" s="41">
        <v>0</v>
      </c>
      <c r="J10" s="41">
        <v>0</v>
      </c>
      <c r="K10" s="41">
        <v>0</v>
      </c>
      <c r="L10" s="41">
        <v>0</v>
      </c>
      <c r="M10" s="41">
        <v>0</v>
      </c>
      <c r="N10" s="41">
        <v>0</v>
      </c>
      <c r="O10" s="41">
        <v>57</v>
      </c>
      <c r="P10" s="41">
        <v>0</v>
      </c>
      <c r="Q10" s="41">
        <v>0</v>
      </c>
      <c r="R10" s="41">
        <v>0</v>
      </c>
      <c r="S10" s="41">
        <v>57</v>
      </c>
      <c r="V10" s="41">
        <v>0.5</v>
      </c>
      <c r="W10" s="8">
        <f>H5</f>
        <v>0</v>
      </c>
      <c r="X10" s="41">
        <f>H6</f>
        <v>0</v>
      </c>
      <c r="Y10" s="2">
        <f>H7</f>
        <v>24</v>
      </c>
      <c r="Z10" s="41">
        <f>H8</f>
        <v>0</v>
      </c>
      <c r="AA10" s="41">
        <f>H9</f>
        <v>0</v>
      </c>
      <c r="AB10" s="41">
        <f>H10</f>
        <v>0</v>
      </c>
      <c r="AC10" s="4">
        <f>H11</f>
        <v>8</v>
      </c>
      <c r="AD10" s="41">
        <f>H12</f>
        <v>0</v>
      </c>
      <c r="AE10" s="41">
        <f>H13</f>
        <v>0</v>
      </c>
      <c r="AF10" s="41">
        <f>H14</f>
        <v>0</v>
      </c>
      <c r="AG10" s="41">
        <f>H15</f>
        <v>0</v>
      </c>
      <c r="AH10" s="41">
        <f>H16</f>
        <v>1</v>
      </c>
      <c r="AI10" s="41">
        <f>H17</f>
        <v>13</v>
      </c>
      <c r="AJ10" s="41">
        <f>H18</f>
        <v>14</v>
      </c>
      <c r="AK10" s="41">
        <f>H19</f>
        <v>13</v>
      </c>
      <c r="AL10" s="41">
        <f>H20</f>
        <v>1</v>
      </c>
      <c r="AM10" s="41">
        <f>H21</f>
        <v>2</v>
      </c>
      <c r="AN10" s="41">
        <f>H22</f>
        <v>1</v>
      </c>
      <c r="AO10" s="41">
        <f>H23</f>
        <v>2</v>
      </c>
      <c r="AP10" s="41">
        <f>H24</f>
        <v>2</v>
      </c>
      <c r="AQ10" s="2">
        <f>H25</f>
        <v>2</v>
      </c>
      <c r="AR10" s="2">
        <f>H26</f>
        <v>4</v>
      </c>
      <c r="AS10" s="2">
        <f>H27</f>
        <v>1</v>
      </c>
      <c r="AT10" s="3">
        <f>H28</f>
        <v>0</v>
      </c>
      <c r="AU10" s="5"/>
      <c r="AV10" s="41">
        <v>0.5</v>
      </c>
      <c r="AW10" s="37">
        <f t="shared" ref="AW10:BT10" si="14">PRODUCT(W10*100*1/W21)</f>
        <v>0</v>
      </c>
      <c r="AX10" s="30">
        <f t="shared" si="14"/>
        <v>0</v>
      </c>
      <c r="AY10" s="31">
        <f t="shared" si="14"/>
        <v>42.10526315789474</v>
      </c>
      <c r="AZ10" s="30">
        <f t="shared" si="14"/>
        <v>0</v>
      </c>
      <c r="BA10" s="30">
        <f t="shared" si="14"/>
        <v>0</v>
      </c>
      <c r="BB10" s="30">
        <f t="shared" si="14"/>
        <v>0</v>
      </c>
      <c r="BC10" s="32">
        <f t="shared" si="14"/>
        <v>13.793103448275861</v>
      </c>
      <c r="BD10" s="30">
        <f t="shared" si="14"/>
        <v>0</v>
      </c>
      <c r="BE10" s="30">
        <f t="shared" si="14"/>
        <v>0</v>
      </c>
      <c r="BF10" s="30">
        <f t="shared" si="14"/>
        <v>0</v>
      </c>
      <c r="BG10" s="30">
        <f t="shared" si="14"/>
        <v>0</v>
      </c>
      <c r="BH10" s="41">
        <f t="shared" si="14"/>
        <v>1.7543859649122806</v>
      </c>
      <c r="BI10" s="30">
        <f t="shared" si="14"/>
        <v>22.807017543859651</v>
      </c>
      <c r="BJ10" s="30">
        <f t="shared" si="14"/>
        <v>24.561403508771932</v>
      </c>
      <c r="BK10" s="30">
        <f t="shared" si="14"/>
        <v>22.807017543859651</v>
      </c>
      <c r="BL10" s="30">
        <f t="shared" si="14"/>
        <v>1.7543859649122806</v>
      </c>
      <c r="BM10" s="30">
        <f t="shared" si="14"/>
        <v>3.5087719298245612</v>
      </c>
      <c r="BN10" s="30">
        <f t="shared" si="14"/>
        <v>1.7543859649122806</v>
      </c>
      <c r="BO10" s="30">
        <f t="shared" si="14"/>
        <v>3.5087719298245612</v>
      </c>
      <c r="BP10" s="30">
        <f t="shared" si="14"/>
        <v>3.5087719298245612</v>
      </c>
      <c r="BQ10" s="31">
        <f t="shared" si="14"/>
        <v>3.4482758620689653</v>
      </c>
      <c r="BR10" s="31">
        <f t="shared" si="14"/>
        <v>6.8965517241379306</v>
      </c>
      <c r="BS10" s="31">
        <f t="shared" si="14"/>
        <v>1.7241379310344827</v>
      </c>
      <c r="BT10" s="33">
        <f t="shared" si="14"/>
        <v>0</v>
      </c>
      <c r="BV10" s="41">
        <v>0.5</v>
      </c>
      <c r="BW10" s="37">
        <f t="shared" ref="BW10:CT10" si="15">AW5+AW6+AW7+AW8+AW9+AW10</f>
        <v>0</v>
      </c>
      <c r="BX10" s="30">
        <f t="shared" si="15"/>
        <v>0</v>
      </c>
      <c r="BY10" s="31">
        <f t="shared" si="15"/>
        <v>43.859649122807021</v>
      </c>
      <c r="BZ10" s="30">
        <f t="shared" si="15"/>
        <v>1.7241379310344827</v>
      </c>
      <c r="CA10" s="30">
        <f t="shared" si="15"/>
        <v>0</v>
      </c>
      <c r="CB10" s="30">
        <f t="shared" si="15"/>
        <v>0</v>
      </c>
      <c r="CC10" s="32">
        <f t="shared" si="15"/>
        <v>15.517241379310343</v>
      </c>
      <c r="CD10" s="30">
        <f t="shared" si="15"/>
        <v>0</v>
      </c>
      <c r="CE10" s="30">
        <f t="shared" si="15"/>
        <v>0</v>
      </c>
      <c r="CF10" s="30">
        <f t="shared" si="15"/>
        <v>0</v>
      </c>
      <c r="CG10" s="30">
        <f t="shared" si="15"/>
        <v>0</v>
      </c>
      <c r="CH10" s="41">
        <f t="shared" si="15"/>
        <v>80.701754385964904</v>
      </c>
      <c r="CI10" s="30">
        <f t="shared" si="15"/>
        <v>22.807017543859651</v>
      </c>
      <c r="CJ10" s="30">
        <f t="shared" si="15"/>
        <v>26.315789473684212</v>
      </c>
      <c r="CK10" s="30">
        <f t="shared" si="15"/>
        <v>84.21052631578948</v>
      </c>
      <c r="CL10" s="30">
        <f t="shared" si="15"/>
        <v>28.070175438596493</v>
      </c>
      <c r="CM10" s="30">
        <f t="shared" si="15"/>
        <v>3.5087719298245612</v>
      </c>
      <c r="CN10" s="30">
        <f t="shared" si="15"/>
        <v>5.2631578947368416</v>
      </c>
      <c r="CO10" s="30">
        <f t="shared" si="15"/>
        <v>10.526315789473685</v>
      </c>
      <c r="CP10" s="30">
        <f t="shared" si="15"/>
        <v>3.5087719298245612</v>
      </c>
      <c r="CQ10" s="31">
        <f t="shared" si="15"/>
        <v>3.4482758620689653</v>
      </c>
      <c r="CR10" s="31">
        <f t="shared" si="15"/>
        <v>6.8965517241379306</v>
      </c>
      <c r="CS10" s="31">
        <f t="shared" si="15"/>
        <v>98.275862068965509</v>
      </c>
      <c r="CT10" s="33">
        <f t="shared" si="15"/>
        <v>100</v>
      </c>
      <c r="CU10" s="34"/>
      <c r="CV10" s="34"/>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1" t="s">
        <v>10</v>
      </c>
      <c r="C11" s="4">
        <v>0</v>
      </c>
      <c r="D11" s="4">
        <v>0</v>
      </c>
      <c r="E11" s="4">
        <v>0</v>
      </c>
      <c r="F11" s="4">
        <v>0</v>
      </c>
      <c r="G11" s="4">
        <v>1</v>
      </c>
      <c r="H11" s="4">
        <v>8</v>
      </c>
      <c r="I11" s="4">
        <v>33</v>
      </c>
      <c r="J11" s="4">
        <v>13</v>
      </c>
      <c r="K11" s="4">
        <v>2</v>
      </c>
      <c r="L11" s="3">
        <v>0</v>
      </c>
      <c r="M11" s="3">
        <v>0</v>
      </c>
      <c r="N11" s="3">
        <v>0</v>
      </c>
      <c r="O11" s="3">
        <v>1</v>
      </c>
      <c r="P11" s="3">
        <v>0</v>
      </c>
      <c r="Q11" s="3">
        <v>0</v>
      </c>
      <c r="R11" s="3">
        <v>0</v>
      </c>
      <c r="S11" s="41">
        <v>58</v>
      </c>
      <c r="V11" s="41">
        <v>1</v>
      </c>
      <c r="W11" s="8">
        <f>I5</f>
        <v>1</v>
      </c>
      <c r="X11" s="41">
        <f>I6</f>
        <v>0</v>
      </c>
      <c r="Y11" s="2">
        <f>I7</f>
        <v>29</v>
      </c>
      <c r="Z11" s="41">
        <f>I8</f>
        <v>1</v>
      </c>
      <c r="AA11" s="41">
        <f>I9</f>
        <v>0</v>
      </c>
      <c r="AB11" s="41">
        <f>I10</f>
        <v>0</v>
      </c>
      <c r="AC11" s="4">
        <f>I11</f>
        <v>33</v>
      </c>
      <c r="AD11" s="41">
        <f>I12</f>
        <v>4</v>
      </c>
      <c r="AE11" s="41">
        <f>I13</f>
        <v>1</v>
      </c>
      <c r="AF11" s="41">
        <f>I14</f>
        <v>2</v>
      </c>
      <c r="AG11" s="41">
        <f>I15</f>
        <v>0</v>
      </c>
      <c r="AH11" s="41">
        <f>I16</f>
        <v>0</v>
      </c>
      <c r="AI11" s="41">
        <f>I17</f>
        <v>25</v>
      </c>
      <c r="AJ11" s="41">
        <f>I18</f>
        <v>28</v>
      </c>
      <c r="AK11" s="41">
        <f>I19</f>
        <v>0</v>
      </c>
      <c r="AL11" s="41">
        <f>I20</f>
        <v>1</v>
      </c>
      <c r="AM11" s="41">
        <f>I21</f>
        <v>21</v>
      </c>
      <c r="AN11" s="41">
        <f>I22</f>
        <v>4</v>
      </c>
      <c r="AO11" s="41">
        <f>I23</f>
        <v>1</v>
      </c>
      <c r="AP11" s="41">
        <f>I24</f>
        <v>1</v>
      </c>
      <c r="AQ11" s="2">
        <f>I25</f>
        <v>13</v>
      </c>
      <c r="AR11" s="2">
        <f>I26</f>
        <v>43</v>
      </c>
      <c r="AS11" s="2">
        <f>I27</f>
        <v>1</v>
      </c>
      <c r="AT11" s="3">
        <f>I28</f>
        <v>0</v>
      </c>
      <c r="AU11" s="5"/>
      <c r="AV11" s="41">
        <v>1</v>
      </c>
      <c r="AW11" s="37">
        <f t="shared" ref="AW11:BT11" si="16">PRODUCT(W11*100*1/W21)</f>
        <v>1.7543859649122806</v>
      </c>
      <c r="AX11" s="30">
        <f t="shared" si="16"/>
        <v>0</v>
      </c>
      <c r="AY11" s="31">
        <f t="shared" si="16"/>
        <v>50.877192982456137</v>
      </c>
      <c r="AZ11" s="30">
        <f t="shared" si="16"/>
        <v>1.7241379310344827</v>
      </c>
      <c r="BA11" s="30">
        <f t="shared" si="16"/>
        <v>0</v>
      </c>
      <c r="BB11" s="30">
        <f t="shared" si="16"/>
        <v>0</v>
      </c>
      <c r="BC11" s="32">
        <f t="shared" si="16"/>
        <v>56.896551724137929</v>
      </c>
      <c r="BD11" s="30">
        <f t="shared" si="16"/>
        <v>7.0175438596491224</v>
      </c>
      <c r="BE11" s="30">
        <f t="shared" si="16"/>
        <v>1.7543859649122806</v>
      </c>
      <c r="BF11" s="30">
        <f t="shared" si="16"/>
        <v>3.4482758620689653</v>
      </c>
      <c r="BG11" s="30">
        <f t="shared" si="16"/>
        <v>0</v>
      </c>
      <c r="BH11" s="41">
        <f t="shared" si="16"/>
        <v>0</v>
      </c>
      <c r="BI11" s="30">
        <f t="shared" si="16"/>
        <v>43.859649122807021</v>
      </c>
      <c r="BJ11" s="30">
        <f t="shared" si="16"/>
        <v>49.122807017543863</v>
      </c>
      <c r="BK11" s="30">
        <f t="shared" si="16"/>
        <v>0</v>
      </c>
      <c r="BL11" s="30">
        <f t="shared" si="16"/>
        <v>1.7543859649122806</v>
      </c>
      <c r="BM11" s="30">
        <f t="shared" si="16"/>
        <v>36.842105263157897</v>
      </c>
      <c r="BN11" s="30">
        <f t="shared" si="16"/>
        <v>7.0175438596491224</v>
      </c>
      <c r="BO11" s="30">
        <f t="shared" si="16"/>
        <v>1.7543859649122806</v>
      </c>
      <c r="BP11" s="30">
        <f t="shared" si="16"/>
        <v>1.7543859649122806</v>
      </c>
      <c r="BQ11" s="31">
        <f t="shared" si="16"/>
        <v>22.413793103448278</v>
      </c>
      <c r="BR11" s="31">
        <f t="shared" si="16"/>
        <v>74.137931034482762</v>
      </c>
      <c r="BS11" s="31">
        <f t="shared" si="16"/>
        <v>1.7241379310344827</v>
      </c>
      <c r="BT11" s="33">
        <f t="shared" si="16"/>
        <v>0</v>
      </c>
      <c r="BV11" s="41">
        <v>1</v>
      </c>
      <c r="BW11" s="37">
        <f t="shared" ref="BW11:CT11" si="17">AW5+AW6+AW7+AW8+AW9+AW10+AW11</f>
        <v>1.7543859649122806</v>
      </c>
      <c r="BX11" s="30">
        <f t="shared" si="17"/>
        <v>0</v>
      </c>
      <c r="BY11" s="31">
        <f t="shared" si="17"/>
        <v>94.73684210526315</v>
      </c>
      <c r="BZ11" s="30">
        <f t="shared" si="17"/>
        <v>3.4482758620689653</v>
      </c>
      <c r="CA11" s="30">
        <f t="shared" si="17"/>
        <v>0</v>
      </c>
      <c r="CB11" s="30">
        <f t="shared" si="17"/>
        <v>0</v>
      </c>
      <c r="CC11" s="32">
        <f t="shared" si="17"/>
        <v>72.41379310344827</v>
      </c>
      <c r="CD11" s="30">
        <f t="shared" si="17"/>
        <v>7.0175438596491224</v>
      </c>
      <c r="CE11" s="30">
        <f t="shared" si="17"/>
        <v>1.7543859649122806</v>
      </c>
      <c r="CF11" s="30">
        <f t="shared" si="17"/>
        <v>3.4482758620689653</v>
      </c>
      <c r="CG11" s="30">
        <f t="shared" si="17"/>
        <v>0</v>
      </c>
      <c r="CH11" s="41">
        <f t="shared" si="17"/>
        <v>80.701754385964904</v>
      </c>
      <c r="CI11" s="30">
        <f t="shared" si="17"/>
        <v>66.666666666666671</v>
      </c>
      <c r="CJ11" s="30">
        <f t="shared" si="17"/>
        <v>75.438596491228083</v>
      </c>
      <c r="CK11" s="30">
        <f t="shared" si="17"/>
        <v>84.21052631578948</v>
      </c>
      <c r="CL11" s="30">
        <f t="shared" si="17"/>
        <v>29.824561403508774</v>
      </c>
      <c r="CM11" s="30">
        <f t="shared" si="17"/>
        <v>40.350877192982459</v>
      </c>
      <c r="CN11" s="30">
        <f t="shared" si="17"/>
        <v>12.280701754385964</v>
      </c>
      <c r="CO11" s="30">
        <f t="shared" si="17"/>
        <v>12.280701754385966</v>
      </c>
      <c r="CP11" s="30">
        <f t="shared" si="17"/>
        <v>5.2631578947368416</v>
      </c>
      <c r="CQ11" s="31">
        <f t="shared" si="17"/>
        <v>25.862068965517242</v>
      </c>
      <c r="CR11" s="31">
        <f t="shared" si="17"/>
        <v>81.034482758620697</v>
      </c>
      <c r="CS11" s="31">
        <f t="shared" si="17"/>
        <v>99.999999999999986</v>
      </c>
      <c r="CT11" s="33">
        <f t="shared" si="17"/>
        <v>100</v>
      </c>
      <c r="CU11" s="34"/>
      <c r="CV11" s="34"/>
      <c r="CW11" s="10"/>
      <c r="CX11" s="10"/>
      <c r="CY11" s="10" t="str">
        <f>A3</f>
        <v>Enterococcus faecalis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1" t="s">
        <v>11</v>
      </c>
      <c r="C12" s="41">
        <v>0</v>
      </c>
      <c r="D12" s="41">
        <v>0</v>
      </c>
      <c r="E12" s="41">
        <v>0</v>
      </c>
      <c r="F12" s="41">
        <v>0</v>
      </c>
      <c r="G12" s="41">
        <v>0</v>
      </c>
      <c r="H12" s="41">
        <v>0</v>
      </c>
      <c r="I12" s="41">
        <v>4</v>
      </c>
      <c r="J12" s="41">
        <v>23</v>
      </c>
      <c r="K12" s="41">
        <v>24</v>
      </c>
      <c r="L12" s="41">
        <v>6</v>
      </c>
      <c r="M12" s="41">
        <v>0</v>
      </c>
      <c r="N12" s="41">
        <v>0</v>
      </c>
      <c r="O12" s="41">
        <v>0</v>
      </c>
      <c r="P12" s="41">
        <v>0</v>
      </c>
      <c r="Q12" s="41">
        <v>0</v>
      </c>
      <c r="R12" s="41">
        <v>0</v>
      </c>
      <c r="S12" s="41">
        <v>57</v>
      </c>
      <c r="V12" s="41">
        <v>2</v>
      </c>
      <c r="W12" s="8">
        <f>J5</f>
        <v>41</v>
      </c>
      <c r="X12" s="41">
        <f>J6</f>
        <v>0</v>
      </c>
      <c r="Y12" s="2">
        <f>J7</f>
        <v>2</v>
      </c>
      <c r="Z12" s="41">
        <f>J8</f>
        <v>29</v>
      </c>
      <c r="AA12" s="41">
        <f>J9</f>
        <v>0</v>
      </c>
      <c r="AB12" s="41">
        <f>J10</f>
        <v>0</v>
      </c>
      <c r="AC12" s="4">
        <f>J11</f>
        <v>13</v>
      </c>
      <c r="AD12" s="41">
        <f>J12</f>
        <v>23</v>
      </c>
      <c r="AE12" s="41">
        <f>J13</f>
        <v>0</v>
      </c>
      <c r="AF12" s="41">
        <f>J14</f>
        <v>3</v>
      </c>
      <c r="AG12" s="41">
        <f>J15</f>
        <v>0</v>
      </c>
      <c r="AH12" s="41">
        <f>J16</f>
        <v>0</v>
      </c>
      <c r="AI12" s="41">
        <f>J17</f>
        <v>10</v>
      </c>
      <c r="AJ12" s="41">
        <f>J18</f>
        <v>4</v>
      </c>
      <c r="AK12" s="41">
        <f>J19</f>
        <v>0</v>
      </c>
      <c r="AL12" s="41">
        <f>J20</f>
        <v>3</v>
      </c>
      <c r="AM12" s="41">
        <f>J21</f>
        <v>19</v>
      </c>
      <c r="AN12" s="41">
        <f>J22</f>
        <v>29</v>
      </c>
      <c r="AO12" s="41">
        <f>J23</f>
        <v>2</v>
      </c>
      <c r="AP12" s="41">
        <f>J24</f>
        <v>3</v>
      </c>
      <c r="AQ12" s="2">
        <f>J25</f>
        <v>39</v>
      </c>
      <c r="AR12" s="2">
        <f>J26</f>
        <v>11</v>
      </c>
      <c r="AS12" s="2">
        <f>J27</f>
        <v>0</v>
      </c>
      <c r="AT12" s="3">
        <f>J28</f>
        <v>0</v>
      </c>
      <c r="AU12" s="5"/>
      <c r="AV12" s="41">
        <v>2</v>
      </c>
      <c r="AW12" s="37">
        <f t="shared" ref="AW12:BT12" si="18">PRODUCT(W12*100*1/W21)</f>
        <v>71.929824561403507</v>
      </c>
      <c r="AX12" s="30">
        <f t="shared" si="18"/>
        <v>0</v>
      </c>
      <c r="AY12" s="31">
        <f t="shared" si="18"/>
        <v>3.5087719298245612</v>
      </c>
      <c r="AZ12" s="30">
        <f t="shared" si="18"/>
        <v>50</v>
      </c>
      <c r="BA12" s="30">
        <f t="shared" si="18"/>
        <v>0</v>
      </c>
      <c r="BB12" s="30">
        <f t="shared" si="18"/>
        <v>0</v>
      </c>
      <c r="BC12" s="32">
        <f t="shared" si="18"/>
        <v>22.413793103448278</v>
      </c>
      <c r="BD12" s="30">
        <f t="shared" si="18"/>
        <v>40.350877192982459</v>
      </c>
      <c r="BE12" s="30">
        <f t="shared" si="18"/>
        <v>0</v>
      </c>
      <c r="BF12" s="30">
        <f t="shared" si="18"/>
        <v>5.1724137931034484</v>
      </c>
      <c r="BG12" s="30">
        <f t="shared" si="18"/>
        <v>0</v>
      </c>
      <c r="BH12" s="41">
        <f t="shared" si="18"/>
        <v>0</v>
      </c>
      <c r="BI12" s="30">
        <f t="shared" si="18"/>
        <v>17.543859649122808</v>
      </c>
      <c r="BJ12" s="30">
        <f t="shared" si="18"/>
        <v>7.0175438596491224</v>
      </c>
      <c r="BK12" s="30">
        <f t="shared" si="18"/>
        <v>0</v>
      </c>
      <c r="BL12" s="30">
        <f t="shared" si="18"/>
        <v>5.2631578947368425</v>
      </c>
      <c r="BM12" s="30">
        <f t="shared" si="18"/>
        <v>33.333333333333336</v>
      </c>
      <c r="BN12" s="30">
        <f t="shared" si="18"/>
        <v>50.877192982456137</v>
      </c>
      <c r="BO12" s="30">
        <f t="shared" si="18"/>
        <v>3.5087719298245612</v>
      </c>
      <c r="BP12" s="30">
        <f t="shared" si="18"/>
        <v>5.2631578947368425</v>
      </c>
      <c r="BQ12" s="31">
        <f t="shared" si="18"/>
        <v>67.241379310344826</v>
      </c>
      <c r="BR12" s="31">
        <f t="shared" si="18"/>
        <v>18.96551724137931</v>
      </c>
      <c r="BS12" s="31">
        <f t="shared" si="18"/>
        <v>0</v>
      </c>
      <c r="BT12" s="33">
        <f t="shared" si="18"/>
        <v>0</v>
      </c>
      <c r="BV12" s="41">
        <v>2</v>
      </c>
      <c r="BW12" s="37">
        <f t="shared" ref="BW12:CT12" si="19">AW5+AW6+AW7+AW8+AW9+AW10+AW11+AW12</f>
        <v>73.68421052631578</v>
      </c>
      <c r="BX12" s="30">
        <f t="shared" si="19"/>
        <v>0</v>
      </c>
      <c r="BY12" s="31">
        <f t="shared" si="19"/>
        <v>98.245614035087712</v>
      </c>
      <c r="BZ12" s="30">
        <f t="shared" si="19"/>
        <v>53.448275862068968</v>
      </c>
      <c r="CA12" s="30">
        <f t="shared" si="19"/>
        <v>0</v>
      </c>
      <c r="CB12" s="30">
        <f t="shared" si="19"/>
        <v>0</v>
      </c>
      <c r="CC12" s="32">
        <f t="shared" si="19"/>
        <v>94.827586206896541</v>
      </c>
      <c r="CD12" s="30">
        <f t="shared" si="19"/>
        <v>47.368421052631582</v>
      </c>
      <c r="CE12" s="30">
        <f t="shared" si="19"/>
        <v>1.7543859649122806</v>
      </c>
      <c r="CF12" s="30">
        <f t="shared" si="19"/>
        <v>8.6206896551724128</v>
      </c>
      <c r="CG12" s="30">
        <f t="shared" si="19"/>
        <v>0</v>
      </c>
      <c r="CH12" s="41">
        <f t="shared" si="19"/>
        <v>80.701754385964904</v>
      </c>
      <c r="CI12" s="30">
        <f t="shared" si="19"/>
        <v>84.21052631578948</v>
      </c>
      <c r="CJ12" s="30">
        <f t="shared" si="19"/>
        <v>82.456140350877206</v>
      </c>
      <c r="CK12" s="30">
        <f t="shared" si="19"/>
        <v>84.21052631578948</v>
      </c>
      <c r="CL12" s="30">
        <f t="shared" si="19"/>
        <v>35.087719298245617</v>
      </c>
      <c r="CM12" s="30">
        <f t="shared" si="19"/>
        <v>73.684210526315795</v>
      </c>
      <c r="CN12" s="30">
        <f t="shared" si="19"/>
        <v>63.157894736842103</v>
      </c>
      <c r="CO12" s="30">
        <f t="shared" si="19"/>
        <v>15.789473684210527</v>
      </c>
      <c r="CP12" s="30">
        <f t="shared" si="19"/>
        <v>10.526315789473685</v>
      </c>
      <c r="CQ12" s="31">
        <f t="shared" si="19"/>
        <v>93.103448275862064</v>
      </c>
      <c r="CR12" s="31">
        <f t="shared" si="19"/>
        <v>100</v>
      </c>
      <c r="CS12" s="31">
        <f t="shared" si="19"/>
        <v>99.999999999999986</v>
      </c>
      <c r="CT12" s="33">
        <f t="shared" si="19"/>
        <v>100</v>
      </c>
      <c r="CU12" s="34"/>
      <c r="CV12" s="34"/>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1" t="s">
        <v>13</v>
      </c>
      <c r="C13" s="41">
        <v>0</v>
      </c>
      <c r="D13" s="41">
        <v>0</v>
      </c>
      <c r="E13" s="41">
        <v>0</v>
      </c>
      <c r="F13" s="41">
        <v>0</v>
      </c>
      <c r="G13" s="41">
        <v>0</v>
      </c>
      <c r="H13" s="41">
        <v>0</v>
      </c>
      <c r="I13" s="41">
        <v>1</v>
      </c>
      <c r="J13" s="41">
        <v>0</v>
      </c>
      <c r="K13" s="41">
        <v>0</v>
      </c>
      <c r="L13" s="41">
        <v>1</v>
      </c>
      <c r="M13" s="41">
        <v>1</v>
      </c>
      <c r="N13" s="41">
        <v>3</v>
      </c>
      <c r="O13" s="41">
        <v>16</v>
      </c>
      <c r="P13" s="41">
        <v>35</v>
      </c>
      <c r="Q13" s="41">
        <v>0</v>
      </c>
      <c r="R13" s="41">
        <v>0</v>
      </c>
      <c r="S13" s="41">
        <v>57</v>
      </c>
      <c r="V13" s="41">
        <v>4</v>
      </c>
      <c r="W13" s="8">
        <f>K5</f>
        <v>13</v>
      </c>
      <c r="X13" s="41">
        <f>K6</f>
        <v>0</v>
      </c>
      <c r="Y13" s="2">
        <f>K7</f>
        <v>1</v>
      </c>
      <c r="Z13" s="41">
        <f>K8</f>
        <v>24</v>
      </c>
      <c r="AA13" s="41">
        <f>K9</f>
        <v>0</v>
      </c>
      <c r="AB13" s="41">
        <f>K10</f>
        <v>0</v>
      </c>
      <c r="AC13" s="4">
        <f>K11</f>
        <v>2</v>
      </c>
      <c r="AD13" s="41">
        <f>K12</f>
        <v>24</v>
      </c>
      <c r="AE13" s="41">
        <f>K13</f>
        <v>0</v>
      </c>
      <c r="AF13" s="41">
        <f>K14</f>
        <v>13</v>
      </c>
      <c r="AG13" s="41">
        <f>K15</f>
        <v>1</v>
      </c>
      <c r="AH13" s="41">
        <f>K16</f>
        <v>1</v>
      </c>
      <c r="AI13" s="41">
        <f>K17</f>
        <v>0</v>
      </c>
      <c r="AJ13" s="41">
        <f>K18</f>
        <v>1</v>
      </c>
      <c r="AK13" s="41">
        <f>K19</f>
        <v>0</v>
      </c>
      <c r="AL13" s="41">
        <f>K20</f>
        <v>6</v>
      </c>
      <c r="AM13" s="41">
        <f>K21</f>
        <v>10</v>
      </c>
      <c r="AN13" s="41">
        <f>K22</f>
        <v>16</v>
      </c>
      <c r="AO13" s="41">
        <f>K23</f>
        <v>9</v>
      </c>
      <c r="AP13" s="41">
        <f>K24</f>
        <v>1</v>
      </c>
      <c r="AQ13" s="2">
        <f>K25</f>
        <v>3</v>
      </c>
      <c r="AR13" s="2">
        <f>K26</f>
        <v>0</v>
      </c>
      <c r="AS13" s="3">
        <f>K27</f>
        <v>0</v>
      </c>
      <c r="AT13" s="3">
        <f>K28</f>
        <v>0</v>
      </c>
      <c r="AU13" s="5"/>
      <c r="AV13" s="41">
        <v>4</v>
      </c>
      <c r="AW13" s="37">
        <f t="shared" ref="AW13:BT13" si="20">PRODUCT(W13*100*1/W21)</f>
        <v>22.807017543859651</v>
      </c>
      <c r="AX13" s="30">
        <f t="shared" si="20"/>
        <v>0</v>
      </c>
      <c r="AY13" s="31">
        <f t="shared" si="20"/>
        <v>1.7543859649122806</v>
      </c>
      <c r="AZ13" s="30">
        <f t="shared" si="20"/>
        <v>41.379310344827587</v>
      </c>
      <c r="BA13" s="30">
        <f t="shared" si="20"/>
        <v>0</v>
      </c>
      <c r="BB13" s="30">
        <f t="shared" si="20"/>
        <v>0</v>
      </c>
      <c r="BC13" s="32">
        <f t="shared" si="20"/>
        <v>3.4482758620689653</v>
      </c>
      <c r="BD13" s="30">
        <f t="shared" si="20"/>
        <v>42.10526315789474</v>
      </c>
      <c r="BE13" s="30">
        <f t="shared" si="20"/>
        <v>0</v>
      </c>
      <c r="BF13" s="30">
        <f t="shared" si="20"/>
        <v>22.413793103448278</v>
      </c>
      <c r="BG13" s="30">
        <f t="shared" si="20"/>
        <v>1.7543859649122806</v>
      </c>
      <c r="BH13" s="41">
        <f t="shared" si="20"/>
        <v>1.7543859649122806</v>
      </c>
      <c r="BI13" s="30">
        <f t="shared" si="20"/>
        <v>0</v>
      </c>
      <c r="BJ13" s="30">
        <f t="shared" si="20"/>
        <v>1.7543859649122806</v>
      </c>
      <c r="BK13" s="30">
        <f t="shared" si="20"/>
        <v>0</v>
      </c>
      <c r="BL13" s="30">
        <f t="shared" si="20"/>
        <v>10.526315789473685</v>
      </c>
      <c r="BM13" s="30">
        <f t="shared" si="20"/>
        <v>17.543859649122808</v>
      </c>
      <c r="BN13" s="30">
        <f t="shared" si="20"/>
        <v>28.07017543859649</v>
      </c>
      <c r="BO13" s="30">
        <f t="shared" si="20"/>
        <v>15.789473684210526</v>
      </c>
      <c r="BP13" s="30">
        <f t="shared" si="20"/>
        <v>1.7543859649122806</v>
      </c>
      <c r="BQ13" s="31">
        <f t="shared" si="20"/>
        <v>5.1724137931034484</v>
      </c>
      <c r="BR13" s="31">
        <f t="shared" si="20"/>
        <v>0</v>
      </c>
      <c r="BS13" s="33">
        <f t="shared" si="20"/>
        <v>0</v>
      </c>
      <c r="BT13" s="33">
        <f t="shared" si="20"/>
        <v>0</v>
      </c>
      <c r="BV13" s="41">
        <v>4</v>
      </c>
      <c r="BW13" s="37">
        <f t="shared" ref="BW13:CT13" si="21">AW5+AW6+AW7+AW8+AW9+AW10+AW11+AW12+AW13</f>
        <v>96.491228070175424</v>
      </c>
      <c r="BX13" s="30">
        <f t="shared" si="21"/>
        <v>0</v>
      </c>
      <c r="BY13" s="31">
        <f t="shared" si="21"/>
        <v>99.999999999999986</v>
      </c>
      <c r="BZ13" s="30">
        <f t="shared" si="21"/>
        <v>94.827586206896555</v>
      </c>
      <c r="CA13" s="30">
        <f t="shared" si="21"/>
        <v>0</v>
      </c>
      <c r="CB13" s="30">
        <f t="shared" si="21"/>
        <v>0</v>
      </c>
      <c r="CC13" s="32">
        <f t="shared" si="21"/>
        <v>98.275862068965509</v>
      </c>
      <c r="CD13" s="30">
        <f t="shared" si="21"/>
        <v>89.473684210526329</v>
      </c>
      <c r="CE13" s="30">
        <f t="shared" si="21"/>
        <v>1.7543859649122806</v>
      </c>
      <c r="CF13" s="30">
        <f t="shared" si="21"/>
        <v>31.03448275862069</v>
      </c>
      <c r="CG13" s="30">
        <f t="shared" si="21"/>
        <v>1.7543859649122806</v>
      </c>
      <c r="CH13" s="41">
        <f t="shared" si="21"/>
        <v>82.456140350877178</v>
      </c>
      <c r="CI13" s="30">
        <f t="shared" si="21"/>
        <v>84.21052631578948</v>
      </c>
      <c r="CJ13" s="30">
        <f t="shared" si="21"/>
        <v>84.21052631578948</v>
      </c>
      <c r="CK13" s="30">
        <f t="shared" si="21"/>
        <v>84.21052631578948</v>
      </c>
      <c r="CL13" s="30">
        <f t="shared" si="21"/>
        <v>45.614035087719301</v>
      </c>
      <c r="CM13" s="30">
        <f t="shared" si="21"/>
        <v>91.228070175438603</v>
      </c>
      <c r="CN13" s="30">
        <f t="shared" si="21"/>
        <v>91.228070175438589</v>
      </c>
      <c r="CO13" s="30">
        <f t="shared" si="21"/>
        <v>31.578947368421055</v>
      </c>
      <c r="CP13" s="30">
        <f t="shared" si="21"/>
        <v>12.280701754385966</v>
      </c>
      <c r="CQ13" s="31">
        <f t="shared" si="21"/>
        <v>98.275862068965509</v>
      </c>
      <c r="CR13" s="31">
        <f t="shared" si="21"/>
        <v>100</v>
      </c>
      <c r="CS13" s="33">
        <f t="shared" si="21"/>
        <v>99.999999999999986</v>
      </c>
      <c r="CT13" s="33">
        <f t="shared" si="21"/>
        <v>100</v>
      </c>
      <c r="CU13" s="35"/>
      <c r="CV13" s="35"/>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1" t="s">
        <v>14</v>
      </c>
      <c r="C14" s="41">
        <v>0</v>
      </c>
      <c r="D14" s="41">
        <v>0</v>
      </c>
      <c r="E14" s="41">
        <v>0</v>
      </c>
      <c r="F14" s="41">
        <v>0</v>
      </c>
      <c r="G14" s="41">
        <v>0</v>
      </c>
      <c r="H14" s="41">
        <v>0</v>
      </c>
      <c r="I14" s="41">
        <v>2</v>
      </c>
      <c r="J14" s="41">
        <v>3</v>
      </c>
      <c r="K14" s="41">
        <v>13</v>
      </c>
      <c r="L14" s="41">
        <v>18</v>
      </c>
      <c r="M14" s="41">
        <v>22</v>
      </c>
      <c r="N14" s="41">
        <v>0</v>
      </c>
      <c r="O14" s="41">
        <v>0</v>
      </c>
      <c r="P14" s="41">
        <v>0</v>
      </c>
      <c r="Q14" s="41">
        <v>0</v>
      </c>
      <c r="R14" s="41">
        <v>0</v>
      </c>
      <c r="S14" s="41">
        <v>58</v>
      </c>
      <c r="V14" s="41">
        <v>8</v>
      </c>
      <c r="W14" s="8">
        <f>L5</f>
        <v>2</v>
      </c>
      <c r="X14" s="41">
        <f>L6</f>
        <v>3</v>
      </c>
      <c r="Y14" s="4">
        <f>L7</f>
        <v>0</v>
      </c>
      <c r="Z14" s="41">
        <f>L8</f>
        <v>1</v>
      </c>
      <c r="AA14" s="41">
        <f>L9</f>
        <v>0</v>
      </c>
      <c r="AB14" s="41">
        <f>L10</f>
        <v>0</v>
      </c>
      <c r="AC14" s="3">
        <f>L11</f>
        <v>0</v>
      </c>
      <c r="AD14" s="41">
        <f>L12</f>
        <v>6</v>
      </c>
      <c r="AE14" s="41">
        <f>L13</f>
        <v>1</v>
      </c>
      <c r="AF14" s="41">
        <f>L14</f>
        <v>18</v>
      </c>
      <c r="AG14" s="41">
        <f>L15</f>
        <v>2</v>
      </c>
      <c r="AH14" s="41">
        <f>L16</f>
        <v>1</v>
      </c>
      <c r="AI14" s="41">
        <f>L17</f>
        <v>9</v>
      </c>
      <c r="AJ14" s="41">
        <f>L18</f>
        <v>0</v>
      </c>
      <c r="AK14" s="41">
        <f>L19</f>
        <v>9</v>
      </c>
      <c r="AL14" s="41">
        <f>L20</f>
        <v>26</v>
      </c>
      <c r="AM14" s="41">
        <f>L21</f>
        <v>5</v>
      </c>
      <c r="AN14" s="41">
        <f>L22</f>
        <v>5</v>
      </c>
      <c r="AO14" s="41">
        <f>L23</f>
        <v>12</v>
      </c>
      <c r="AP14" s="41">
        <f>L24</f>
        <v>50</v>
      </c>
      <c r="AQ14" s="3">
        <f>L25</f>
        <v>1</v>
      </c>
      <c r="AR14" s="3">
        <f>L26</f>
        <v>0</v>
      </c>
      <c r="AS14" s="3">
        <f>L27</f>
        <v>0</v>
      </c>
      <c r="AT14" s="3">
        <f>L28</f>
        <v>0</v>
      </c>
      <c r="AU14" s="7"/>
      <c r="AV14" s="41">
        <v>8</v>
      </c>
      <c r="AW14" s="37">
        <f t="shared" ref="AW14:BT14" si="22">PRODUCT(W14*100*1/W21)</f>
        <v>3.5087719298245612</v>
      </c>
      <c r="AX14" s="30">
        <f t="shared" si="22"/>
        <v>5.2631578947368425</v>
      </c>
      <c r="AY14" s="32">
        <f t="shared" si="22"/>
        <v>0</v>
      </c>
      <c r="AZ14" s="30">
        <f t="shared" si="22"/>
        <v>1.7241379310344827</v>
      </c>
      <c r="BA14" s="30">
        <f t="shared" si="22"/>
        <v>0</v>
      </c>
      <c r="BB14" s="30">
        <f t="shared" si="22"/>
        <v>0</v>
      </c>
      <c r="BC14" s="33">
        <f t="shared" si="22"/>
        <v>0</v>
      </c>
      <c r="BD14" s="30">
        <f t="shared" si="22"/>
        <v>10.526315789473685</v>
      </c>
      <c r="BE14" s="30">
        <f t="shared" si="22"/>
        <v>1.7543859649122806</v>
      </c>
      <c r="BF14" s="30">
        <f t="shared" si="22"/>
        <v>31.03448275862069</v>
      </c>
      <c r="BG14" s="30">
        <f t="shared" si="22"/>
        <v>3.5087719298245612</v>
      </c>
      <c r="BH14" s="41">
        <f t="shared" si="22"/>
        <v>1.7543859649122806</v>
      </c>
      <c r="BI14" s="30">
        <f t="shared" si="22"/>
        <v>15.789473684210526</v>
      </c>
      <c r="BJ14" s="30">
        <f t="shared" si="22"/>
        <v>0</v>
      </c>
      <c r="BK14" s="30">
        <f t="shared" si="22"/>
        <v>15.789473684210526</v>
      </c>
      <c r="BL14" s="30">
        <f t="shared" si="22"/>
        <v>45.614035087719301</v>
      </c>
      <c r="BM14" s="30">
        <f t="shared" si="22"/>
        <v>8.7719298245614041</v>
      </c>
      <c r="BN14" s="30">
        <f t="shared" si="22"/>
        <v>8.7719298245614041</v>
      </c>
      <c r="BO14" s="30">
        <f t="shared" si="22"/>
        <v>21.05263157894737</v>
      </c>
      <c r="BP14" s="30">
        <f t="shared" si="22"/>
        <v>87.719298245614041</v>
      </c>
      <c r="BQ14" s="33">
        <f t="shared" si="22"/>
        <v>1.7241379310344827</v>
      </c>
      <c r="BR14" s="33">
        <f t="shared" si="22"/>
        <v>0</v>
      </c>
      <c r="BS14" s="33">
        <f t="shared" si="22"/>
        <v>0</v>
      </c>
      <c r="BT14" s="33">
        <f t="shared" si="22"/>
        <v>0</v>
      </c>
      <c r="BV14" s="41">
        <v>8</v>
      </c>
      <c r="BW14" s="37">
        <f t="shared" ref="BW14:CT14" si="23">AW5+AW6+AW7+AW8+AW9+AW10+AW11+AW12+AW13+AW14</f>
        <v>99.999999999999986</v>
      </c>
      <c r="BX14" s="30">
        <f t="shared" si="23"/>
        <v>5.2631578947368425</v>
      </c>
      <c r="BY14" s="32">
        <f t="shared" si="23"/>
        <v>99.999999999999986</v>
      </c>
      <c r="BZ14" s="30">
        <f t="shared" si="23"/>
        <v>96.551724137931032</v>
      </c>
      <c r="CA14" s="30">
        <f t="shared" si="23"/>
        <v>0</v>
      </c>
      <c r="CB14" s="30">
        <f t="shared" si="23"/>
        <v>0</v>
      </c>
      <c r="CC14" s="33">
        <f t="shared" si="23"/>
        <v>98.275862068965509</v>
      </c>
      <c r="CD14" s="30">
        <f t="shared" si="23"/>
        <v>100.00000000000001</v>
      </c>
      <c r="CE14" s="30">
        <f t="shared" si="23"/>
        <v>3.5087719298245612</v>
      </c>
      <c r="CF14" s="30">
        <f t="shared" si="23"/>
        <v>62.068965517241381</v>
      </c>
      <c r="CG14" s="30">
        <f t="shared" si="23"/>
        <v>5.2631578947368416</v>
      </c>
      <c r="CH14" s="41">
        <f t="shared" si="23"/>
        <v>84.210526315789451</v>
      </c>
      <c r="CI14" s="30">
        <f t="shared" si="23"/>
        <v>100</v>
      </c>
      <c r="CJ14" s="30">
        <f t="shared" si="23"/>
        <v>84.21052631578948</v>
      </c>
      <c r="CK14" s="30">
        <f t="shared" si="23"/>
        <v>100</v>
      </c>
      <c r="CL14" s="30">
        <f t="shared" si="23"/>
        <v>91.228070175438603</v>
      </c>
      <c r="CM14" s="30">
        <f t="shared" si="23"/>
        <v>100</v>
      </c>
      <c r="CN14" s="30">
        <f t="shared" si="23"/>
        <v>100</v>
      </c>
      <c r="CO14" s="30">
        <f t="shared" si="23"/>
        <v>52.631578947368425</v>
      </c>
      <c r="CP14" s="30">
        <f t="shared" si="23"/>
        <v>100</v>
      </c>
      <c r="CQ14" s="33">
        <f t="shared" si="23"/>
        <v>99.999999999999986</v>
      </c>
      <c r="CR14" s="33">
        <f t="shared" si="23"/>
        <v>100</v>
      </c>
      <c r="CS14" s="33">
        <f t="shared" si="23"/>
        <v>99.999999999999986</v>
      </c>
      <c r="CT14" s="33">
        <f t="shared" si="23"/>
        <v>100</v>
      </c>
      <c r="CU14" s="35"/>
      <c r="CV14" s="35"/>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1" t="s">
        <v>16</v>
      </c>
      <c r="C15" s="41">
        <v>0</v>
      </c>
      <c r="D15" s="41">
        <v>0</v>
      </c>
      <c r="E15" s="41">
        <v>0</v>
      </c>
      <c r="F15" s="41">
        <v>0</v>
      </c>
      <c r="G15" s="41">
        <v>0</v>
      </c>
      <c r="H15" s="41">
        <v>0</v>
      </c>
      <c r="I15" s="41">
        <v>0</v>
      </c>
      <c r="J15" s="41">
        <v>0</v>
      </c>
      <c r="K15" s="41">
        <v>1</v>
      </c>
      <c r="L15" s="41">
        <v>2</v>
      </c>
      <c r="M15" s="41">
        <v>2</v>
      </c>
      <c r="N15" s="41">
        <v>30</v>
      </c>
      <c r="O15" s="41">
        <v>16</v>
      </c>
      <c r="P15" s="41">
        <v>5</v>
      </c>
      <c r="Q15" s="41">
        <v>1</v>
      </c>
      <c r="R15" s="41">
        <v>0</v>
      </c>
      <c r="S15" s="41">
        <v>57</v>
      </c>
      <c r="V15" s="41">
        <v>16</v>
      </c>
      <c r="W15" s="8">
        <f>M5</f>
        <v>0</v>
      </c>
      <c r="X15" s="41">
        <f>M6</f>
        <v>54</v>
      </c>
      <c r="Y15" s="3">
        <f>M7</f>
        <v>0</v>
      </c>
      <c r="Z15" s="41">
        <f>M8</f>
        <v>2</v>
      </c>
      <c r="AA15" s="41">
        <f>M9</f>
        <v>57</v>
      </c>
      <c r="AB15" s="41">
        <f>M10</f>
        <v>0</v>
      </c>
      <c r="AC15" s="3">
        <f>M11</f>
        <v>0</v>
      </c>
      <c r="AD15" s="41">
        <f>M12</f>
        <v>0</v>
      </c>
      <c r="AE15" s="41">
        <f>M13</f>
        <v>1</v>
      </c>
      <c r="AF15" s="41">
        <f>M14</f>
        <v>22</v>
      </c>
      <c r="AG15" s="41">
        <f>M15</f>
        <v>2</v>
      </c>
      <c r="AH15" s="41">
        <f>M16</f>
        <v>2</v>
      </c>
      <c r="AI15" s="41">
        <f>M17</f>
        <v>0</v>
      </c>
      <c r="AJ15" s="41">
        <f>M18</f>
        <v>9</v>
      </c>
      <c r="AK15" s="41">
        <f>M19</f>
        <v>0</v>
      </c>
      <c r="AL15" s="41">
        <f>M20</f>
        <v>5</v>
      </c>
      <c r="AM15" s="41">
        <f>M21</f>
        <v>0</v>
      </c>
      <c r="AN15" s="41">
        <f>M22</f>
        <v>0</v>
      </c>
      <c r="AO15" s="41">
        <f>M23</f>
        <v>6</v>
      </c>
      <c r="AP15" s="41">
        <f>M24</f>
        <v>0</v>
      </c>
      <c r="AQ15" s="3">
        <f>M25</f>
        <v>0</v>
      </c>
      <c r="AR15" s="3">
        <f>M26</f>
        <v>0</v>
      </c>
      <c r="AS15" s="3">
        <f>M27</f>
        <v>0</v>
      </c>
      <c r="AT15" s="3">
        <f>M28</f>
        <v>0</v>
      </c>
      <c r="AU15" s="7"/>
      <c r="AV15" s="41">
        <v>16</v>
      </c>
      <c r="AW15" s="37">
        <f t="shared" ref="AW15:BT15" si="24">PRODUCT(W15*100*1/W21)</f>
        <v>0</v>
      </c>
      <c r="AX15" s="30">
        <f t="shared" si="24"/>
        <v>94.736842105263165</v>
      </c>
      <c r="AY15" s="33">
        <f t="shared" si="24"/>
        <v>0</v>
      </c>
      <c r="AZ15" s="30">
        <f t="shared" si="24"/>
        <v>3.4482758620689653</v>
      </c>
      <c r="BA15" s="30">
        <f t="shared" si="24"/>
        <v>100</v>
      </c>
      <c r="BB15" s="30">
        <f t="shared" si="24"/>
        <v>0</v>
      </c>
      <c r="BC15" s="33">
        <f t="shared" si="24"/>
        <v>0</v>
      </c>
      <c r="BD15" s="30">
        <f t="shared" si="24"/>
        <v>0</v>
      </c>
      <c r="BE15" s="30">
        <f t="shared" si="24"/>
        <v>1.7543859649122806</v>
      </c>
      <c r="BF15" s="30">
        <f t="shared" si="24"/>
        <v>37.931034482758619</v>
      </c>
      <c r="BG15" s="30">
        <f t="shared" si="24"/>
        <v>3.5087719298245612</v>
      </c>
      <c r="BH15" s="41">
        <f t="shared" si="24"/>
        <v>3.5087719298245612</v>
      </c>
      <c r="BI15" s="30">
        <f t="shared" si="24"/>
        <v>0</v>
      </c>
      <c r="BJ15" s="30">
        <f t="shared" si="24"/>
        <v>15.789473684210526</v>
      </c>
      <c r="BK15" s="30">
        <f t="shared" si="24"/>
        <v>0</v>
      </c>
      <c r="BL15" s="30">
        <f t="shared" si="24"/>
        <v>8.7719298245614041</v>
      </c>
      <c r="BM15" s="30">
        <f t="shared" si="24"/>
        <v>0</v>
      </c>
      <c r="BN15" s="30">
        <f t="shared" si="24"/>
        <v>0</v>
      </c>
      <c r="BO15" s="30">
        <f t="shared" si="24"/>
        <v>10.526315789473685</v>
      </c>
      <c r="BP15" s="30">
        <f t="shared" si="24"/>
        <v>0</v>
      </c>
      <c r="BQ15" s="33">
        <f t="shared" si="24"/>
        <v>0</v>
      </c>
      <c r="BR15" s="33">
        <f t="shared" si="24"/>
        <v>0</v>
      </c>
      <c r="BS15" s="33">
        <f t="shared" si="24"/>
        <v>0</v>
      </c>
      <c r="BT15" s="33">
        <f t="shared" si="24"/>
        <v>0</v>
      </c>
      <c r="BV15" s="41">
        <v>16</v>
      </c>
      <c r="BW15" s="37">
        <f t="shared" ref="BW15:CT15" si="25">AW5+AW6+AW7+AW8+AW9+AW10+AW11+AW12+AW13+AW14+AW15</f>
        <v>99.999999999999986</v>
      </c>
      <c r="BX15" s="30">
        <f t="shared" si="25"/>
        <v>100</v>
      </c>
      <c r="BY15" s="33">
        <f t="shared" si="25"/>
        <v>99.999999999999986</v>
      </c>
      <c r="BZ15" s="30">
        <f t="shared" si="25"/>
        <v>100</v>
      </c>
      <c r="CA15" s="30">
        <f t="shared" si="25"/>
        <v>100</v>
      </c>
      <c r="CB15" s="30">
        <f t="shared" si="25"/>
        <v>0</v>
      </c>
      <c r="CC15" s="33">
        <f t="shared" si="25"/>
        <v>98.275862068965509</v>
      </c>
      <c r="CD15" s="30">
        <f t="shared" si="25"/>
        <v>100.00000000000001</v>
      </c>
      <c r="CE15" s="30">
        <f t="shared" si="25"/>
        <v>5.2631578947368416</v>
      </c>
      <c r="CF15" s="30">
        <f t="shared" si="25"/>
        <v>100</v>
      </c>
      <c r="CG15" s="30">
        <f t="shared" si="25"/>
        <v>8.7719298245614024</v>
      </c>
      <c r="CH15" s="41">
        <f t="shared" si="25"/>
        <v>87.719298245614013</v>
      </c>
      <c r="CI15" s="30">
        <f t="shared" si="25"/>
        <v>100</v>
      </c>
      <c r="CJ15" s="30">
        <f t="shared" si="25"/>
        <v>100</v>
      </c>
      <c r="CK15" s="30">
        <f t="shared" si="25"/>
        <v>100</v>
      </c>
      <c r="CL15" s="30">
        <f t="shared" si="25"/>
        <v>100</v>
      </c>
      <c r="CM15" s="30">
        <f t="shared" si="25"/>
        <v>100</v>
      </c>
      <c r="CN15" s="30">
        <f t="shared" si="25"/>
        <v>100</v>
      </c>
      <c r="CO15" s="30">
        <f t="shared" si="25"/>
        <v>63.15789473684211</v>
      </c>
      <c r="CP15" s="30">
        <f t="shared" si="25"/>
        <v>100</v>
      </c>
      <c r="CQ15" s="33">
        <f t="shared" si="25"/>
        <v>99.999999999999986</v>
      </c>
      <c r="CR15" s="33">
        <f t="shared" si="25"/>
        <v>100</v>
      </c>
      <c r="CS15" s="33">
        <f t="shared" si="25"/>
        <v>99.999999999999986</v>
      </c>
      <c r="CT15" s="33">
        <f t="shared" si="25"/>
        <v>100</v>
      </c>
      <c r="CU15" s="35"/>
      <c r="CV15" s="35"/>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1" t="s">
        <v>17</v>
      </c>
      <c r="C16" s="41">
        <v>0</v>
      </c>
      <c r="D16" s="41">
        <v>0</v>
      </c>
      <c r="E16" s="41">
        <v>45</v>
      </c>
      <c r="F16" s="41">
        <v>0</v>
      </c>
      <c r="G16" s="41">
        <v>0</v>
      </c>
      <c r="H16" s="41">
        <v>1</v>
      </c>
      <c r="I16" s="41">
        <v>0</v>
      </c>
      <c r="J16" s="41">
        <v>0</v>
      </c>
      <c r="K16" s="41">
        <v>1</v>
      </c>
      <c r="L16" s="41">
        <v>1</v>
      </c>
      <c r="M16" s="41">
        <v>2</v>
      </c>
      <c r="N16" s="41">
        <v>7</v>
      </c>
      <c r="O16" s="41">
        <v>0</v>
      </c>
      <c r="P16" s="41">
        <v>0</v>
      </c>
      <c r="Q16" s="41">
        <v>0</v>
      </c>
      <c r="R16" s="41">
        <v>0</v>
      </c>
      <c r="S16" s="41">
        <v>57</v>
      </c>
      <c r="V16" s="41">
        <v>32</v>
      </c>
      <c r="W16" s="8">
        <f>N5</f>
        <v>0</v>
      </c>
      <c r="X16" s="41">
        <f>N6</f>
        <v>0</v>
      </c>
      <c r="Y16" s="3">
        <f>N7</f>
        <v>0</v>
      </c>
      <c r="Z16" s="41">
        <f>N8</f>
        <v>0</v>
      </c>
      <c r="AA16" s="41">
        <f>N9</f>
        <v>0</v>
      </c>
      <c r="AB16" s="41">
        <f>N10</f>
        <v>0</v>
      </c>
      <c r="AC16" s="3">
        <f>N11</f>
        <v>0</v>
      </c>
      <c r="AD16" s="41">
        <f>N12</f>
        <v>0</v>
      </c>
      <c r="AE16" s="41">
        <f>N13</f>
        <v>3</v>
      </c>
      <c r="AF16" s="41">
        <f>N14</f>
        <v>0</v>
      </c>
      <c r="AG16" s="41">
        <f>N15</f>
        <v>30</v>
      </c>
      <c r="AH16" s="41">
        <f>N16</f>
        <v>7</v>
      </c>
      <c r="AI16" s="41">
        <f>N17</f>
        <v>0</v>
      </c>
      <c r="AJ16" s="41">
        <f>N18</f>
        <v>0</v>
      </c>
      <c r="AK16" s="41">
        <f>N19</f>
        <v>0</v>
      </c>
      <c r="AL16" s="41">
        <f>N20</f>
        <v>0</v>
      </c>
      <c r="AM16" s="41">
        <f>N21</f>
        <v>0</v>
      </c>
      <c r="AN16" s="41">
        <f>N22</f>
        <v>0</v>
      </c>
      <c r="AO16" s="41">
        <f>N23</f>
        <v>21</v>
      </c>
      <c r="AP16" s="41">
        <f>N24</f>
        <v>0</v>
      </c>
      <c r="AQ16" s="3">
        <f>N25</f>
        <v>0</v>
      </c>
      <c r="AR16" s="3">
        <f>N26</f>
        <v>0</v>
      </c>
      <c r="AS16" s="3">
        <f>N27</f>
        <v>0</v>
      </c>
      <c r="AT16" s="3">
        <f>N28</f>
        <v>0</v>
      </c>
      <c r="AU16" s="7"/>
      <c r="AV16" s="41">
        <v>32</v>
      </c>
      <c r="AW16" s="37">
        <f t="shared" ref="AW16:BT16" si="26">PRODUCT(W16*100*1/W21)</f>
        <v>0</v>
      </c>
      <c r="AX16" s="30">
        <f t="shared" si="26"/>
        <v>0</v>
      </c>
      <c r="AY16" s="33">
        <f t="shared" si="26"/>
        <v>0</v>
      </c>
      <c r="AZ16" s="30">
        <f t="shared" si="26"/>
        <v>0</v>
      </c>
      <c r="BA16" s="30">
        <f t="shared" si="26"/>
        <v>0</v>
      </c>
      <c r="BB16" s="30">
        <f t="shared" si="26"/>
        <v>0</v>
      </c>
      <c r="BC16" s="33">
        <f t="shared" si="26"/>
        <v>0</v>
      </c>
      <c r="BD16" s="30">
        <f t="shared" si="26"/>
        <v>0</v>
      </c>
      <c r="BE16" s="30">
        <f t="shared" si="26"/>
        <v>5.2631578947368425</v>
      </c>
      <c r="BF16" s="30">
        <f t="shared" si="26"/>
        <v>0</v>
      </c>
      <c r="BG16" s="30">
        <f t="shared" si="26"/>
        <v>52.631578947368418</v>
      </c>
      <c r="BH16" s="41">
        <f t="shared" si="26"/>
        <v>12.280701754385966</v>
      </c>
      <c r="BI16" s="30">
        <f t="shared" si="26"/>
        <v>0</v>
      </c>
      <c r="BJ16" s="30">
        <f t="shared" si="26"/>
        <v>0</v>
      </c>
      <c r="BK16" s="30">
        <f t="shared" si="26"/>
        <v>0</v>
      </c>
      <c r="BL16" s="30">
        <f t="shared" si="26"/>
        <v>0</v>
      </c>
      <c r="BM16" s="30">
        <f t="shared" si="26"/>
        <v>0</v>
      </c>
      <c r="BN16" s="30">
        <f t="shared" si="26"/>
        <v>0</v>
      </c>
      <c r="BO16" s="30">
        <f t="shared" si="26"/>
        <v>36.842105263157897</v>
      </c>
      <c r="BP16" s="30">
        <f t="shared" si="26"/>
        <v>0</v>
      </c>
      <c r="BQ16" s="33">
        <f t="shared" si="26"/>
        <v>0</v>
      </c>
      <c r="BR16" s="33">
        <f t="shared" si="26"/>
        <v>0</v>
      </c>
      <c r="BS16" s="33">
        <f t="shared" si="26"/>
        <v>0</v>
      </c>
      <c r="BT16" s="33">
        <f t="shared" si="26"/>
        <v>0</v>
      </c>
      <c r="BV16" s="41">
        <v>32</v>
      </c>
      <c r="BW16" s="37">
        <f t="shared" ref="BW16:CT16" si="27">AW5+AW6+AW7+AW8+AW9+AW10+AW11+AW12+AW13+AW14+AW15+AW16</f>
        <v>99.999999999999986</v>
      </c>
      <c r="BX16" s="30">
        <f t="shared" si="27"/>
        <v>100</v>
      </c>
      <c r="BY16" s="33">
        <f t="shared" si="27"/>
        <v>99.999999999999986</v>
      </c>
      <c r="BZ16" s="30">
        <f t="shared" si="27"/>
        <v>100</v>
      </c>
      <c r="CA16" s="30">
        <f t="shared" si="27"/>
        <v>100</v>
      </c>
      <c r="CB16" s="30">
        <f t="shared" si="27"/>
        <v>0</v>
      </c>
      <c r="CC16" s="33">
        <f t="shared" si="27"/>
        <v>98.275862068965509</v>
      </c>
      <c r="CD16" s="30">
        <f t="shared" si="27"/>
        <v>100.00000000000001</v>
      </c>
      <c r="CE16" s="30">
        <f t="shared" si="27"/>
        <v>10.526315789473685</v>
      </c>
      <c r="CF16" s="30">
        <f t="shared" si="27"/>
        <v>100</v>
      </c>
      <c r="CG16" s="30">
        <f t="shared" si="27"/>
        <v>61.403508771929822</v>
      </c>
      <c r="CH16" s="41">
        <f t="shared" si="27"/>
        <v>99.999999999999972</v>
      </c>
      <c r="CI16" s="30">
        <f t="shared" si="27"/>
        <v>100</v>
      </c>
      <c r="CJ16" s="30">
        <f t="shared" si="27"/>
        <v>100</v>
      </c>
      <c r="CK16" s="30">
        <f t="shared" si="27"/>
        <v>100</v>
      </c>
      <c r="CL16" s="30">
        <f t="shared" si="27"/>
        <v>100</v>
      </c>
      <c r="CM16" s="30">
        <f t="shared" si="27"/>
        <v>100</v>
      </c>
      <c r="CN16" s="30">
        <f t="shared" si="27"/>
        <v>100</v>
      </c>
      <c r="CO16" s="30">
        <f t="shared" si="27"/>
        <v>100</v>
      </c>
      <c r="CP16" s="30">
        <f t="shared" si="27"/>
        <v>100</v>
      </c>
      <c r="CQ16" s="33">
        <f t="shared" si="27"/>
        <v>99.999999999999986</v>
      </c>
      <c r="CR16" s="33">
        <f t="shared" si="27"/>
        <v>100</v>
      </c>
      <c r="CS16" s="33">
        <f t="shared" si="27"/>
        <v>99.999999999999986</v>
      </c>
      <c r="CT16" s="33">
        <f t="shared" si="27"/>
        <v>100</v>
      </c>
      <c r="CU16" s="35"/>
      <c r="CV16" s="35"/>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6" x14ac:dyDescent="0.25">
      <c r="B17" s="41" t="s">
        <v>18</v>
      </c>
      <c r="C17" s="41">
        <v>0</v>
      </c>
      <c r="D17" s="41">
        <v>0</v>
      </c>
      <c r="E17" s="41">
        <v>0</v>
      </c>
      <c r="F17" s="41">
        <v>0</v>
      </c>
      <c r="G17" s="41">
        <v>0</v>
      </c>
      <c r="H17" s="41">
        <v>13</v>
      </c>
      <c r="I17" s="41">
        <v>25</v>
      </c>
      <c r="J17" s="41">
        <v>10</v>
      </c>
      <c r="K17" s="41">
        <v>0</v>
      </c>
      <c r="L17" s="41">
        <v>9</v>
      </c>
      <c r="M17" s="41">
        <v>0</v>
      </c>
      <c r="N17" s="41">
        <v>0</v>
      </c>
      <c r="O17" s="41">
        <v>0</v>
      </c>
      <c r="P17" s="41">
        <v>0</v>
      </c>
      <c r="Q17" s="41">
        <v>0</v>
      </c>
      <c r="R17" s="41">
        <v>0</v>
      </c>
      <c r="S17" s="41">
        <v>57</v>
      </c>
      <c r="V17" s="41">
        <v>64</v>
      </c>
      <c r="W17" s="8">
        <f>O5</f>
        <v>0</v>
      </c>
      <c r="X17" s="41">
        <f>O6</f>
        <v>0</v>
      </c>
      <c r="Y17" s="3">
        <f>O7</f>
        <v>0</v>
      </c>
      <c r="Z17" s="41">
        <f>O8</f>
        <v>0</v>
      </c>
      <c r="AA17" s="41">
        <f>O9</f>
        <v>0</v>
      </c>
      <c r="AB17" s="41">
        <f>O10</f>
        <v>57</v>
      </c>
      <c r="AC17" s="3">
        <f>O11</f>
        <v>1</v>
      </c>
      <c r="AD17" s="41">
        <f>O12</f>
        <v>0</v>
      </c>
      <c r="AE17" s="41">
        <f>O13</f>
        <v>16</v>
      </c>
      <c r="AF17" s="41">
        <f>O14</f>
        <v>0</v>
      </c>
      <c r="AG17" s="41">
        <f>O15</f>
        <v>16</v>
      </c>
      <c r="AH17" s="41">
        <f>O16</f>
        <v>0</v>
      </c>
      <c r="AI17" s="41">
        <f>O17</f>
        <v>0</v>
      </c>
      <c r="AJ17" s="41">
        <f>O18</f>
        <v>0</v>
      </c>
      <c r="AK17" s="41">
        <f>O19</f>
        <v>0</v>
      </c>
      <c r="AL17" s="41">
        <f>O20</f>
        <v>0</v>
      </c>
      <c r="AM17" s="41">
        <f>O21</f>
        <v>0</v>
      </c>
      <c r="AN17" s="41">
        <f>O22</f>
        <v>0</v>
      </c>
      <c r="AO17" s="41">
        <f>O23</f>
        <v>0</v>
      </c>
      <c r="AP17" s="41">
        <f>O24</f>
        <v>0</v>
      </c>
      <c r="AQ17" s="3">
        <f>O25</f>
        <v>0</v>
      </c>
      <c r="AR17" s="3">
        <f>O26</f>
        <v>0</v>
      </c>
      <c r="AS17" s="3">
        <f>O27</f>
        <v>0</v>
      </c>
      <c r="AT17" s="3">
        <f>O28</f>
        <v>0</v>
      </c>
      <c r="AU17" s="7"/>
      <c r="AV17" s="41">
        <v>64</v>
      </c>
      <c r="AW17" s="37">
        <f t="shared" ref="AW17:BT17" si="28">PRODUCT(W17*100*1/W21)</f>
        <v>0</v>
      </c>
      <c r="AX17" s="30">
        <f t="shared" si="28"/>
        <v>0</v>
      </c>
      <c r="AY17" s="33">
        <f t="shared" si="28"/>
        <v>0</v>
      </c>
      <c r="AZ17" s="30">
        <f t="shared" si="28"/>
        <v>0</v>
      </c>
      <c r="BA17" s="30">
        <f t="shared" si="28"/>
        <v>0</v>
      </c>
      <c r="BB17" s="30">
        <f t="shared" si="28"/>
        <v>100</v>
      </c>
      <c r="BC17" s="33">
        <f t="shared" si="28"/>
        <v>1.7241379310344827</v>
      </c>
      <c r="BD17" s="30">
        <f t="shared" si="28"/>
        <v>0</v>
      </c>
      <c r="BE17" s="30">
        <f t="shared" si="28"/>
        <v>28.07017543859649</v>
      </c>
      <c r="BF17" s="30">
        <f t="shared" si="28"/>
        <v>0</v>
      </c>
      <c r="BG17" s="30">
        <f t="shared" si="28"/>
        <v>28.07017543859649</v>
      </c>
      <c r="BH17" s="41">
        <f t="shared" si="28"/>
        <v>0</v>
      </c>
      <c r="BI17" s="30">
        <f t="shared" si="28"/>
        <v>0</v>
      </c>
      <c r="BJ17" s="30">
        <f t="shared" si="28"/>
        <v>0</v>
      </c>
      <c r="BK17" s="30">
        <f t="shared" si="28"/>
        <v>0</v>
      </c>
      <c r="BL17" s="30">
        <f t="shared" si="28"/>
        <v>0</v>
      </c>
      <c r="BM17" s="30">
        <f t="shared" si="28"/>
        <v>0</v>
      </c>
      <c r="BN17" s="30">
        <f t="shared" si="28"/>
        <v>0</v>
      </c>
      <c r="BO17" s="30">
        <f t="shared" si="28"/>
        <v>0</v>
      </c>
      <c r="BP17" s="30">
        <f t="shared" si="28"/>
        <v>0</v>
      </c>
      <c r="BQ17" s="33">
        <f t="shared" si="28"/>
        <v>0</v>
      </c>
      <c r="BR17" s="33">
        <f t="shared" si="28"/>
        <v>0</v>
      </c>
      <c r="BS17" s="33">
        <f t="shared" si="28"/>
        <v>0</v>
      </c>
      <c r="BT17" s="33">
        <f t="shared" si="28"/>
        <v>0</v>
      </c>
      <c r="BV17" s="41">
        <v>64</v>
      </c>
      <c r="BW17" s="37">
        <f t="shared" ref="BW17:CT17" si="29">AW5+AW6+AW7+AW8+AW9+AW10+AW11+AW12+AW13+AW14+AW15+AW16+AW17</f>
        <v>99.999999999999986</v>
      </c>
      <c r="BX17" s="30">
        <f t="shared" si="29"/>
        <v>100</v>
      </c>
      <c r="BY17" s="33">
        <f t="shared" si="29"/>
        <v>99.999999999999986</v>
      </c>
      <c r="BZ17" s="30">
        <f t="shared" si="29"/>
        <v>100</v>
      </c>
      <c r="CA17" s="30">
        <f t="shared" si="29"/>
        <v>100</v>
      </c>
      <c r="CB17" s="30">
        <f t="shared" si="29"/>
        <v>100</v>
      </c>
      <c r="CC17" s="33">
        <f t="shared" si="29"/>
        <v>99.999999999999986</v>
      </c>
      <c r="CD17" s="30">
        <f t="shared" si="29"/>
        <v>100.00000000000001</v>
      </c>
      <c r="CE17" s="30">
        <f t="shared" si="29"/>
        <v>38.596491228070178</v>
      </c>
      <c r="CF17" s="30">
        <f t="shared" si="29"/>
        <v>100</v>
      </c>
      <c r="CG17" s="30">
        <f t="shared" si="29"/>
        <v>89.473684210526315</v>
      </c>
      <c r="CH17" s="41">
        <f t="shared" si="29"/>
        <v>99.999999999999972</v>
      </c>
      <c r="CI17" s="30">
        <f t="shared" si="29"/>
        <v>100</v>
      </c>
      <c r="CJ17" s="30">
        <f t="shared" si="29"/>
        <v>100</v>
      </c>
      <c r="CK17" s="30">
        <f t="shared" si="29"/>
        <v>100</v>
      </c>
      <c r="CL17" s="30">
        <f t="shared" si="29"/>
        <v>100</v>
      </c>
      <c r="CM17" s="30">
        <f t="shared" si="29"/>
        <v>100</v>
      </c>
      <c r="CN17" s="30">
        <f t="shared" si="29"/>
        <v>100</v>
      </c>
      <c r="CO17" s="30">
        <f t="shared" si="29"/>
        <v>100</v>
      </c>
      <c r="CP17" s="30">
        <f t="shared" si="29"/>
        <v>100</v>
      </c>
      <c r="CQ17" s="33">
        <f t="shared" si="29"/>
        <v>99.999999999999986</v>
      </c>
      <c r="CR17" s="33">
        <f t="shared" si="29"/>
        <v>100</v>
      </c>
      <c r="CS17" s="33">
        <f t="shared" si="29"/>
        <v>99.999999999999986</v>
      </c>
      <c r="CT17" s="33">
        <f t="shared" si="29"/>
        <v>100</v>
      </c>
      <c r="CU17" s="35"/>
      <c r="CV17" s="35"/>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6" x14ac:dyDescent="0.25">
      <c r="B18" s="41" t="s">
        <v>19</v>
      </c>
      <c r="C18" s="41">
        <v>0</v>
      </c>
      <c r="D18" s="41">
        <v>0</v>
      </c>
      <c r="E18" s="41">
        <v>0</v>
      </c>
      <c r="F18" s="41">
        <v>0</v>
      </c>
      <c r="G18" s="41">
        <v>1</v>
      </c>
      <c r="H18" s="41">
        <v>14</v>
      </c>
      <c r="I18" s="41">
        <v>28</v>
      </c>
      <c r="J18" s="41">
        <v>4</v>
      </c>
      <c r="K18" s="41">
        <v>1</v>
      </c>
      <c r="L18" s="41">
        <v>0</v>
      </c>
      <c r="M18" s="41">
        <v>9</v>
      </c>
      <c r="N18" s="41">
        <v>0</v>
      </c>
      <c r="O18" s="41">
        <v>0</v>
      </c>
      <c r="P18" s="41">
        <v>0</v>
      </c>
      <c r="Q18" s="41">
        <v>0</v>
      </c>
      <c r="R18" s="41">
        <v>0</v>
      </c>
      <c r="S18" s="41">
        <v>57</v>
      </c>
      <c r="V18" s="41">
        <v>128</v>
      </c>
      <c r="W18" s="8">
        <f>P5</f>
        <v>0</v>
      </c>
      <c r="X18" s="41">
        <f>P6</f>
        <v>0</v>
      </c>
      <c r="Y18" s="3">
        <f>P7</f>
        <v>0</v>
      </c>
      <c r="Z18" s="41">
        <f>P8</f>
        <v>0</v>
      </c>
      <c r="AA18" s="41">
        <f>P9</f>
        <v>0</v>
      </c>
      <c r="AB18" s="41">
        <f>P10</f>
        <v>0</v>
      </c>
      <c r="AC18" s="3">
        <f>P11</f>
        <v>0</v>
      </c>
      <c r="AD18" s="41">
        <f>P12</f>
        <v>0</v>
      </c>
      <c r="AE18" s="41">
        <f>P13</f>
        <v>35</v>
      </c>
      <c r="AF18" s="41">
        <f>P14</f>
        <v>0</v>
      </c>
      <c r="AG18" s="41">
        <f>P15</f>
        <v>5</v>
      </c>
      <c r="AH18" s="41">
        <f>P16</f>
        <v>0</v>
      </c>
      <c r="AI18" s="41">
        <f>P17</f>
        <v>0</v>
      </c>
      <c r="AJ18" s="41">
        <f>P18</f>
        <v>0</v>
      </c>
      <c r="AK18" s="41">
        <f>P19</f>
        <v>0</v>
      </c>
      <c r="AL18" s="41">
        <f>P20</f>
        <v>0</v>
      </c>
      <c r="AM18" s="41">
        <f>P21</f>
        <v>0</v>
      </c>
      <c r="AN18" s="41">
        <f>P22</f>
        <v>0</v>
      </c>
      <c r="AO18" s="41">
        <f>P23</f>
        <v>0</v>
      </c>
      <c r="AP18" s="41">
        <f>P24</f>
        <v>0</v>
      </c>
      <c r="AQ18" s="3">
        <f>P25</f>
        <v>0</v>
      </c>
      <c r="AR18" s="3">
        <f>P26</f>
        <v>0</v>
      </c>
      <c r="AS18" s="3">
        <f>P27</f>
        <v>0</v>
      </c>
      <c r="AT18" s="3">
        <f>P28</f>
        <v>0</v>
      </c>
      <c r="AU18" s="7"/>
      <c r="AV18" s="41">
        <v>128</v>
      </c>
      <c r="AW18" s="37">
        <f t="shared" ref="AW18:BT18" si="30">PRODUCT(W18*100*1/W21)</f>
        <v>0</v>
      </c>
      <c r="AX18" s="30">
        <f t="shared" si="30"/>
        <v>0</v>
      </c>
      <c r="AY18" s="33">
        <f t="shared" si="30"/>
        <v>0</v>
      </c>
      <c r="AZ18" s="30">
        <f t="shared" si="30"/>
        <v>0</v>
      </c>
      <c r="BA18" s="30">
        <f t="shared" si="30"/>
        <v>0</v>
      </c>
      <c r="BB18" s="30">
        <f t="shared" si="30"/>
        <v>0</v>
      </c>
      <c r="BC18" s="33">
        <f t="shared" si="30"/>
        <v>0</v>
      </c>
      <c r="BD18" s="30">
        <f t="shared" si="30"/>
        <v>0</v>
      </c>
      <c r="BE18" s="30">
        <f t="shared" si="30"/>
        <v>61.403508771929822</v>
      </c>
      <c r="BF18" s="30">
        <f t="shared" si="30"/>
        <v>0</v>
      </c>
      <c r="BG18" s="30">
        <f t="shared" si="30"/>
        <v>8.7719298245614041</v>
      </c>
      <c r="BH18" s="41">
        <f t="shared" si="30"/>
        <v>0</v>
      </c>
      <c r="BI18" s="30">
        <f t="shared" si="30"/>
        <v>0</v>
      </c>
      <c r="BJ18" s="30">
        <f t="shared" si="30"/>
        <v>0</v>
      </c>
      <c r="BK18" s="30">
        <f t="shared" si="30"/>
        <v>0</v>
      </c>
      <c r="BL18" s="30">
        <f t="shared" si="30"/>
        <v>0</v>
      </c>
      <c r="BM18" s="30">
        <f t="shared" si="30"/>
        <v>0</v>
      </c>
      <c r="BN18" s="30">
        <f t="shared" si="30"/>
        <v>0</v>
      </c>
      <c r="BO18" s="30">
        <f t="shared" si="30"/>
        <v>0</v>
      </c>
      <c r="BP18" s="30">
        <f t="shared" si="30"/>
        <v>0</v>
      </c>
      <c r="BQ18" s="33">
        <f t="shared" si="30"/>
        <v>0</v>
      </c>
      <c r="BR18" s="33">
        <f t="shared" si="30"/>
        <v>0</v>
      </c>
      <c r="BS18" s="33">
        <f t="shared" si="30"/>
        <v>0</v>
      </c>
      <c r="BT18" s="33">
        <f t="shared" si="30"/>
        <v>0</v>
      </c>
      <c r="BV18" s="41">
        <v>128</v>
      </c>
      <c r="BW18" s="37">
        <f t="shared" ref="BW18:CT18" si="31">AW5+AW6+AW7+AW8+AW9+AW10+AW11+AW12+AW13+AW14+AW15+AW16+AW17+AW18</f>
        <v>99.999999999999986</v>
      </c>
      <c r="BX18" s="30">
        <f t="shared" si="31"/>
        <v>100</v>
      </c>
      <c r="BY18" s="33">
        <f t="shared" si="31"/>
        <v>99.999999999999986</v>
      </c>
      <c r="BZ18" s="30">
        <f t="shared" si="31"/>
        <v>100</v>
      </c>
      <c r="CA18" s="30">
        <f t="shared" si="31"/>
        <v>100</v>
      </c>
      <c r="CB18" s="30">
        <f t="shared" si="31"/>
        <v>100</v>
      </c>
      <c r="CC18" s="33">
        <f t="shared" si="31"/>
        <v>99.999999999999986</v>
      </c>
      <c r="CD18" s="30">
        <f t="shared" si="31"/>
        <v>100.00000000000001</v>
      </c>
      <c r="CE18" s="30">
        <f t="shared" si="31"/>
        <v>100</v>
      </c>
      <c r="CF18" s="30">
        <f t="shared" si="31"/>
        <v>100</v>
      </c>
      <c r="CG18" s="30">
        <f t="shared" si="31"/>
        <v>98.245614035087726</v>
      </c>
      <c r="CH18" s="41">
        <f t="shared" si="31"/>
        <v>99.999999999999972</v>
      </c>
      <c r="CI18" s="30">
        <f t="shared" si="31"/>
        <v>100</v>
      </c>
      <c r="CJ18" s="30">
        <f t="shared" si="31"/>
        <v>100</v>
      </c>
      <c r="CK18" s="30">
        <f t="shared" si="31"/>
        <v>100</v>
      </c>
      <c r="CL18" s="30">
        <f t="shared" si="31"/>
        <v>100</v>
      </c>
      <c r="CM18" s="30">
        <f t="shared" si="31"/>
        <v>100</v>
      </c>
      <c r="CN18" s="30">
        <f t="shared" si="31"/>
        <v>100</v>
      </c>
      <c r="CO18" s="30">
        <f t="shared" si="31"/>
        <v>100</v>
      </c>
      <c r="CP18" s="30">
        <f t="shared" si="31"/>
        <v>100</v>
      </c>
      <c r="CQ18" s="33">
        <f t="shared" si="31"/>
        <v>99.999999999999986</v>
      </c>
      <c r="CR18" s="33">
        <f t="shared" si="31"/>
        <v>100</v>
      </c>
      <c r="CS18" s="33">
        <f t="shared" si="31"/>
        <v>99.999999999999986</v>
      </c>
      <c r="CT18" s="33">
        <f t="shared" si="31"/>
        <v>100</v>
      </c>
      <c r="CU18" s="35"/>
      <c r="CV18" s="35"/>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6" x14ac:dyDescent="0.25">
      <c r="B19" s="41" t="s">
        <v>20</v>
      </c>
      <c r="C19" s="41">
        <v>0</v>
      </c>
      <c r="D19" s="41">
        <v>0</v>
      </c>
      <c r="E19" s="41">
        <v>0</v>
      </c>
      <c r="F19" s="41">
        <v>1</v>
      </c>
      <c r="G19" s="41">
        <v>34</v>
      </c>
      <c r="H19" s="41">
        <v>13</v>
      </c>
      <c r="I19" s="41">
        <v>0</v>
      </c>
      <c r="J19" s="41">
        <v>0</v>
      </c>
      <c r="K19" s="41">
        <v>0</v>
      </c>
      <c r="L19" s="41">
        <v>9</v>
      </c>
      <c r="M19" s="41">
        <v>0</v>
      </c>
      <c r="N19" s="41">
        <v>0</v>
      </c>
      <c r="O19" s="41">
        <v>0</v>
      </c>
      <c r="P19" s="41">
        <v>0</v>
      </c>
      <c r="Q19" s="41">
        <v>0</v>
      </c>
      <c r="R19" s="41">
        <v>0</v>
      </c>
      <c r="S19" s="41">
        <v>57</v>
      </c>
      <c r="V19" s="41">
        <v>256</v>
      </c>
      <c r="W19" s="8">
        <f>Q5</f>
        <v>0</v>
      </c>
      <c r="X19" s="41">
        <f>Q6</f>
        <v>0</v>
      </c>
      <c r="Y19" s="3">
        <f>Q7</f>
        <v>0</v>
      </c>
      <c r="Z19" s="41">
        <f>Q8</f>
        <v>0</v>
      </c>
      <c r="AA19" s="41">
        <f>Q9</f>
        <v>0</v>
      </c>
      <c r="AB19" s="41">
        <f>Q10</f>
        <v>0</v>
      </c>
      <c r="AC19" s="3">
        <f>Q11</f>
        <v>0</v>
      </c>
      <c r="AD19" s="41">
        <f>Q12</f>
        <v>0</v>
      </c>
      <c r="AE19" s="41">
        <f>Q13</f>
        <v>0</v>
      </c>
      <c r="AF19" s="41">
        <f>Q14</f>
        <v>0</v>
      </c>
      <c r="AG19" s="41">
        <f>Q15</f>
        <v>1</v>
      </c>
      <c r="AH19" s="41">
        <f>Q16</f>
        <v>0</v>
      </c>
      <c r="AI19" s="41">
        <f>Q17</f>
        <v>0</v>
      </c>
      <c r="AJ19" s="41">
        <f>Q18</f>
        <v>0</v>
      </c>
      <c r="AK19" s="41">
        <f>Q19</f>
        <v>0</v>
      </c>
      <c r="AL19" s="41">
        <f>Q20</f>
        <v>0</v>
      </c>
      <c r="AM19" s="41">
        <f>Q21</f>
        <v>0</v>
      </c>
      <c r="AN19" s="41">
        <f>Q22</f>
        <v>0</v>
      </c>
      <c r="AO19" s="41">
        <f>Q23</f>
        <v>0</v>
      </c>
      <c r="AP19" s="41">
        <f>Q24</f>
        <v>0</v>
      </c>
      <c r="AQ19" s="3">
        <f>Q25</f>
        <v>0</v>
      </c>
      <c r="AR19" s="3">
        <f>Q26</f>
        <v>0</v>
      </c>
      <c r="AS19" s="3">
        <f>Q27</f>
        <v>0</v>
      </c>
      <c r="AT19" s="3">
        <f>Q28</f>
        <v>0</v>
      </c>
      <c r="AU19" s="7"/>
      <c r="AV19" s="41">
        <v>256</v>
      </c>
      <c r="AW19" s="37">
        <f t="shared" ref="AW19:BT19" si="32">PRODUCT(W19*100*1/W21)</f>
        <v>0</v>
      </c>
      <c r="AX19" s="30">
        <f t="shared" si="32"/>
        <v>0</v>
      </c>
      <c r="AY19" s="33">
        <f t="shared" si="32"/>
        <v>0</v>
      </c>
      <c r="AZ19" s="30">
        <f t="shared" si="32"/>
        <v>0</v>
      </c>
      <c r="BA19" s="30">
        <f t="shared" si="32"/>
        <v>0</v>
      </c>
      <c r="BB19" s="30">
        <f t="shared" si="32"/>
        <v>0</v>
      </c>
      <c r="BC19" s="33">
        <f t="shared" si="32"/>
        <v>0</v>
      </c>
      <c r="BD19" s="30">
        <f t="shared" si="32"/>
        <v>0</v>
      </c>
      <c r="BE19" s="30">
        <f t="shared" si="32"/>
        <v>0</v>
      </c>
      <c r="BF19" s="30">
        <f t="shared" si="32"/>
        <v>0</v>
      </c>
      <c r="BG19" s="30">
        <f t="shared" si="32"/>
        <v>1.7543859649122806</v>
      </c>
      <c r="BH19" s="41">
        <f t="shared" si="32"/>
        <v>0</v>
      </c>
      <c r="BI19" s="30">
        <f t="shared" si="32"/>
        <v>0</v>
      </c>
      <c r="BJ19" s="30">
        <f t="shared" si="32"/>
        <v>0</v>
      </c>
      <c r="BK19" s="30">
        <f t="shared" si="32"/>
        <v>0</v>
      </c>
      <c r="BL19" s="30">
        <f t="shared" si="32"/>
        <v>0</v>
      </c>
      <c r="BM19" s="30">
        <f t="shared" si="32"/>
        <v>0</v>
      </c>
      <c r="BN19" s="30">
        <f t="shared" si="32"/>
        <v>0</v>
      </c>
      <c r="BO19" s="30">
        <f t="shared" si="32"/>
        <v>0</v>
      </c>
      <c r="BP19" s="30">
        <f t="shared" si="32"/>
        <v>0</v>
      </c>
      <c r="BQ19" s="33">
        <f t="shared" si="32"/>
        <v>0</v>
      </c>
      <c r="BR19" s="33">
        <f t="shared" si="32"/>
        <v>0</v>
      </c>
      <c r="BS19" s="33">
        <f t="shared" si="32"/>
        <v>0</v>
      </c>
      <c r="BT19" s="33">
        <f t="shared" si="32"/>
        <v>0</v>
      </c>
      <c r="BV19" s="41">
        <v>256</v>
      </c>
      <c r="BW19" s="37">
        <f t="shared" ref="BW19:CT19" si="33">AW5+AW6+AW7+AW8+AW9+AW10+AW11+AW12+AW13+AW14+AW15+AW16+AW17+AW18+AW19</f>
        <v>99.999999999999986</v>
      </c>
      <c r="BX19" s="30">
        <f t="shared" si="33"/>
        <v>100</v>
      </c>
      <c r="BY19" s="33">
        <f t="shared" si="33"/>
        <v>99.999999999999986</v>
      </c>
      <c r="BZ19" s="30">
        <f t="shared" si="33"/>
        <v>100</v>
      </c>
      <c r="CA19" s="30">
        <f t="shared" si="33"/>
        <v>100</v>
      </c>
      <c r="CB19" s="30">
        <f t="shared" si="33"/>
        <v>100</v>
      </c>
      <c r="CC19" s="33">
        <f t="shared" si="33"/>
        <v>99.999999999999986</v>
      </c>
      <c r="CD19" s="30">
        <f t="shared" si="33"/>
        <v>100.00000000000001</v>
      </c>
      <c r="CE19" s="30">
        <f t="shared" si="33"/>
        <v>100</v>
      </c>
      <c r="CF19" s="30">
        <f t="shared" si="33"/>
        <v>100</v>
      </c>
      <c r="CG19" s="30">
        <f t="shared" si="33"/>
        <v>100</v>
      </c>
      <c r="CH19" s="41">
        <f t="shared" si="33"/>
        <v>99.999999999999972</v>
      </c>
      <c r="CI19" s="30">
        <f t="shared" si="33"/>
        <v>100</v>
      </c>
      <c r="CJ19" s="30">
        <f t="shared" si="33"/>
        <v>100</v>
      </c>
      <c r="CK19" s="30">
        <f t="shared" si="33"/>
        <v>100</v>
      </c>
      <c r="CL19" s="30">
        <f t="shared" si="33"/>
        <v>100</v>
      </c>
      <c r="CM19" s="30">
        <f t="shared" si="33"/>
        <v>100</v>
      </c>
      <c r="CN19" s="30">
        <f t="shared" si="33"/>
        <v>100</v>
      </c>
      <c r="CO19" s="30">
        <f t="shared" si="33"/>
        <v>100</v>
      </c>
      <c r="CP19" s="30">
        <f t="shared" si="33"/>
        <v>100</v>
      </c>
      <c r="CQ19" s="33">
        <f t="shared" si="33"/>
        <v>99.999999999999986</v>
      </c>
      <c r="CR19" s="33">
        <f t="shared" si="33"/>
        <v>100</v>
      </c>
      <c r="CS19" s="33">
        <f t="shared" si="33"/>
        <v>99.999999999999986</v>
      </c>
      <c r="CT19" s="33">
        <f t="shared" si="33"/>
        <v>100</v>
      </c>
      <c r="CU19" s="35"/>
      <c r="CV19" s="35"/>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6" x14ac:dyDescent="0.25">
      <c r="B20" s="41" t="s">
        <v>21</v>
      </c>
      <c r="C20" s="41">
        <v>0</v>
      </c>
      <c r="D20" s="41">
        <v>0</v>
      </c>
      <c r="E20" s="41">
        <v>6</v>
      </c>
      <c r="F20" s="41">
        <v>0</v>
      </c>
      <c r="G20" s="41">
        <v>9</v>
      </c>
      <c r="H20" s="41">
        <v>1</v>
      </c>
      <c r="I20" s="41">
        <v>1</v>
      </c>
      <c r="J20" s="41">
        <v>3</v>
      </c>
      <c r="K20" s="41">
        <v>6</v>
      </c>
      <c r="L20" s="41">
        <v>26</v>
      </c>
      <c r="M20" s="41">
        <v>5</v>
      </c>
      <c r="N20" s="41">
        <v>0</v>
      </c>
      <c r="O20" s="41">
        <v>0</v>
      </c>
      <c r="P20" s="41">
        <v>0</v>
      </c>
      <c r="Q20" s="41">
        <v>0</v>
      </c>
      <c r="R20" s="41">
        <v>0</v>
      </c>
      <c r="S20" s="41">
        <v>57</v>
      </c>
      <c r="V20" s="41">
        <v>512</v>
      </c>
      <c r="W20" s="8">
        <f>R5</f>
        <v>0</v>
      </c>
      <c r="X20" s="41">
        <f>R6</f>
        <v>0</v>
      </c>
      <c r="Y20" s="3">
        <f>R7</f>
        <v>0</v>
      </c>
      <c r="Z20" s="41">
        <f>R8</f>
        <v>0</v>
      </c>
      <c r="AA20" s="41">
        <f>R9</f>
        <v>0</v>
      </c>
      <c r="AB20" s="41">
        <f>R10</f>
        <v>0</v>
      </c>
      <c r="AC20" s="3">
        <f>R11</f>
        <v>0</v>
      </c>
      <c r="AD20" s="41">
        <f>R12</f>
        <v>0</v>
      </c>
      <c r="AE20" s="41">
        <f>R13</f>
        <v>0</v>
      </c>
      <c r="AF20" s="41">
        <f>R14</f>
        <v>0</v>
      </c>
      <c r="AG20" s="41">
        <f>R15</f>
        <v>0</v>
      </c>
      <c r="AH20" s="41">
        <f>R16</f>
        <v>0</v>
      </c>
      <c r="AI20" s="41">
        <f>R17</f>
        <v>0</v>
      </c>
      <c r="AJ20" s="41">
        <f>R18</f>
        <v>0</v>
      </c>
      <c r="AK20" s="41">
        <f>R19</f>
        <v>0</v>
      </c>
      <c r="AL20" s="41">
        <f>R20</f>
        <v>0</v>
      </c>
      <c r="AM20" s="41">
        <f>R21</f>
        <v>0</v>
      </c>
      <c r="AN20" s="41">
        <f>R22</f>
        <v>0</v>
      </c>
      <c r="AO20" s="41">
        <f>R23</f>
        <v>0</v>
      </c>
      <c r="AP20" s="41">
        <f>R24</f>
        <v>0</v>
      </c>
      <c r="AQ20" s="3">
        <f>R25</f>
        <v>0</v>
      </c>
      <c r="AR20" s="3">
        <f>R26</f>
        <v>0</v>
      </c>
      <c r="AS20" s="3">
        <f>R27</f>
        <v>0</v>
      </c>
      <c r="AT20" s="3">
        <f>R28</f>
        <v>0</v>
      </c>
      <c r="AU20" s="7"/>
      <c r="AV20" s="41">
        <v>512</v>
      </c>
      <c r="AW20" s="37">
        <f t="shared" ref="AW20:BT20" si="34">PRODUCT(W20*100*1/W21)</f>
        <v>0</v>
      </c>
      <c r="AX20" s="30">
        <f t="shared" si="34"/>
        <v>0</v>
      </c>
      <c r="AY20" s="33">
        <f t="shared" si="34"/>
        <v>0</v>
      </c>
      <c r="AZ20" s="30">
        <f t="shared" si="34"/>
        <v>0</v>
      </c>
      <c r="BA20" s="30">
        <f t="shared" si="34"/>
        <v>0</v>
      </c>
      <c r="BB20" s="30">
        <f t="shared" si="34"/>
        <v>0</v>
      </c>
      <c r="BC20" s="33">
        <f t="shared" si="34"/>
        <v>0</v>
      </c>
      <c r="BD20" s="30">
        <f t="shared" si="34"/>
        <v>0</v>
      </c>
      <c r="BE20" s="30">
        <f t="shared" si="34"/>
        <v>0</v>
      </c>
      <c r="BF20" s="30">
        <f t="shared" si="34"/>
        <v>0</v>
      </c>
      <c r="BG20" s="30">
        <f t="shared" si="34"/>
        <v>0</v>
      </c>
      <c r="BH20" s="41">
        <f t="shared" si="34"/>
        <v>0</v>
      </c>
      <c r="BI20" s="30">
        <f t="shared" si="34"/>
        <v>0</v>
      </c>
      <c r="BJ20" s="30">
        <f t="shared" si="34"/>
        <v>0</v>
      </c>
      <c r="BK20" s="30">
        <f t="shared" si="34"/>
        <v>0</v>
      </c>
      <c r="BL20" s="30">
        <f t="shared" si="34"/>
        <v>0</v>
      </c>
      <c r="BM20" s="30">
        <f t="shared" si="34"/>
        <v>0</v>
      </c>
      <c r="BN20" s="30">
        <f t="shared" si="34"/>
        <v>0</v>
      </c>
      <c r="BO20" s="30">
        <f t="shared" si="34"/>
        <v>0</v>
      </c>
      <c r="BP20" s="30">
        <f t="shared" si="34"/>
        <v>0</v>
      </c>
      <c r="BQ20" s="33">
        <f t="shared" si="34"/>
        <v>0</v>
      </c>
      <c r="BR20" s="33">
        <f t="shared" si="34"/>
        <v>0</v>
      </c>
      <c r="BS20" s="33">
        <f t="shared" si="34"/>
        <v>0</v>
      </c>
      <c r="BT20" s="33">
        <f t="shared" si="34"/>
        <v>0</v>
      </c>
      <c r="BV20" s="41">
        <v>512</v>
      </c>
      <c r="BW20" s="37">
        <f t="shared" ref="BW20:CT20" si="35">AW5+AW6+AW7+AW8+AW9+AW10+AW11+AW12+AW13+AW14+AW15+AW16+AW17+AW18+AW19+AW20</f>
        <v>99.999999999999986</v>
      </c>
      <c r="BX20" s="30">
        <f t="shared" si="35"/>
        <v>100</v>
      </c>
      <c r="BY20" s="33">
        <f t="shared" si="35"/>
        <v>99.999999999999986</v>
      </c>
      <c r="BZ20" s="30">
        <f t="shared" si="35"/>
        <v>100</v>
      </c>
      <c r="CA20" s="30">
        <f t="shared" si="35"/>
        <v>100</v>
      </c>
      <c r="CB20" s="30">
        <f t="shared" si="35"/>
        <v>100</v>
      </c>
      <c r="CC20" s="33">
        <f t="shared" si="35"/>
        <v>99.999999999999986</v>
      </c>
      <c r="CD20" s="30">
        <f t="shared" si="35"/>
        <v>100.00000000000001</v>
      </c>
      <c r="CE20" s="30">
        <f t="shared" si="35"/>
        <v>100</v>
      </c>
      <c r="CF20" s="30">
        <f t="shared" si="35"/>
        <v>100</v>
      </c>
      <c r="CG20" s="30">
        <f t="shared" si="35"/>
        <v>100</v>
      </c>
      <c r="CH20" s="41">
        <f t="shared" si="35"/>
        <v>99.999999999999972</v>
      </c>
      <c r="CI20" s="30">
        <f t="shared" si="35"/>
        <v>100</v>
      </c>
      <c r="CJ20" s="30">
        <f t="shared" si="35"/>
        <v>100</v>
      </c>
      <c r="CK20" s="30">
        <f t="shared" si="35"/>
        <v>100</v>
      </c>
      <c r="CL20" s="30">
        <f t="shared" si="35"/>
        <v>100</v>
      </c>
      <c r="CM20" s="30">
        <f t="shared" si="35"/>
        <v>100</v>
      </c>
      <c r="CN20" s="30">
        <f t="shared" si="35"/>
        <v>100</v>
      </c>
      <c r="CO20" s="30">
        <f t="shared" si="35"/>
        <v>100</v>
      </c>
      <c r="CP20" s="30">
        <f t="shared" si="35"/>
        <v>100</v>
      </c>
      <c r="CQ20" s="33">
        <f t="shared" si="35"/>
        <v>99.999999999999986</v>
      </c>
      <c r="CR20" s="33">
        <f t="shared" si="35"/>
        <v>100</v>
      </c>
      <c r="CS20" s="33">
        <f t="shared" si="35"/>
        <v>99.999999999999986</v>
      </c>
      <c r="CT20" s="33">
        <f t="shared" si="35"/>
        <v>100</v>
      </c>
      <c r="CU20" s="35"/>
      <c r="CV20" s="35"/>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6" x14ac:dyDescent="0.25">
      <c r="B21" s="41" t="s">
        <v>33</v>
      </c>
      <c r="C21" s="41">
        <v>0</v>
      </c>
      <c r="D21" s="41">
        <v>0</v>
      </c>
      <c r="E21" s="41">
        <v>0</v>
      </c>
      <c r="F21" s="41">
        <v>0</v>
      </c>
      <c r="G21" s="41">
        <v>0</v>
      </c>
      <c r="H21" s="41">
        <v>2</v>
      </c>
      <c r="I21" s="41">
        <v>21</v>
      </c>
      <c r="J21" s="41">
        <v>19</v>
      </c>
      <c r="K21" s="41">
        <v>10</v>
      </c>
      <c r="L21" s="41">
        <v>5</v>
      </c>
      <c r="M21" s="41">
        <v>0</v>
      </c>
      <c r="N21" s="41">
        <v>0</v>
      </c>
      <c r="O21" s="41">
        <v>0</v>
      </c>
      <c r="P21" s="41">
        <v>0</v>
      </c>
      <c r="Q21" s="41">
        <v>0</v>
      </c>
      <c r="R21" s="41">
        <v>0</v>
      </c>
      <c r="S21" s="41">
        <v>57</v>
      </c>
      <c r="V21" s="41" t="s">
        <v>1</v>
      </c>
      <c r="W21" s="41">
        <f>S5</f>
        <v>57</v>
      </c>
      <c r="X21" s="41">
        <f>S6</f>
        <v>57</v>
      </c>
      <c r="Y21" s="41">
        <f>S7</f>
        <v>57</v>
      </c>
      <c r="Z21" s="41">
        <f>S8</f>
        <v>58</v>
      </c>
      <c r="AA21" s="41">
        <f>S9</f>
        <v>57</v>
      </c>
      <c r="AB21" s="41">
        <f>S10</f>
        <v>57</v>
      </c>
      <c r="AC21" s="41">
        <f>S11</f>
        <v>58</v>
      </c>
      <c r="AD21" s="41">
        <f>S12</f>
        <v>57</v>
      </c>
      <c r="AE21" s="41">
        <f>S13</f>
        <v>57</v>
      </c>
      <c r="AF21" s="41">
        <f>S14</f>
        <v>58</v>
      </c>
      <c r="AG21" s="41">
        <f>S15</f>
        <v>57</v>
      </c>
      <c r="AH21" s="41">
        <f>S16</f>
        <v>57</v>
      </c>
      <c r="AI21" s="41">
        <f>S17</f>
        <v>57</v>
      </c>
      <c r="AJ21" s="41">
        <f>S18</f>
        <v>57</v>
      </c>
      <c r="AK21" s="41">
        <f>S19</f>
        <v>57</v>
      </c>
      <c r="AL21" s="41">
        <f>S20</f>
        <v>57</v>
      </c>
      <c r="AM21" s="41">
        <f>S21</f>
        <v>57</v>
      </c>
      <c r="AN21" s="41">
        <f>S22</f>
        <v>57</v>
      </c>
      <c r="AO21" s="41">
        <f>S23</f>
        <v>57</v>
      </c>
      <c r="AP21" s="41">
        <f>S24</f>
        <v>57</v>
      </c>
      <c r="AQ21" s="41">
        <f>S25</f>
        <v>58</v>
      </c>
      <c r="AR21" s="41">
        <f>S26</f>
        <v>58</v>
      </c>
      <c r="AS21" s="41">
        <f>S27</f>
        <v>58</v>
      </c>
      <c r="AT21" s="41">
        <f>S28</f>
        <v>57</v>
      </c>
      <c r="AV21" s="41" t="s">
        <v>1</v>
      </c>
      <c r="AW21" s="30">
        <f t="shared" ref="AW21:BT21" si="36">SUM(AW5:AW20)</f>
        <v>99.999999999999986</v>
      </c>
      <c r="AX21" s="30">
        <f t="shared" si="36"/>
        <v>100</v>
      </c>
      <c r="AY21" s="30">
        <f t="shared" si="36"/>
        <v>99.999999999999986</v>
      </c>
      <c r="AZ21" s="30">
        <f t="shared" si="36"/>
        <v>100</v>
      </c>
      <c r="BA21" s="30">
        <f t="shared" si="36"/>
        <v>100</v>
      </c>
      <c r="BB21" s="30">
        <f t="shared" si="36"/>
        <v>100</v>
      </c>
      <c r="BC21" s="30">
        <f t="shared" si="36"/>
        <v>99.999999999999986</v>
      </c>
      <c r="BD21" s="30">
        <f t="shared" si="36"/>
        <v>100.00000000000001</v>
      </c>
      <c r="BE21" s="30">
        <f t="shared" si="36"/>
        <v>100</v>
      </c>
      <c r="BF21" s="30">
        <f t="shared" si="36"/>
        <v>100</v>
      </c>
      <c r="BG21" s="30">
        <f t="shared" si="36"/>
        <v>100</v>
      </c>
      <c r="BH21" s="30">
        <f t="shared" si="36"/>
        <v>99.999999999999972</v>
      </c>
      <c r="BI21" s="30">
        <f t="shared" si="36"/>
        <v>100</v>
      </c>
      <c r="BJ21" s="30">
        <f t="shared" si="36"/>
        <v>100</v>
      </c>
      <c r="BK21" s="30">
        <f t="shared" si="36"/>
        <v>100</v>
      </c>
      <c r="BL21" s="30">
        <f t="shared" si="36"/>
        <v>100</v>
      </c>
      <c r="BM21" s="30">
        <f t="shared" si="36"/>
        <v>100</v>
      </c>
      <c r="BN21" s="30">
        <f t="shared" si="36"/>
        <v>100</v>
      </c>
      <c r="BO21" s="30">
        <f t="shared" si="36"/>
        <v>100</v>
      </c>
      <c r="BP21" s="30">
        <f t="shared" si="36"/>
        <v>100</v>
      </c>
      <c r="BQ21" s="30">
        <f t="shared" si="36"/>
        <v>99.999999999999986</v>
      </c>
      <c r="BR21" s="30">
        <f t="shared" si="36"/>
        <v>100</v>
      </c>
      <c r="BS21" s="30">
        <f t="shared" si="36"/>
        <v>99.999999999999986</v>
      </c>
      <c r="BT21" s="30">
        <f t="shared" si="36"/>
        <v>100</v>
      </c>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row>
    <row r="22" spans="2:126" x14ac:dyDescent="0.25">
      <c r="B22" s="41" t="s">
        <v>34</v>
      </c>
      <c r="C22" s="41">
        <v>0</v>
      </c>
      <c r="D22" s="41">
        <v>0</v>
      </c>
      <c r="E22" s="41">
        <v>1</v>
      </c>
      <c r="F22" s="41">
        <v>1</v>
      </c>
      <c r="G22" s="41">
        <v>0</v>
      </c>
      <c r="H22" s="41">
        <v>1</v>
      </c>
      <c r="I22" s="41">
        <v>4</v>
      </c>
      <c r="J22" s="41">
        <v>29</v>
      </c>
      <c r="K22" s="41">
        <v>16</v>
      </c>
      <c r="L22" s="41">
        <v>5</v>
      </c>
      <c r="M22" s="41">
        <v>0</v>
      </c>
      <c r="N22" s="41">
        <v>0</v>
      </c>
      <c r="O22" s="41">
        <v>0</v>
      </c>
      <c r="P22" s="41">
        <v>0</v>
      </c>
      <c r="Q22" s="41">
        <v>0</v>
      </c>
      <c r="R22" s="41">
        <v>0</v>
      </c>
      <c r="S22" s="41">
        <v>57</v>
      </c>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row>
    <row r="23" spans="2:126" x14ac:dyDescent="0.25">
      <c r="B23" s="41" t="s">
        <v>35</v>
      </c>
      <c r="C23" s="41">
        <v>0</v>
      </c>
      <c r="D23" s="41">
        <v>0</v>
      </c>
      <c r="E23" s="41">
        <v>1</v>
      </c>
      <c r="F23" s="41">
        <v>0</v>
      </c>
      <c r="G23" s="41">
        <v>3</v>
      </c>
      <c r="H23" s="41">
        <v>2</v>
      </c>
      <c r="I23" s="41">
        <v>1</v>
      </c>
      <c r="J23" s="41">
        <v>2</v>
      </c>
      <c r="K23" s="41">
        <v>9</v>
      </c>
      <c r="L23" s="41">
        <v>12</v>
      </c>
      <c r="M23" s="41">
        <v>6</v>
      </c>
      <c r="N23" s="41">
        <v>21</v>
      </c>
      <c r="O23" s="41">
        <v>0</v>
      </c>
      <c r="P23" s="41">
        <v>0</v>
      </c>
      <c r="Q23" s="41">
        <v>0</v>
      </c>
      <c r="R23" s="41">
        <v>0</v>
      </c>
      <c r="S23" s="41">
        <v>57</v>
      </c>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row>
    <row r="24" spans="2:126" x14ac:dyDescent="0.25">
      <c r="B24" s="41" t="s">
        <v>24</v>
      </c>
      <c r="C24" s="41">
        <v>0</v>
      </c>
      <c r="D24" s="41">
        <v>0</v>
      </c>
      <c r="E24" s="41">
        <v>0</v>
      </c>
      <c r="F24" s="41">
        <v>0</v>
      </c>
      <c r="G24" s="41">
        <v>0</v>
      </c>
      <c r="H24" s="41">
        <v>2</v>
      </c>
      <c r="I24" s="41">
        <v>1</v>
      </c>
      <c r="J24" s="41">
        <v>3</v>
      </c>
      <c r="K24" s="41">
        <v>1</v>
      </c>
      <c r="L24" s="41">
        <v>50</v>
      </c>
      <c r="M24" s="41">
        <v>0</v>
      </c>
      <c r="N24" s="41">
        <v>0</v>
      </c>
      <c r="O24" s="41">
        <v>0</v>
      </c>
      <c r="P24" s="41">
        <v>0</v>
      </c>
      <c r="Q24" s="41">
        <v>0</v>
      </c>
      <c r="R24" s="41">
        <v>0</v>
      </c>
      <c r="S24" s="41">
        <v>57</v>
      </c>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row>
    <row r="25" spans="2:126" x14ac:dyDescent="0.25">
      <c r="B25" s="41" t="s">
        <v>36</v>
      </c>
      <c r="C25" s="2">
        <v>0</v>
      </c>
      <c r="D25" s="2">
        <v>0</v>
      </c>
      <c r="E25" s="2">
        <v>0</v>
      </c>
      <c r="F25" s="2">
        <v>0</v>
      </c>
      <c r="G25" s="2">
        <v>0</v>
      </c>
      <c r="H25" s="2">
        <v>2</v>
      </c>
      <c r="I25" s="2">
        <v>13</v>
      </c>
      <c r="J25" s="2">
        <v>39</v>
      </c>
      <c r="K25" s="2">
        <v>3</v>
      </c>
      <c r="L25" s="3">
        <v>1</v>
      </c>
      <c r="M25" s="3">
        <v>0</v>
      </c>
      <c r="N25" s="3">
        <v>0</v>
      </c>
      <c r="O25" s="3">
        <v>0</v>
      </c>
      <c r="P25" s="3">
        <v>0</v>
      </c>
      <c r="Q25" s="3">
        <v>0</v>
      </c>
      <c r="R25" s="3">
        <v>0</v>
      </c>
      <c r="S25" s="41">
        <v>58</v>
      </c>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row>
    <row r="26" spans="2:126" x14ac:dyDescent="0.25">
      <c r="B26" s="41" t="s">
        <v>37</v>
      </c>
      <c r="C26" s="2">
        <v>0</v>
      </c>
      <c r="D26" s="2">
        <v>0</v>
      </c>
      <c r="E26" s="2">
        <v>0</v>
      </c>
      <c r="F26" s="2">
        <v>0</v>
      </c>
      <c r="G26" s="2">
        <v>0</v>
      </c>
      <c r="H26" s="2">
        <v>4</v>
      </c>
      <c r="I26" s="2">
        <v>43</v>
      </c>
      <c r="J26" s="2">
        <v>11</v>
      </c>
      <c r="K26" s="2">
        <v>0</v>
      </c>
      <c r="L26" s="3">
        <v>0</v>
      </c>
      <c r="M26" s="3">
        <v>0</v>
      </c>
      <c r="N26" s="3">
        <v>0</v>
      </c>
      <c r="O26" s="3">
        <v>0</v>
      </c>
      <c r="P26" s="3">
        <v>0</v>
      </c>
      <c r="Q26" s="3">
        <v>0</v>
      </c>
      <c r="R26" s="3">
        <v>0</v>
      </c>
      <c r="S26" s="41">
        <v>58</v>
      </c>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row>
    <row r="27" spans="2:126" x14ac:dyDescent="0.25">
      <c r="B27" s="41" t="s">
        <v>38</v>
      </c>
      <c r="C27" s="2">
        <v>0</v>
      </c>
      <c r="D27" s="2">
        <v>0</v>
      </c>
      <c r="E27" s="2">
        <v>0</v>
      </c>
      <c r="F27" s="2">
        <v>55</v>
      </c>
      <c r="G27" s="2">
        <v>1</v>
      </c>
      <c r="H27" s="2">
        <v>1</v>
      </c>
      <c r="I27" s="2">
        <v>1</v>
      </c>
      <c r="J27" s="2">
        <v>0</v>
      </c>
      <c r="K27" s="3">
        <v>0</v>
      </c>
      <c r="L27" s="3">
        <v>0</v>
      </c>
      <c r="M27" s="3">
        <v>0</v>
      </c>
      <c r="N27" s="3">
        <v>0</v>
      </c>
      <c r="O27" s="3">
        <v>0</v>
      </c>
      <c r="P27" s="3">
        <v>0</v>
      </c>
      <c r="Q27" s="3">
        <v>0</v>
      </c>
      <c r="R27" s="3">
        <v>0</v>
      </c>
      <c r="S27" s="41">
        <v>58</v>
      </c>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row>
    <row r="28" spans="2:126" x14ac:dyDescent="0.25">
      <c r="B28" s="41" t="s">
        <v>22</v>
      </c>
      <c r="C28" s="2">
        <v>0</v>
      </c>
      <c r="D28" s="2">
        <v>35</v>
      </c>
      <c r="E28" s="2">
        <v>0</v>
      </c>
      <c r="F28" s="2">
        <v>21</v>
      </c>
      <c r="G28" s="2">
        <v>1</v>
      </c>
      <c r="H28" s="3">
        <v>0</v>
      </c>
      <c r="I28" s="3">
        <v>0</v>
      </c>
      <c r="J28" s="3">
        <v>0</v>
      </c>
      <c r="K28" s="3">
        <v>0</v>
      </c>
      <c r="L28" s="3">
        <v>0</v>
      </c>
      <c r="M28" s="3">
        <v>0</v>
      </c>
      <c r="N28" s="3">
        <v>0</v>
      </c>
      <c r="O28" s="3">
        <v>0</v>
      </c>
      <c r="P28" s="3">
        <v>0</v>
      </c>
      <c r="Q28" s="3">
        <v>0</v>
      </c>
      <c r="R28" s="3">
        <v>0</v>
      </c>
      <c r="S28" s="41">
        <v>57</v>
      </c>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126" x14ac:dyDescent="0.25">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row>
    <row r="30" spans="2:126" x14ac:dyDescent="0.25">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row>
    <row r="39" spans="1:126" x14ac:dyDescent="0.25">
      <c r="A39" s="41" t="s">
        <v>41</v>
      </c>
      <c r="W39" s="41" t="str">
        <f>A39</f>
        <v>Enterococcus faecium</v>
      </c>
      <c r="AW39" s="41" t="str">
        <f>A39</f>
        <v>Enterococcus faecium</v>
      </c>
      <c r="BW39" s="30" t="str">
        <f>A39</f>
        <v>Enterococcus faecium</v>
      </c>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row>
    <row r="40" spans="1:126" ht="18.75" x14ac:dyDescent="0.25">
      <c r="B40" s="41" t="s">
        <v>0</v>
      </c>
      <c r="C40" s="41">
        <v>1.5625E-2</v>
      </c>
      <c r="D40" s="41">
        <v>3.125E-2</v>
      </c>
      <c r="E40" s="41">
        <v>6.25E-2</v>
      </c>
      <c r="F40" s="41">
        <v>0.125</v>
      </c>
      <c r="G40" s="41">
        <v>0.25</v>
      </c>
      <c r="H40" s="41">
        <v>0.5</v>
      </c>
      <c r="I40" s="41">
        <v>1</v>
      </c>
      <c r="J40" s="41">
        <v>2</v>
      </c>
      <c r="K40" s="41">
        <v>4</v>
      </c>
      <c r="L40" s="41">
        <v>8</v>
      </c>
      <c r="M40" s="41">
        <v>16</v>
      </c>
      <c r="N40" s="41">
        <v>32</v>
      </c>
      <c r="O40" s="41">
        <v>64</v>
      </c>
      <c r="P40" s="41">
        <v>128</v>
      </c>
      <c r="Q40" s="41">
        <v>256</v>
      </c>
      <c r="R40" s="41">
        <v>512</v>
      </c>
      <c r="S40" s="41" t="s">
        <v>1</v>
      </c>
      <c r="V40" s="41" t="s">
        <v>0</v>
      </c>
      <c r="W40" s="41" t="str">
        <f>B41</f>
        <v>Penicillin G</v>
      </c>
      <c r="X40" s="41" t="str">
        <f>B42</f>
        <v>Oxacillin</v>
      </c>
      <c r="Y40" s="41" t="str">
        <f>B43</f>
        <v>Ampicillin/ Sulbactam</v>
      </c>
      <c r="Z40" s="41" t="str">
        <f>B44</f>
        <v>Piperacillin/ Tazobactam</v>
      </c>
      <c r="AA40" s="41" t="str">
        <f>B45</f>
        <v>Cefotaxim</v>
      </c>
      <c r="AB40" s="41" t="str">
        <f>B46</f>
        <v>Cefuroxim</v>
      </c>
      <c r="AC40" s="41" t="str">
        <f>B47</f>
        <v>Imipenem</v>
      </c>
      <c r="AD40" s="41" t="str">
        <f>B48</f>
        <v>Meropenem</v>
      </c>
      <c r="AE40" s="41" t="str">
        <f>B49</f>
        <v>Amikacin</v>
      </c>
      <c r="AF40" s="41" t="str">
        <f>B50</f>
        <v>Gentamicin</v>
      </c>
      <c r="AG40" s="41" t="str">
        <f>B51</f>
        <v>Fosfomycin</v>
      </c>
      <c r="AH40" s="41" t="str">
        <f>B52</f>
        <v>Cotrimoxazol</v>
      </c>
      <c r="AI40" s="41" t="str">
        <f>B53</f>
        <v>Ciprofloxacin</v>
      </c>
      <c r="AJ40" s="41" t="str">
        <f>B54</f>
        <v>Levofloxacin</v>
      </c>
      <c r="AK40" s="41" t="str">
        <f>B55</f>
        <v>Moxifloxacin</v>
      </c>
      <c r="AL40" s="41" t="str">
        <f>B56</f>
        <v>Doxycyclin</v>
      </c>
      <c r="AM40" s="41" t="str">
        <f>B57</f>
        <v>Rifampicin</v>
      </c>
      <c r="AN40" s="41" t="str">
        <f>B58</f>
        <v>Daptomycin</v>
      </c>
      <c r="AO40" s="41" t="str">
        <f>B59</f>
        <v>Roxythromycin</v>
      </c>
      <c r="AP40" s="41" t="str">
        <f>B60</f>
        <v>Clindamycin</v>
      </c>
      <c r="AQ40" s="41" t="str">
        <f>B61</f>
        <v>Linezolid</v>
      </c>
      <c r="AR40" s="41" t="str">
        <f>B62</f>
        <v>Vancomycin</v>
      </c>
      <c r="AS40" s="41" t="s">
        <v>38</v>
      </c>
      <c r="AT40" s="41" t="s">
        <v>22</v>
      </c>
      <c r="AW40" s="41" t="str">
        <f t="shared" ref="AW40:BS40" si="37">W40</f>
        <v>Penicillin G</v>
      </c>
      <c r="AX40" s="41" t="str">
        <f t="shared" si="37"/>
        <v>Oxacillin</v>
      </c>
      <c r="AY40" s="41" t="str">
        <f t="shared" si="37"/>
        <v>Ampicillin/ Sulbactam</v>
      </c>
      <c r="AZ40" s="41" t="str">
        <f t="shared" si="37"/>
        <v>Piperacillin/ Tazobactam</v>
      </c>
      <c r="BA40" s="41" t="str">
        <f t="shared" si="37"/>
        <v>Cefotaxim</v>
      </c>
      <c r="BB40" s="41" t="str">
        <f t="shared" si="37"/>
        <v>Cefuroxim</v>
      </c>
      <c r="BC40" s="41" t="str">
        <f t="shared" si="37"/>
        <v>Imipenem</v>
      </c>
      <c r="BD40" s="41" t="str">
        <f t="shared" si="37"/>
        <v>Meropenem</v>
      </c>
      <c r="BE40" s="41" t="str">
        <f t="shared" si="37"/>
        <v>Amikacin</v>
      </c>
      <c r="BF40" s="41" t="str">
        <f t="shared" si="37"/>
        <v>Gentamicin</v>
      </c>
      <c r="BG40" s="41" t="str">
        <f t="shared" si="37"/>
        <v>Fosfomycin</v>
      </c>
      <c r="BH40" s="41" t="str">
        <f t="shared" si="37"/>
        <v>Cotrimoxazol</v>
      </c>
      <c r="BI40" s="41" t="str">
        <f t="shared" si="37"/>
        <v>Ciprofloxacin</v>
      </c>
      <c r="BJ40" s="41" t="str">
        <f t="shared" si="37"/>
        <v>Levofloxacin</v>
      </c>
      <c r="BK40" s="41" t="str">
        <f t="shared" si="37"/>
        <v>Moxifloxacin</v>
      </c>
      <c r="BL40" s="41" t="str">
        <f t="shared" si="37"/>
        <v>Doxycyclin</v>
      </c>
      <c r="BM40" s="41" t="str">
        <f t="shared" si="37"/>
        <v>Rifampicin</v>
      </c>
      <c r="BN40" s="41" t="str">
        <f t="shared" si="37"/>
        <v>Daptomycin</v>
      </c>
      <c r="BO40" s="41" t="str">
        <f t="shared" si="37"/>
        <v>Roxythromycin</v>
      </c>
      <c r="BP40" s="41" t="str">
        <f t="shared" si="37"/>
        <v>Clindamycin</v>
      </c>
      <c r="BQ40" s="41" t="str">
        <f t="shared" si="37"/>
        <v>Linezolid</v>
      </c>
      <c r="BR40" s="41" t="str">
        <f t="shared" si="37"/>
        <v>Vancomycin</v>
      </c>
      <c r="BS40" s="41" t="str">
        <f t="shared" si="37"/>
        <v>Teicoplanin</v>
      </c>
      <c r="BT40" s="41" t="s">
        <v>22</v>
      </c>
      <c r="BW40" s="30" t="str">
        <f t="shared" ref="BW40:CS40" si="38">W40</f>
        <v>Penicillin G</v>
      </c>
      <c r="BX40" s="30" t="str">
        <f t="shared" si="38"/>
        <v>Oxacillin</v>
      </c>
      <c r="BY40" s="30" t="str">
        <f t="shared" si="38"/>
        <v>Ampicillin/ Sulbactam</v>
      </c>
      <c r="BZ40" s="30" t="str">
        <f t="shared" si="38"/>
        <v>Piperacillin/ Tazobactam</v>
      </c>
      <c r="CA40" s="30" t="str">
        <f t="shared" si="38"/>
        <v>Cefotaxim</v>
      </c>
      <c r="CB40" s="30" t="str">
        <f t="shared" si="38"/>
        <v>Cefuroxim</v>
      </c>
      <c r="CC40" s="30" t="str">
        <f t="shared" si="38"/>
        <v>Imipenem</v>
      </c>
      <c r="CD40" s="30" t="str">
        <f t="shared" si="38"/>
        <v>Meropenem</v>
      </c>
      <c r="CE40" s="30" t="str">
        <f t="shared" si="38"/>
        <v>Amikacin</v>
      </c>
      <c r="CF40" s="30" t="str">
        <f t="shared" si="38"/>
        <v>Gentamicin</v>
      </c>
      <c r="CG40" s="30" t="str">
        <f t="shared" si="38"/>
        <v>Fosfomycin</v>
      </c>
      <c r="CH40" s="30" t="str">
        <f t="shared" si="38"/>
        <v>Cotrimoxazol</v>
      </c>
      <c r="CI40" s="30" t="str">
        <f t="shared" si="38"/>
        <v>Ciprofloxacin</v>
      </c>
      <c r="CJ40" s="30" t="str">
        <f t="shared" si="38"/>
        <v>Levofloxacin</v>
      </c>
      <c r="CK40" s="30" t="str">
        <f t="shared" si="38"/>
        <v>Moxifloxacin</v>
      </c>
      <c r="CL40" s="30" t="str">
        <f t="shared" si="38"/>
        <v>Doxycyclin</v>
      </c>
      <c r="CM40" s="30" t="str">
        <f t="shared" si="38"/>
        <v>Rifampicin</v>
      </c>
      <c r="CN40" s="30" t="str">
        <f t="shared" si="38"/>
        <v>Daptomycin</v>
      </c>
      <c r="CO40" s="30" t="str">
        <f t="shared" si="38"/>
        <v>Roxythromycin</v>
      </c>
      <c r="CP40" s="30" t="str">
        <f t="shared" si="38"/>
        <v>Clindamycin</v>
      </c>
      <c r="CQ40" s="30" t="str">
        <f t="shared" si="38"/>
        <v>Linezolid</v>
      </c>
      <c r="CR40" s="30" t="str">
        <f t="shared" si="38"/>
        <v>Vancomycin</v>
      </c>
      <c r="CS40" s="30" t="str">
        <f t="shared" si="38"/>
        <v>Teicoplanin</v>
      </c>
      <c r="CT40" s="41" t="s">
        <v>22</v>
      </c>
      <c r="CW40" s="38"/>
      <c r="CX40" s="24" t="s">
        <v>72</v>
      </c>
      <c r="CY40" s="24" t="s">
        <v>73</v>
      </c>
      <c r="CZ40" s="24" t="s">
        <v>52</v>
      </c>
      <c r="DA40" s="24" t="s">
        <v>54</v>
      </c>
      <c r="DB40" s="24" t="s">
        <v>56</v>
      </c>
      <c r="DC40" s="24" t="s">
        <v>74</v>
      </c>
      <c r="DD40" s="24" t="s">
        <v>58</v>
      </c>
      <c r="DE40" s="24" t="s">
        <v>59</v>
      </c>
      <c r="DF40" s="24" t="s">
        <v>61</v>
      </c>
      <c r="DG40" s="24" t="s">
        <v>62</v>
      </c>
      <c r="DH40" s="24" t="s">
        <v>64</v>
      </c>
      <c r="DI40" s="24" t="s">
        <v>65</v>
      </c>
      <c r="DJ40" s="24" t="s">
        <v>66</v>
      </c>
      <c r="DK40" s="24" t="s">
        <v>67</v>
      </c>
      <c r="DL40" s="24" t="s">
        <v>68</v>
      </c>
      <c r="DM40" s="24" t="s">
        <v>69</v>
      </c>
      <c r="DN40" s="24" t="s">
        <v>75</v>
      </c>
      <c r="DO40" s="24" t="s">
        <v>76</v>
      </c>
      <c r="DP40" s="24" t="s">
        <v>77</v>
      </c>
      <c r="DQ40" s="24" t="s">
        <v>78</v>
      </c>
      <c r="DR40" s="24" t="s">
        <v>79</v>
      </c>
      <c r="DS40" s="24" t="s">
        <v>80</v>
      </c>
      <c r="DT40" s="24" t="s">
        <v>81</v>
      </c>
      <c r="DU40" s="24" t="s">
        <v>91</v>
      </c>
      <c r="DV40" s="10"/>
    </row>
    <row r="41" spans="1:126" ht="18.75" x14ac:dyDescent="0.25">
      <c r="B41" s="41" t="s">
        <v>31</v>
      </c>
      <c r="C41" s="41">
        <v>0</v>
      </c>
      <c r="D41" s="41">
        <v>0</v>
      </c>
      <c r="E41" s="41">
        <v>0</v>
      </c>
      <c r="F41" s="41">
        <v>0</v>
      </c>
      <c r="G41" s="41">
        <v>0</v>
      </c>
      <c r="H41" s="41">
        <v>0</v>
      </c>
      <c r="I41" s="41">
        <v>2</v>
      </c>
      <c r="J41" s="41">
        <v>4</v>
      </c>
      <c r="K41" s="41">
        <v>1</v>
      </c>
      <c r="L41" s="41">
        <v>92</v>
      </c>
      <c r="M41" s="41">
        <v>0</v>
      </c>
      <c r="N41" s="41">
        <v>0</v>
      </c>
      <c r="O41" s="41">
        <v>0</v>
      </c>
      <c r="P41" s="41">
        <v>0</v>
      </c>
      <c r="Q41" s="41">
        <v>0</v>
      </c>
      <c r="R41" s="41">
        <v>0</v>
      </c>
      <c r="S41" s="28">
        <v>99</v>
      </c>
      <c r="V41" s="41">
        <v>1.5625E-2</v>
      </c>
      <c r="W41" s="6">
        <f>C41</f>
        <v>0</v>
      </c>
      <c r="X41" s="41">
        <f>C42</f>
        <v>0</v>
      </c>
      <c r="Y41" s="2">
        <f>C43</f>
        <v>0</v>
      </c>
      <c r="Z41" s="41">
        <f>C44</f>
        <v>0</v>
      </c>
      <c r="AA41" s="41">
        <f>C45</f>
        <v>0</v>
      </c>
      <c r="AB41" s="41">
        <f>C46</f>
        <v>0</v>
      </c>
      <c r="AC41" s="4">
        <f>C47</f>
        <v>0</v>
      </c>
      <c r="AD41" s="41">
        <f>C48</f>
        <v>0</v>
      </c>
      <c r="AE41" s="41">
        <f>C49</f>
        <v>0</v>
      </c>
      <c r="AF41" s="41">
        <f>C50</f>
        <v>0</v>
      </c>
      <c r="AG41" s="41">
        <f>C51</f>
        <v>0</v>
      </c>
      <c r="AH41" s="41">
        <f>C52</f>
        <v>0</v>
      </c>
      <c r="AI41" s="41">
        <f>C53</f>
        <v>0</v>
      </c>
      <c r="AJ41" s="41">
        <f>C54</f>
        <v>0</v>
      </c>
      <c r="AK41" s="41">
        <f>C55</f>
        <v>0</v>
      </c>
      <c r="AL41" s="41">
        <f>C56</f>
        <v>0</v>
      </c>
      <c r="AM41" s="41">
        <f>C57</f>
        <v>0</v>
      </c>
      <c r="AN41" s="41">
        <f>C58</f>
        <v>0</v>
      </c>
      <c r="AO41" s="41">
        <f>C59</f>
        <v>0</v>
      </c>
      <c r="AP41" s="41">
        <f>C60</f>
        <v>0</v>
      </c>
      <c r="AQ41" s="2">
        <f>C61</f>
        <v>0</v>
      </c>
      <c r="AR41" s="2">
        <f>C62</f>
        <v>0</v>
      </c>
      <c r="AS41" s="2">
        <f>C63</f>
        <v>0</v>
      </c>
      <c r="AT41" s="2">
        <f>C64</f>
        <v>0</v>
      </c>
      <c r="AU41" s="5"/>
      <c r="AV41" s="41">
        <v>1.5625E-2</v>
      </c>
      <c r="AW41" s="36">
        <f t="shared" ref="AW41:BT41" si="39">PRODUCT(W41*100*1/W57)</f>
        <v>0</v>
      </c>
      <c r="AX41" s="30">
        <f t="shared" si="39"/>
        <v>0</v>
      </c>
      <c r="AY41" s="31">
        <f t="shared" si="39"/>
        <v>0</v>
      </c>
      <c r="AZ41" s="30">
        <f t="shared" si="39"/>
        <v>0</v>
      </c>
      <c r="BA41" s="30">
        <f t="shared" si="39"/>
        <v>0</v>
      </c>
      <c r="BB41" s="30">
        <f t="shared" si="39"/>
        <v>0</v>
      </c>
      <c r="BC41" s="32">
        <f t="shared" si="39"/>
        <v>0</v>
      </c>
      <c r="BD41" s="30">
        <f t="shared" si="39"/>
        <v>0</v>
      </c>
      <c r="BE41" s="30">
        <f t="shared" si="39"/>
        <v>0</v>
      </c>
      <c r="BF41" s="30">
        <f t="shared" si="39"/>
        <v>0</v>
      </c>
      <c r="BG41" s="30">
        <f t="shared" si="39"/>
        <v>0</v>
      </c>
      <c r="BH41" s="41">
        <f t="shared" si="39"/>
        <v>0</v>
      </c>
      <c r="BI41" s="30">
        <f t="shared" si="39"/>
        <v>0</v>
      </c>
      <c r="BJ41" s="30">
        <f t="shared" si="39"/>
        <v>0</v>
      </c>
      <c r="BK41" s="30">
        <f t="shared" si="39"/>
        <v>0</v>
      </c>
      <c r="BL41" s="30">
        <f t="shared" si="39"/>
        <v>0</v>
      </c>
      <c r="BM41" s="30">
        <f t="shared" si="39"/>
        <v>0</v>
      </c>
      <c r="BN41" s="30">
        <f t="shared" si="39"/>
        <v>0</v>
      </c>
      <c r="BO41" s="30">
        <f t="shared" si="39"/>
        <v>0</v>
      </c>
      <c r="BP41" s="30">
        <f t="shared" si="39"/>
        <v>0</v>
      </c>
      <c r="BQ41" s="31">
        <f t="shared" si="39"/>
        <v>0</v>
      </c>
      <c r="BR41" s="31">
        <f t="shared" si="39"/>
        <v>0</v>
      </c>
      <c r="BS41" s="31">
        <f t="shared" si="39"/>
        <v>0</v>
      </c>
      <c r="BT41" s="31">
        <f t="shared" si="39"/>
        <v>0</v>
      </c>
      <c r="BV41" s="41">
        <v>1.5625E-2</v>
      </c>
      <c r="BW41" s="36">
        <f t="shared" ref="BW41:CT41" si="40">AW41</f>
        <v>0</v>
      </c>
      <c r="BX41" s="30">
        <f t="shared" si="40"/>
        <v>0</v>
      </c>
      <c r="BY41" s="31">
        <f t="shared" si="40"/>
        <v>0</v>
      </c>
      <c r="BZ41" s="30">
        <f t="shared" si="40"/>
        <v>0</v>
      </c>
      <c r="CA41" s="30">
        <f t="shared" si="40"/>
        <v>0</v>
      </c>
      <c r="CB41" s="30">
        <f t="shared" si="40"/>
        <v>0</v>
      </c>
      <c r="CC41" s="32">
        <f t="shared" si="40"/>
        <v>0</v>
      </c>
      <c r="CD41" s="30">
        <f t="shared" si="40"/>
        <v>0</v>
      </c>
      <c r="CE41" s="30">
        <f t="shared" si="40"/>
        <v>0</v>
      </c>
      <c r="CF41" s="30">
        <f t="shared" si="40"/>
        <v>0</v>
      </c>
      <c r="CG41" s="30">
        <f t="shared" si="40"/>
        <v>0</v>
      </c>
      <c r="CH41" s="41">
        <f t="shared" si="40"/>
        <v>0</v>
      </c>
      <c r="CI41" s="30">
        <f t="shared" si="40"/>
        <v>0</v>
      </c>
      <c r="CJ41" s="30">
        <f t="shared" si="40"/>
        <v>0</v>
      </c>
      <c r="CK41" s="30">
        <f t="shared" si="40"/>
        <v>0</v>
      </c>
      <c r="CL41" s="30">
        <f t="shared" si="40"/>
        <v>0</v>
      </c>
      <c r="CM41" s="30">
        <f t="shared" si="40"/>
        <v>0</v>
      </c>
      <c r="CN41" s="30">
        <f t="shared" si="40"/>
        <v>0</v>
      </c>
      <c r="CO41" s="30">
        <f t="shared" si="40"/>
        <v>0</v>
      </c>
      <c r="CP41" s="30">
        <f t="shared" si="40"/>
        <v>0</v>
      </c>
      <c r="CQ41" s="31">
        <f t="shared" si="40"/>
        <v>0</v>
      </c>
      <c r="CR41" s="31">
        <f t="shared" si="40"/>
        <v>0</v>
      </c>
      <c r="CS41" s="31">
        <f t="shared" si="40"/>
        <v>0</v>
      </c>
      <c r="CT41" s="31">
        <f t="shared" si="40"/>
        <v>0</v>
      </c>
      <c r="CU41" s="34"/>
      <c r="CV41" s="34"/>
      <c r="CW41" s="25" t="s">
        <v>48</v>
      </c>
      <c r="CX41" s="26">
        <f t="shared" ref="CX41:DU41" si="41">W57</f>
        <v>99</v>
      </c>
      <c r="CY41" s="26">
        <f t="shared" si="41"/>
        <v>99</v>
      </c>
      <c r="CZ41" s="26">
        <f t="shared" si="41"/>
        <v>100</v>
      </c>
      <c r="DA41" s="26">
        <f t="shared" si="41"/>
        <v>99</v>
      </c>
      <c r="DB41" s="26">
        <f t="shared" si="41"/>
        <v>99</v>
      </c>
      <c r="DC41" s="26">
        <f t="shared" si="41"/>
        <v>99</v>
      </c>
      <c r="DD41" s="26">
        <f t="shared" si="41"/>
        <v>100</v>
      </c>
      <c r="DE41" s="27">
        <f t="shared" si="41"/>
        <v>99</v>
      </c>
      <c r="DF41" s="27">
        <f t="shared" si="41"/>
        <v>99</v>
      </c>
      <c r="DG41" s="27">
        <f t="shared" si="41"/>
        <v>101</v>
      </c>
      <c r="DH41" s="27">
        <f t="shared" si="41"/>
        <v>99</v>
      </c>
      <c r="DI41" s="27">
        <f t="shared" si="41"/>
        <v>99</v>
      </c>
      <c r="DJ41" s="27">
        <f t="shared" si="41"/>
        <v>99</v>
      </c>
      <c r="DK41" s="27">
        <f t="shared" si="41"/>
        <v>99</v>
      </c>
      <c r="DL41" s="27">
        <f t="shared" si="41"/>
        <v>99</v>
      </c>
      <c r="DM41" s="27">
        <f t="shared" si="41"/>
        <v>99</v>
      </c>
      <c r="DN41" s="27">
        <f t="shared" si="41"/>
        <v>99</v>
      </c>
      <c r="DO41" s="27">
        <f t="shared" si="41"/>
        <v>100</v>
      </c>
      <c r="DP41" s="27">
        <f t="shared" si="41"/>
        <v>99</v>
      </c>
      <c r="DQ41" s="27">
        <f t="shared" si="41"/>
        <v>99</v>
      </c>
      <c r="DR41" s="27">
        <f t="shared" si="41"/>
        <v>101</v>
      </c>
      <c r="DS41" s="27">
        <f t="shared" si="41"/>
        <v>101</v>
      </c>
      <c r="DT41" s="27">
        <f t="shared" si="41"/>
        <v>100</v>
      </c>
      <c r="DU41" s="27">
        <f t="shared" si="41"/>
        <v>101</v>
      </c>
    </row>
    <row r="42" spans="1:126" ht="18.75" x14ac:dyDescent="0.25">
      <c r="B42" s="41" t="s">
        <v>32</v>
      </c>
      <c r="C42" s="41">
        <v>0</v>
      </c>
      <c r="D42" s="41">
        <v>0</v>
      </c>
      <c r="E42" s="41">
        <v>0</v>
      </c>
      <c r="F42" s="41">
        <v>0</v>
      </c>
      <c r="G42" s="41">
        <v>0</v>
      </c>
      <c r="H42" s="41">
        <v>0</v>
      </c>
      <c r="I42" s="41">
        <v>0</v>
      </c>
      <c r="J42" s="41">
        <v>0</v>
      </c>
      <c r="K42" s="41">
        <v>0</v>
      </c>
      <c r="L42" s="41">
        <v>0</v>
      </c>
      <c r="M42" s="41">
        <v>99</v>
      </c>
      <c r="N42" s="41">
        <v>0</v>
      </c>
      <c r="O42" s="41">
        <v>0</v>
      </c>
      <c r="P42" s="41">
        <v>0</v>
      </c>
      <c r="Q42" s="41">
        <v>0</v>
      </c>
      <c r="R42" s="41">
        <v>0</v>
      </c>
      <c r="S42" s="41">
        <v>99</v>
      </c>
      <c r="V42" s="41">
        <v>3.125E-2</v>
      </c>
      <c r="W42" s="6">
        <f>D41</f>
        <v>0</v>
      </c>
      <c r="X42" s="41">
        <f>D42</f>
        <v>0</v>
      </c>
      <c r="Y42" s="2">
        <f>D43</f>
        <v>0</v>
      </c>
      <c r="Z42" s="41">
        <f>D44</f>
        <v>0</v>
      </c>
      <c r="AA42" s="41">
        <f>D45</f>
        <v>0</v>
      </c>
      <c r="AB42" s="41">
        <f>D46</f>
        <v>0</v>
      </c>
      <c r="AC42" s="4">
        <f>D47</f>
        <v>0</v>
      </c>
      <c r="AD42" s="41">
        <f>D48</f>
        <v>0</v>
      </c>
      <c r="AE42" s="41">
        <f>D49</f>
        <v>0</v>
      </c>
      <c r="AF42" s="41">
        <f>D50</f>
        <v>0</v>
      </c>
      <c r="AG42" s="41">
        <f>D51</f>
        <v>0</v>
      </c>
      <c r="AH42" s="41">
        <f>D52</f>
        <v>0</v>
      </c>
      <c r="AI42" s="41">
        <f>D53</f>
        <v>0</v>
      </c>
      <c r="AJ42" s="41">
        <f>D54</f>
        <v>0</v>
      </c>
      <c r="AK42" s="41">
        <f>D55</f>
        <v>0</v>
      </c>
      <c r="AL42" s="41">
        <f>D56</f>
        <v>0</v>
      </c>
      <c r="AM42" s="41">
        <f>D57</f>
        <v>0</v>
      </c>
      <c r="AN42" s="41">
        <f>D58</f>
        <v>0</v>
      </c>
      <c r="AO42" s="41">
        <f>D59</f>
        <v>0</v>
      </c>
      <c r="AP42" s="41">
        <f>D60</f>
        <v>0</v>
      </c>
      <c r="AQ42" s="2">
        <f>D61</f>
        <v>0</v>
      </c>
      <c r="AR42" s="2">
        <f>D62</f>
        <v>0</v>
      </c>
      <c r="AS42" s="2">
        <f>D63</f>
        <v>0</v>
      </c>
      <c r="AT42" s="2">
        <f>D64</f>
        <v>98</v>
      </c>
      <c r="AU42" s="5"/>
      <c r="AV42" s="41">
        <v>3.125E-2</v>
      </c>
      <c r="AW42" s="36">
        <f t="shared" ref="AW42:BT42" si="42">PRODUCT(W42*100*1/W57)</f>
        <v>0</v>
      </c>
      <c r="AX42" s="30">
        <f t="shared" si="42"/>
        <v>0</v>
      </c>
      <c r="AY42" s="31">
        <f t="shared" si="42"/>
        <v>0</v>
      </c>
      <c r="AZ42" s="30">
        <f t="shared" si="42"/>
        <v>0</v>
      </c>
      <c r="BA42" s="30">
        <f t="shared" si="42"/>
        <v>0</v>
      </c>
      <c r="BB42" s="30">
        <f t="shared" si="42"/>
        <v>0</v>
      </c>
      <c r="BC42" s="32">
        <f t="shared" si="42"/>
        <v>0</v>
      </c>
      <c r="BD42" s="30">
        <f t="shared" si="42"/>
        <v>0</v>
      </c>
      <c r="BE42" s="30">
        <f t="shared" si="42"/>
        <v>0</v>
      </c>
      <c r="BF42" s="30">
        <f t="shared" si="42"/>
        <v>0</v>
      </c>
      <c r="BG42" s="30">
        <f t="shared" si="42"/>
        <v>0</v>
      </c>
      <c r="BH42" s="41">
        <f t="shared" si="42"/>
        <v>0</v>
      </c>
      <c r="BI42" s="30">
        <f t="shared" si="42"/>
        <v>0</v>
      </c>
      <c r="BJ42" s="30">
        <f t="shared" si="42"/>
        <v>0</v>
      </c>
      <c r="BK42" s="30">
        <f t="shared" si="42"/>
        <v>0</v>
      </c>
      <c r="BL42" s="30">
        <f t="shared" si="42"/>
        <v>0</v>
      </c>
      <c r="BM42" s="30">
        <f t="shared" si="42"/>
        <v>0</v>
      </c>
      <c r="BN42" s="30">
        <f t="shared" si="42"/>
        <v>0</v>
      </c>
      <c r="BO42" s="30">
        <f t="shared" si="42"/>
        <v>0</v>
      </c>
      <c r="BP42" s="30">
        <f t="shared" si="42"/>
        <v>0</v>
      </c>
      <c r="BQ42" s="31">
        <f t="shared" si="42"/>
        <v>0</v>
      </c>
      <c r="BR42" s="31">
        <f t="shared" si="42"/>
        <v>0</v>
      </c>
      <c r="BS42" s="31">
        <f t="shared" si="42"/>
        <v>0</v>
      </c>
      <c r="BT42" s="31">
        <f t="shared" si="42"/>
        <v>97.029702970297024</v>
      </c>
      <c r="BV42" s="41">
        <v>3.125E-2</v>
      </c>
      <c r="BW42" s="36">
        <f t="shared" ref="BW42:CT42" si="43">AW41+AW42</f>
        <v>0</v>
      </c>
      <c r="BX42" s="30">
        <f t="shared" si="43"/>
        <v>0</v>
      </c>
      <c r="BY42" s="31">
        <f t="shared" si="43"/>
        <v>0</v>
      </c>
      <c r="BZ42" s="30">
        <f t="shared" si="43"/>
        <v>0</v>
      </c>
      <c r="CA42" s="30">
        <f t="shared" si="43"/>
        <v>0</v>
      </c>
      <c r="CB42" s="30">
        <f t="shared" si="43"/>
        <v>0</v>
      </c>
      <c r="CC42" s="32">
        <f t="shared" si="43"/>
        <v>0</v>
      </c>
      <c r="CD42" s="30">
        <f t="shared" si="43"/>
        <v>0</v>
      </c>
      <c r="CE42" s="30">
        <f t="shared" si="43"/>
        <v>0</v>
      </c>
      <c r="CF42" s="30">
        <f t="shared" si="43"/>
        <v>0</v>
      </c>
      <c r="CG42" s="30">
        <f t="shared" si="43"/>
        <v>0</v>
      </c>
      <c r="CH42" s="41">
        <f t="shared" si="43"/>
        <v>0</v>
      </c>
      <c r="CI42" s="30">
        <f t="shared" si="43"/>
        <v>0</v>
      </c>
      <c r="CJ42" s="30">
        <f t="shared" si="43"/>
        <v>0</v>
      </c>
      <c r="CK42" s="30">
        <f t="shared" si="43"/>
        <v>0</v>
      </c>
      <c r="CL42" s="30">
        <f t="shared" si="43"/>
        <v>0</v>
      </c>
      <c r="CM42" s="30">
        <f t="shared" si="43"/>
        <v>0</v>
      </c>
      <c r="CN42" s="30">
        <f t="shared" si="43"/>
        <v>0</v>
      </c>
      <c r="CO42" s="30">
        <f t="shared" si="43"/>
        <v>0</v>
      </c>
      <c r="CP42" s="30">
        <f t="shared" si="43"/>
        <v>0</v>
      </c>
      <c r="CQ42" s="31">
        <f t="shared" si="43"/>
        <v>0</v>
      </c>
      <c r="CR42" s="31">
        <f t="shared" si="43"/>
        <v>0</v>
      </c>
      <c r="CS42" s="31">
        <f t="shared" si="43"/>
        <v>0</v>
      </c>
      <c r="CT42" s="31">
        <f t="shared" si="43"/>
        <v>97.029702970297024</v>
      </c>
      <c r="CU42" s="34"/>
      <c r="CV42" s="34"/>
      <c r="CW42" s="25" t="s">
        <v>49</v>
      </c>
      <c r="CX42" s="18"/>
      <c r="CY42" s="18"/>
      <c r="CZ42" s="18">
        <f>BY49</f>
        <v>6</v>
      </c>
      <c r="DA42" s="18"/>
      <c r="DB42" s="18"/>
      <c r="DC42" s="18"/>
      <c r="DD42" s="18"/>
      <c r="DE42" s="17"/>
      <c r="DF42" s="17"/>
      <c r="DG42" s="17"/>
      <c r="DH42" s="17"/>
      <c r="DI42" s="17"/>
      <c r="DJ42" s="13"/>
      <c r="DK42" s="17"/>
      <c r="DL42" s="17"/>
      <c r="DM42" s="17"/>
      <c r="DN42" s="17"/>
      <c r="DO42" s="17"/>
      <c r="DP42" s="17"/>
      <c r="DQ42" s="17"/>
      <c r="DR42" s="17">
        <f>CQ49</f>
        <v>100</v>
      </c>
      <c r="DS42" s="17">
        <f>CR49</f>
        <v>92.079207920792072</v>
      </c>
      <c r="DT42" s="17">
        <f>CS48</f>
        <v>99</v>
      </c>
      <c r="DU42" s="17">
        <f>CT45</f>
        <v>99.999999999999986</v>
      </c>
    </row>
    <row r="43" spans="1:126" ht="18.75" x14ac:dyDescent="0.25">
      <c r="B43" s="41" t="s">
        <v>3</v>
      </c>
      <c r="C43" s="2">
        <v>0</v>
      </c>
      <c r="D43" s="2">
        <v>0</v>
      </c>
      <c r="E43" s="2">
        <v>0</v>
      </c>
      <c r="F43" s="2">
        <v>0</v>
      </c>
      <c r="G43" s="2">
        <v>0</v>
      </c>
      <c r="H43" s="2">
        <v>1</v>
      </c>
      <c r="I43" s="2">
        <v>4</v>
      </c>
      <c r="J43" s="2">
        <v>0</v>
      </c>
      <c r="K43" s="2">
        <v>1</v>
      </c>
      <c r="L43" s="4">
        <v>1</v>
      </c>
      <c r="M43" s="3">
        <v>0</v>
      </c>
      <c r="N43" s="3">
        <v>2</v>
      </c>
      <c r="O43" s="3">
        <v>91</v>
      </c>
      <c r="P43" s="3">
        <v>0</v>
      </c>
      <c r="Q43" s="3">
        <v>0</v>
      </c>
      <c r="R43" s="3">
        <v>0</v>
      </c>
      <c r="S43" s="41">
        <v>100</v>
      </c>
      <c r="V43" s="41">
        <v>6.25E-2</v>
      </c>
      <c r="W43" s="6">
        <f>E41</f>
        <v>0</v>
      </c>
      <c r="X43" s="41">
        <f>E42</f>
        <v>0</v>
      </c>
      <c r="Y43" s="2">
        <f>E43</f>
        <v>0</v>
      </c>
      <c r="Z43" s="41">
        <f>E44</f>
        <v>0</v>
      </c>
      <c r="AA43" s="41">
        <f>E45</f>
        <v>0</v>
      </c>
      <c r="AB43" s="41">
        <f>E46</f>
        <v>0</v>
      </c>
      <c r="AC43" s="4">
        <f>E47</f>
        <v>0</v>
      </c>
      <c r="AD43" s="41">
        <f>E48</f>
        <v>0</v>
      </c>
      <c r="AE43" s="41">
        <f>E49</f>
        <v>0</v>
      </c>
      <c r="AF43" s="41">
        <f>E50</f>
        <v>0</v>
      </c>
      <c r="AG43" s="41">
        <f>E51</f>
        <v>0</v>
      </c>
      <c r="AH43" s="41">
        <f>E52</f>
        <v>64</v>
      </c>
      <c r="AI43" s="41">
        <f>E53</f>
        <v>0</v>
      </c>
      <c r="AJ43" s="41">
        <f>E54</f>
        <v>0</v>
      </c>
      <c r="AK43" s="41">
        <f>E55</f>
        <v>1</v>
      </c>
      <c r="AL43" s="41">
        <f>E56</f>
        <v>78</v>
      </c>
      <c r="AM43" s="41">
        <f>E57</f>
        <v>1</v>
      </c>
      <c r="AN43" s="41">
        <f>E58</f>
        <v>0</v>
      </c>
      <c r="AO43" s="41">
        <f>E59</f>
        <v>0</v>
      </c>
      <c r="AP43" s="41">
        <f>E60</f>
        <v>1</v>
      </c>
      <c r="AQ43" s="2">
        <f>E61</f>
        <v>0</v>
      </c>
      <c r="AR43" s="2">
        <f>E62</f>
        <v>0</v>
      </c>
      <c r="AS43" s="2">
        <f>E63</f>
        <v>0</v>
      </c>
      <c r="AT43" s="2">
        <f>E64</f>
        <v>1</v>
      </c>
      <c r="AU43" s="5"/>
      <c r="AV43" s="41">
        <v>6.25E-2</v>
      </c>
      <c r="AW43" s="36">
        <f t="shared" ref="AW43:BT43" si="44">PRODUCT(W43*100*1/W57)</f>
        <v>0</v>
      </c>
      <c r="AX43" s="30">
        <f t="shared" si="44"/>
        <v>0</v>
      </c>
      <c r="AY43" s="31">
        <f t="shared" si="44"/>
        <v>0</v>
      </c>
      <c r="AZ43" s="30">
        <f t="shared" si="44"/>
        <v>0</v>
      </c>
      <c r="BA43" s="30">
        <f t="shared" si="44"/>
        <v>0</v>
      </c>
      <c r="BB43" s="30">
        <f t="shared" si="44"/>
        <v>0</v>
      </c>
      <c r="BC43" s="32">
        <f t="shared" si="44"/>
        <v>0</v>
      </c>
      <c r="BD43" s="30">
        <f t="shared" si="44"/>
        <v>0</v>
      </c>
      <c r="BE43" s="30">
        <f t="shared" si="44"/>
        <v>0</v>
      </c>
      <c r="BF43" s="30">
        <f t="shared" si="44"/>
        <v>0</v>
      </c>
      <c r="BG43" s="30">
        <f t="shared" si="44"/>
        <v>0</v>
      </c>
      <c r="BH43" s="41">
        <f t="shared" si="44"/>
        <v>64.646464646464651</v>
      </c>
      <c r="BI43" s="30">
        <f t="shared" si="44"/>
        <v>0</v>
      </c>
      <c r="BJ43" s="30">
        <f t="shared" si="44"/>
        <v>0</v>
      </c>
      <c r="BK43" s="30">
        <f t="shared" si="44"/>
        <v>1.0101010101010102</v>
      </c>
      <c r="BL43" s="30">
        <f t="shared" si="44"/>
        <v>78.787878787878782</v>
      </c>
      <c r="BM43" s="30">
        <f t="shared" si="44"/>
        <v>1.0101010101010102</v>
      </c>
      <c r="BN43" s="30">
        <f t="shared" si="44"/>
        <v>0</v>
      </c>
      <c r="BO43" s="30">
        <f t="shared" si="44"/>
        <v>0</v>
      </c>
      <c r="BP43" s="30">
        <f t="shared" si="44"/>
        <v>1.0101010101010102</v>
      </c>
      <c r="BQ43" s="31">
        <f t="shared" si="44"/>
        <v>0</v>
      </c>
      <c r="BR43" s="31">
        <f t="shared" si="44"/>
        <v>0</v>
      </c>
      <c r="BS43" s="31">
        <f t="shared" si="44"/>
        <v>0</v>
      </c>
      <c r="BT43" s="31">
        <f t="shared" si="44"/>
        <v>0.99009900990099009</v>
      </c>
      <c r="BV43" s="41">
        <v>6.25E-2</v>
      </c>
      <c r="BW43" s="36">
        <f t="shared" ref="BW43:CT44" si="45">AW41+AW42+AW43</f>
        <v>0</v>
      </c>
      <c r="BX43" s="30">
        <f t="shared" si="45"/>
        <v>0</v>
      </c>
      <c r="BY43" s="31">
        <f t="shared" si="45"/>
        <v>0</v>
      </c>
      <c r="BZ43" s="30">
        <f t="shared" si="45"/>
        <v>0</v>
      </c>
      <c r="CA43" s="30">
        <f t="shared" si="45"/>
        <v>0</v>
      </c>
      <c r="CB43" s="30">
        <f t="shared" si="45"/>
        <v>0</v>
      </c>
      <c r="CC43" s="32">
        <f t="shared" si="45"/>
        <v>0</v>
      </c>
      <c r="CD43" s="30">
        <f t="shared" si="45"/>
        <v>0</v>
      </c>
      <c r="CE43" s="30">
        <f t="shared" si="45"/>
        <v>0</v>
      </c>
      <c r="CF43" s="30">
        <f t="shared" si="45"/>
        <v>0</v>
      </c>
      <c r="CG43" s="30">
        <f t="shared" si="45"/>
        <v>0</v>
      </c>
      <c r="CH43" s="41">
        <f t="shared" si="45"/>
        <v>64.646464646464651</v>
      </c>
      <c r="CI43" s="30">
        <f t="shared" si="45"/>
        <v>0</v>
      </c>
      <c r="CJ43" s="30">
        <f t="shared" si="45"/>
        <v>0</v>
      </c>
      <c r="CK43" s="30">
        <f t="shared" si="45"/>
        <v>1.0101010101010102</v>
      </c>
      <c r="CL43" s="30">
        <f t="shared" si="45"/>
        <v>78.787878787878782</v>
      </c>
      <c r="CM43" s="30">
        <f t="shared" si="45"/>
        <v>1.0101010101010102</v>
      </c>
      <c r="CN43" s="30">
        <f t="shared" si="45"/>
        <v>0</v>
      </c>
      <c r="CO43" s="30">
        <f t="shared" si="45"/>
        <v>0</v>
      </c>
      <c r="CP43" s="30">
        <f t="shared" si="45"/>
        <v>1.0101010101010102</v>
      </c>
      <c r="CQ43" s="31">
        <f t="shared" si="45"/>
        <v>0</v>
      </c>
      <c r="CR43" s="31">
        <f t="shared" si="45"/>
        <v>0</v>
      </c>
      <c r="CS43" s="31">
        <f t="shared" si="45"/>
        <v>0</v>
      </c>
      <c r="CT43" s="31">
        <f t="shared" si="45"/>
        <v>98.019801980198011</v>
      </c>
      <c r="CU43" s="34"/>
      <c r="CV43" s="34"/>
      <c r="CW43" s="25" t="s">
        <v>50</v>
      </c>
      <c r="CX43" s="18"/>
      <c r="CY43" s="18"/>
      <c r="CZ43" s="18">
        <f>BY50-BY49</f>
        <v>1</v>
      </c>
      <c r="DA43" s="18"/>
      <c r="DB43" s="18"/>
      <c r="DC43" s="18"/>
      <c r="DD43" s="18">
        <f>CC49</f>
        <v>6</v>
      </c>
      <c r="DE43" s="17"/>
      <c r="DF43" s="17"/>
      <c r="DG43" s="17"/>
      <c r="DH43" s="17"/>
      <c r="DI43" s="17"/>
      <c r="DJ43" s="17"/>
      <c r="DK43" s="17"/>
      <c r="DL43" s="17"/>
      <c r="DM43" s="17"/>
      <c r="DN43" s="17"/>
      <c r="DO43" s="17"/>
      <c r="DP43" s="17"/>
      <c r="DQ43" s="17"/>
      <c r="DR43" s="17"/>
      <c r="DS43" s="17"/>
      <c r="DT43" s="17"/>
      <c r="DU43" s="17"/>
    </row>
    <row r="44" spans="1:126" ht="18.75" x14ac:dyDescent="0.25">
      <c r="B44" s="41" t="s">
        <v>5</v>
      </c>
      <c r="C44" s="41">
        <v>0</v>
      </c>
      <c r="D44" s="41">
        <v>0</v>
      </c>
      <c r="E44" s="41">
        <v>0</v>
      </c>
      <c r="F44" s="41">
        <v>0</v>
      </c>
      <c r="G44" s="41">
        <v>0</v>
      </c>
      <c r="H44" s="41">
        <v>0</v>
      </c>
      <c r="I44" s="41">
        <v>0</v>
      </c>
      <c r="J44" s="41">
        <v>0</v>
      </c>
      <c r="K44" s="41">
        <v>3</v>
      </c>
      <c r="L44" s="41">
        <v>3</v>
      </c>
      <c r="M44" s="41">
        <v>1</v>
      </c>
      <c r="N44" s="41">
        <v>1</v>
      </c>
      <c r="O44" s="41">
        <v>1</v>
      </c>
      <c r="P44" s="41">
        <v>90</v>
      </c>
      <c r="Q44" s="41">
        <v>0</v>
      </c>
      <c r="R44" s="41">
        <v>0</v>
      </c>
      <c r="S44" s="41">
        <v>99</v>
      </c>
      <c r="V44" s="41">
        <v>0.125</v>
      </c>
      <c r="W44" s="6">
        <f>F41</f>
        <v>0</v>
      </c>
      <c r="X44" s="41">
        <f>F42</f>
        <v>0</v>
      </c>
      <c r="Y44" s="2">
        <f>F43</f>
        <v>0</v>
      </c>
      <c r="Z44" s="41">
        <f>F44</f>
        <v>0</v>
      </c>
      <c r="AA44" s="41">
        <f>F45</f>
        <v>0</v>
      </c>
      <c r="AB44" s="41">
        <f>F46</f>
        <v>0</v>
      </c>
      <c r="AC44" s="4">
        <f>F47</f>
        <v>0</v>
      </c>
      <c r="AD44" s="41">
        <f>F48</f>
        <v>0</v>
      </c>
      <c r="AE44" s="41">
        <f>F49</f>
        <v>0</v>
      </c>
      <c r="AF44" s="41">
        <f>F50</f>
        <v>0</v>
      </c>
      <c r="AG44" s="41">
        <f>F51</f>
        <v>0</v>
      </c>
      <c r="AH44" s="41">
        <f>F52</f>
        <v>0</v>
      </c>
      <c r="AI44" s="41">
        <f>F53</f>
        <v>2</v>
      </c>
      <c r="AJ44" s="41">
        <f>F54</f>
        <v>0</v>
      </c>
      <c r="AK44" s="41">
        <f>F55</f>
        <v>1</v>
      </c>
      <c r="AL44" s="41">
        <f>F56</f>
        <v>0</v>
      </c>
      <c r="AM44" s="41">
        <f>F57</f>
        <v>2</v>
      </c>
      <c r="AN44" s="41">
        <f>F58</f>
        <v>0</v>
      </c>
      <c r="AO44" s="41">
        <f>F59</f>
        <v>0</v>
      </c>
      <c r="AP44" s="41">
        <f>F60</f>
        <v>5</v>
      </c>
      <c r="AQ44" s="2">
        <f>F61</f>
        <v>0</v>
      </c>
      <c r="AR44" s="2">
        <f>F61</f>
        <v>0</v>
      </c>
      <c r="AS44" s="2">
        <f>F63</f>
        <v>22</v>
      </c>
      <c r="AT44" s="2">
        <f>F64</f>
        <v>2</v>
      </c>
      <c r="AU44" s="5"/>
      <c r="AV44" s="41">
        <v>0.125</v>
      </c>
      <c r="AW44" s="36">
        <f t="shared" ref="AW44:BT44" si="46">PRODUCT(W44*100*1/W57)</f>
        <v>0</v>
      </c>
      <c r="AX44" s="30">
        <f t="shared" si="46"/>
        <v>0</v>
      </c>
      <c r="AY44" s="31">
        <f t="shared" si="46"/>
        <v>0</v>
      </c>
      <c r="AZ44" s="30">
        <f t="shared" si="46"/>
        <v>0</v>
      </c>
      <c r="BA44" s="30">
        <f t="shared" si="46"/>
        <v>0</v>
      </c>
      <c r="BB44" s="30">
        <f t="shared" si="46"/>
        <v>0</v>
      </c>
      <c r="BC44" s="32">
        <f t="shared" si="46"/>
        <v>0</v>
      </c>
      <c r="BD44" s="30">
        <f t="shared" si="46"/>
        <v>0</v>
      </c>
      <c r="BE44" s="30">
        <f t="shared" si="46"/>
        <v>0</v>
      </c>
      <c r="BF44" s="30">
        <f t="shared" si="46"/>
        <v>0</v>
      </c>
      <c r="BG44" s="30">
        <f t="shared" si="46"/>
        <v>0</v>
      </c>
      <c r="BH44" s="41">
        <f t="shared" si="46"/>
        <v>0</v>
      </c>
      <c r="BI44" s="30">
        <f t="shared" si="46"/>
        <v>2.0202020202020203</v>
      </c>
      <c r="BJ44" s="30">
        <f t="shared" si="46"/>
        <v>0</v>
      </c>
      <c r="BK44" s="30">
        <f t="shared" si="46"/>
        <v>1.0101010101010102</v>
      </c>
      <c r="BL44" s="30">
        <f t="shared" si="46"/>
        <v>0</v>
      </c>
      <c r="BM44" s="30">
        <f t="shared" si="46"/>
        <v>2.0202020202020203</v>
      </c>
      <c r="BN44" s="30">
        <f t="shared" si="46"/>
        <v>0</v>
      </c>
      <c r="BO44" s="30">
        <f t="shared" si="46"/>
        <v>0</v>
      </c>
      <c r="BP44" s="30">
        <f t="shared" si="46"/>
        <v>5.0505050505050502</v>
      </c>
      <c r="BQ44" s="31">
        <f t="shared" si="46"/>
        <v>0</v>
      </c>
      <c r="BR44" s="31">
        <f t="shared" si="46"/>
        <v>0</v>
      </c>
      <c r="BS44" s="31">
        <f t="shared" si="46"/>
        <v>22</v>
      </c>
      <c r="BT44" s="31">
        <f t="shared" si="46"/>
        <v>1.9801980198019802</v>
      </c>
      <c r="BV44" s="41">
        <v>0.125</v>
      </c>
      <c r="BW44" s="36">
        <f t="shared" ref="BW44:CM44" si="47">AW41+AW42+AW43+AW44</f>
        <v>0</v>
      </c>
      <c r="BX44" s="30">
        <f t="shared" si="47"/>
        <v>0</v>
      </c>
      <c r="BY44" s="31">
        <f t="shared" si="47"/>
        <v>0</v>
      </c>
      <c r="BZ44" s="30">
        <f t="shared" si="47"/>
        <v>0</v>
      </c>
      <c r="CA44" s="30">
        <f t="shared" si="47"/>
        <v>0</v>
      </c>
      <c r="CB44" s="30">
        <f t="shared" si="47"/>
        <v>0</v>
      </c>
      <c r="CC44" s="32">
        <f t="shared" si="47"/>
        <v>0</v>
      </c>
      <c r="CD44" s="30">
        <f t="shared" si="47"/>
        <v>0</v>
      </c>
      <c r="CE44" s="30">
        <f t="shared" si="47"/>
        <v>0</v>
      </c>
      <c r="CF44" s="30">
        <f t="shared" si="47"/>
        <v>0</v>
      </c>
      <c r="CG44" s="30">
        <f t="shared" si="47"/>
        <v>0</v>
      </c>
      <c r="CH44" s="41">
        <f t="shared" si="47"/>
        <v>64.646464646464651</v>
      </c>
      <c r="CI44" s="30">
        <f t="shared" si="47"/>
        <v>2.0202020202020203</v>
      </c>
      <c r="CJ44" s="30">
        <f t="shared" si="47"/>
        <v>0</v>
      </c>
      <c r="CK44" s="30">
        <f t="shared" si="47"/>
        <v>2.0202020202020203</v>
      </c>
      <c r="CL44" s="30">
        <f t="shared" si="47"/>
        <v>78.787878787878782</v>
      </c>
      <c r="CM44" s="30">
        <f t="shared" si="47"/>
        <v>3.0303030303030303</v>
      </c>
      <c r="CN44" s="30">
        <f t="shared" si="45"/>
        <v>0</v>
      </c>
      <c r="CO44" s="30">
        <f t="shared" ref="CO44:CT44" si="48">BO41+BO42+BO43+BO44</f>
        <v>0</v>
      </c>
      <c r="CP44" s="30">
        <f t="shared" si="48"/>
        <v>6.0606060606060606</v>
      </c>
      <c r="CQ44" s="31">
        <f t="shared" si="48"/>
        <v>0</v>
      </c>
      <c r="CR44" s="31">
        <f t="shared" si="48"/>
        <v>0</v>
      </c>
      <c r="CS44" s="31">
        <f t="shared" si="48"/>
        <v>22</v>
      </c>
      <c r="CT44" s="31">
        <f t="shared" si="48"/>
        <v>99.999999999999986</v>
      </c>
      <c r="CU44" s="34"/>
      <c r="CV44" s="34"/>
      <c r="CW44" s="25" t="s">
        <v>51</v>
      </c>
      <c r="CX44" s="18"/>
      <c r="CY44" s="18"/>
      <c r="CZ44" s="18">
        <f>BY56-BY50</f>
        <v>93</v>
      </c>
      <c r="DA44" s="18"/>
      <c r="DB44" s="18"/>
      <c r="DC44" s="18"/>
      <c r="DD44" s="18">
        <f>CC56-CC49</f>
        <v>94</v>
      </c>
      <c r="DE44" s="17"/>
      <c r="DF44" s="17"/>
      <c r="DG44" s="17"/>
      <c r="DH44" s="17"/>
      <c r="DI44" s="17"/>
      <c r="DJ44" s="17"/>
      <c r="DK44" s="17"/>
      <c r="DL44" s="17"/>
      <c r="DM44" s="17"/>
      <c r="DN44" s="17"/>
      <c r="DO44" s="17"/>
      <c r="DP44" s="17"/>
      <c r="DQ44" s="17"/>
      <c r="DR44" s="17">
        <f>CQ56-CQ49</f>
        <v>0</v>
      </c>
      <c r="DS44" s="17">
        <f>CR56-CR49</f>
        <v>7.9207920792079136</v>
      </c>
      <c r="DT44" s="17">
        <f>CS56-CS48</f>
        <v>1</v>
      </c>
      <c r="DU44" s="17">
        <f>CT56-CT45</f>
        <v>0</v>
      </c>
    </row>
    <row r="45" spans="1:126" x14ac:dyDescent="0.25">
      <c r="B45" s="41" t="s">
        <v>7</v>
      </c>
      <c r="C45" s="41">
        <v>0</v>
      </c>
      <c r="D45" s="41">
        <v>0</v>
      </c>
      <c r="E45" s="41">
        <v>0</v>
      </c>
      <c r="F45" s="41">
        <v>0</v>
      </c>
      <c r="G45" s="41">
        <v>0</v>
      </c>
      <c r="H45" s="41">
        <v>0</v>
      </c>
      <c r="I45" s="41">
        <v>0</v>
      </c>
      <c r="J45" s="41">
        <v>2</v>
      </c>
      <c r="K45" s="41">
        <v>0</v>
      </c>
      <c r="L45" s="41">
        <v>0</v>
      </c>
      <c r="M45" s="41">
        <v>97</v>
      </c>
      <c r="N45" s="41">
        <v>0</v>
      </c>
      <c r="O45" s="41">
        <v>0</v>
      </c>
      <c r="P45" s="41">
        <v>0</v>
      </c>
      <c r="Q45" s="41">
        <v>0</v>
      </c>
      <c r="R45" s="41">
        <v>0</v>
      </c>
      <c r="S45" s="41">
        <v>99</v>
      </c>
      <c r="V45" s="41">
        <v>0.25</v>
      </c>
      <c r="W45" s="8">
        <f>G41</f>
        <v>0</v>
      </c>
      <c r="X45" s="41">
        <f>G42</f>
        <v>0</v>
      </c>
      <c r="Y45" s="2">
        <f>G43</f>
        <v>0</v>
      </c>
      <c r="Z45" s="41">
        <f>G44</f>
        <v>0</v>
      </c>
      <c r="AA45" s="41">
        <f>G45</f>
        <v>0</v>
      </c>
      <c r="AB45" s="41">
        <f>G46</f>
        <v>0</v>
      </c>
      <c r="AC45" s="4">
        <f>G47</f>
        <v>0</v>
      </c>
      <c r="AD45" s="41">
        <f>G48</f>
        <v>0</v>
      </c>
      <c r="AE45" s="41">
        <f>G49</f>
        <v>0</v>
      </c>
      <c r="AF45" s="41">
        <f>G50</f>
        <v>0</v>
      </c>
      <c r="AG45" s="41">
        <f>G51</f>
        <v>0</v>
      </c>
      <c r="AH45" s="41">
        <f>G52</f>
        <v>13</v>
      </c>
      <c r="AI45" s="41">
        <f>G53</f>
        <v>1</v>
      </c>
      <c r="AJ45" s="41">
        <f>G54</f>
        <v>3</v>
      </c>
      <c r="AK45" s="41">
        <f>G55</f>
        <v>2</v>
      </c>
      <c r="AL45" s="41">
        <f>G56</f>
        <v>3</v>
      </c>
      <c r="AM45" s="41">
        <f>G57</f>
        <v>0</v>
      </c>
      <c r="AN45" s="41">
        <f>G58</f>
        <v>0</v>
      </c>
      <c r="AO45" s="41">
        <f>G59</f>
        <v>1</v>
      </c>
      <c r="AP45" s="41">
        <f>G60</f>
        <v>1</v>
      </c>
      <c r="AQ45" s="2">
        <f>G61</f>
        <v>0</v>
      </c>
      <c r="AR45" s="2">
        <f>G62</f>
        <v>3</v>
      </c>
      <c r="AS45" s="2">
        <f>G63</f>
        <v>0</v>
      </c>
      <c r="AT45" s="2">
        <f>G64</f>
        <v>0</v>
      </c>
      <c r="AU45" s="5"/>
      <c r="AV45" s="41">
        <v>0.25</v>
      </c>
      <c r="AW45" s="37">
        <f t="shared" ref="AW45:BT45" si="49">PRODUCT(W45*100*1/W57)</f>
        <v>0</v>
      </c>
      <c r="AX45" s="30">
        <f t="shared" si="49"/>
        <v>0</v>
      </c>
      <c r="AY45" s="31">
        <f t="shared" si="49"/>
        <v>0</v>
      </c>
      <c r="AZ45" s="30">
        <f t="shared" si="49"/>
        <v>0</v>
      </c>
      <c r="BA45" s="30">
        <f t="shared" si="49"/>
        <v>0</v>
      </c>
      <c r="BB45" s="30">
        <f t="shared" si="49"/>
        <v>0</v>
      </c>
      <c r="BC45" s="32">
        <f t="shared" si="49"/>
        <v>0</v>
      </c>
      <c r="BD45" s="30">
        <f t="shared" si="49"/>
        <v>0</v>
      </c>
      <c r="BE45" s="30">
        <f t="shared" si="49"/>
        <v>0</v>
      </c>
      <c r="BF45" s="30">
        <f t="shared" si="49"/>
        <v>0</v>
      </c>
      <c r="BG45" s="30">
        <f t="shared" si="49"/>
        <v>0</v>
      </c>
      <c r="BH45" s="41">
        <f t="shared" si="49"/>
        <v>13.131313131313131</v>
      </c>
      <c r="BI45" s="30">
        <f t="shared" si="49"/>
        <v>1.0101010101010102</v>
      </c>
      <c r="BJ45" s="30">
        <f t="shared" si="49"/>
        <v>3.0303030303030303</v>
      </c>
      <c r="BK45" s="30">
        <f t="shared" si="49"/>
        <v>2.0202020202020203</v>
      </c>
      <c r="BL45" s="30">
        <f t="shared" si="49"/>
        <v>3.0303030303030303</v>
      </c>
      <c r="BM45" s="30">
        <f t="shared" si="49"/>
        <v>0</v>
      </c>
      <c r="BN45" s="30">
        <f t="shared" si="49"/>
        <v>0</v>
      </c>
      <c r="BO45" s="30">
        <f t="shared" si="49"/>
        <v>1.0101010101010102</v>
      </c>
      <c r="BP45" s="30">
        <f t="shared" si="49"/>
        <v>1.0101010101010102</v>
      </c>
      <c r="BQ45" s="31">
        <f t="shared" si="49"/>
        <v>0</v>
      </c>
      <c r="BR45" s="31">
        <f t="shared" si="49"/>
        <v>2.9702970297029703</v>
      </c>
      <c r="BS45" s="31">
        <f t="shared" si="49"/>
        <v>0</v>
      </c>
      <c r="BT45" s="31">
        <f t="shared" si="49"/>
        <v>0</v>
      </c>
      <c r="BV45" s="41">
        <v>0.25</v>
      </c>
      <c r="BW45" s="37">
        <f t="shared" ref="BW45:CT45" si="50">AW41+AW42+AW43+AW44+AW45</f>
        <v>0</v>
      </c>
      <c r="BX45" s="30">
        <f t="shared" si="50"/>
        <v>0</v>
      </c>
      <c r="BY45" s="31">
        <f t="shared" si="50"/>
        <v>0</v>
      </c>
      <c r="BZ45" s="30">
        <f t="shared" si="50"/>
        <v>0</v>
      </c>
      <c r="CA45" s="30">
        <f t="shared" si="50"/>
        <v>0</v>
      </c>
      <c r="CB45" s="30">
        <f t="shared" si="50"/>
        <v>0</v>
      </c>
      <c r="CC45" s="32">
        <f t="shared" si="50"/>
        <v>0</v>
      </c>
      <c r="CD45" s="30">
        <f t="shared" si="50"/>
        <v>0</v>
      </c>
      <c r="CE45" s="30">
        <f t="shared" si="50"/>
        <v>0</v>
      </c>
      <c r="CF45" s="30">
        <f t="shared" si="50"/>
        <v>0</v>
      </c>
      <c r="CG45" s="30">
        <f t="shared" si="50"/>
        <v>0</v>
      </c>
      <c r="CH45" s="41">
        <f t="shared" si="50"/>
        <v>77.777777777777786</v>
      </c>
      <c r="CI45" s="30">
        <f t="shared" si="50"/>
        <v>3.0303030303030303</v>
      </c>
      <c r="CJ45" s="30">
        <f t="shared" si="50"/>
        <v>3.0303030303030303</v>
      </c>
      <c r="CK45" s="30">
        <f t="shared" si="50"/>
        <v>4.0404040404040407</v>
      </c>
      <c r="CL45" s="30">
        <f t="shared" si="50"/>
        <v>81.818181818181813</v>
      </c>
      <c r="CM45" s="30">
        <f t="shared" si="50"/>
        <v>3.0303030303030303</v>
      </c>
      <c r="CN45" s="30">
        <f t="shared" si="50"/>
        <v>0</v>
      </c>
      <c r="CO45" s="30">
        <f t="shared" si="50"/>
        <v>1.0101010101010102</v>
      </c>
      <c r="CP45" s="30">
        <f t="shared" si="50"/>
        <v>7.0707070707070709</v>
      </c>
      <c r="CQ45" s="31">
        <f t="shared" si="50"/>
        <v>0</v>
      </c>
      <c r="CR45" s="31">
        <f t="shared" si="50"/>
        <v>2.9702970297029703</v>
      </c>
      <c r="CS45" s="31">
        <f t="shared" si="50"/>
        <v>22</v>
      </c>
      <c r="CT45" s="31">
        <f t="shared" si="50"/>
        <v>99.999999999999986</v>
      </c>
      <c r="CU45" s="34"/>
      <c r="CV45" s="34"/>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10"/>
    </row>
    <row r="46" spans="1:126" x14ac:dyDescent="0.25">
      <c r="B46" s="41" t="s">
        <v>9</v>
      </c>
      <c r="C46" s="41">
        <v>0</v>
      </c>
      <c r="D46" s="41">
        <v>0</v>
      </c>
      <c r="E46" s="41">
        <v>0</v>
      </c>
      <c r="F46" s="41">
        <v>0</v>
      </c>
      <c r="G46" s="41">
        <v>0</v>
      </c>
      <c r="H46" s="41">
        <v>0</v>
      </c>
      <c r="I46" s="41">
        <v>0</v>
      </c>
      <c r="J46" s="41">
        <v>0</v>
      </c>
      <c r="K46" s="41">
        <v>0</v>
      </c>
      <c r="L46" s="41">
        <v>0</v>
      </c>
      <c r="M46" s="41">
        <v>0</v>
      </c>
      <c r="N46" s="41">
        <v>0</v>
      </c>
      <c r="O46" s="41">
        <v>99</v>
      </c>
      <c r="P46" s="41">
        <v>0</v>
      </c>
      <c r="Q46" s="41">
        <v>0</v>
      </c>
      <c r="R46" s="41">
        <v>0</v>
      </c>
      <c r="S46" s="41">
        <v>99</v>
      </c>
      <c r="V46" s="41">
        <v>0.5</v>
      </c>
      <c r="W46" s="8">
        <f>H41</f>
        <v>0</v>
      </c>
      <c r="X46" s="41">
        <f>H42</f>
        <v>0</v>
      </c>
      <c r="Y46" s="2">
        <f>H43</f>
        <v>1</v>
      </c>
      <c r="Z46" s="41">
        <f>H44</f>
        <v>0</v>
      </c>
      <c r="AA46" s="41">
        <f>H45</f>
        <v>0</v>
      </c>
      <c r="AB46" s="41">
        <f>H46</f>
        <v>0</v>
      </c>
      <c r="AC46" s="4">
        <f>H47</f>
        <v>2</v>
      </c>
      <c r="AD46" s="41">
        <f>H48</f>
        <v>0</v>
      </c>
      <c r="AE46" s="41">
        <f>H49</f>
        <v>0</v>
      </c>
      <c r="AF46" s="41">
        <f>H50</f>
        <v>0</v>
      </c>
      <c r="AG46" s="41">
        <f>H51</f>
        <v>0</v>
      </c>
      <c r="AH46" s="41">
        <f>H52</f>
        <v>9</v>
      </c>
      <c r="AI46" s="41">
        <f>H53</f>
        <v>1</v>
      </c>
      <c r="AJ46" s="41">
        <f>H54</f>
        <v>1</v>
      </c>
      <c r="AK46" s="41">
        <f>H55</f>
        <v>3</v>
      </c>
      <c r="AL46" s="41">
        <f>H56</f>
        <v>3</v>
      </c>
      <c r="AM46" s="41">
        <f>H57</f>
        <v>0</v>
      </c>
      <c r="AN46" s="41">
        <f>H58</f>
        <v>0</v>
      </c>
      <c r="AO46" s="41">
        <f>H59</f>
        <v>2</v>
      </c>
      <c r="AP46" s="41">
        <f>H60</f>
        <v>0</v>
      </c>
      <c r="AQ46" s="2">
        <f>H61</f>
        <v>5</v>
      </c>
      <c r="AR46" s="2">
        <f>H62</f>
        <v>62</v>
      </c>
      <c r="AS46" s="2">
        <f>H63</f>
        <v>71</v>
      </c>
      <c r="AT46" s="3">
        <f>H64</f>
        <v>0</v>
      </c>
      <c r="AU46" s="5"/>
      <c r="AV46" s="41">
        <v>0.5</v>
      </c>
      <c r="AW46" s="37">
        <f t="shared" ref="AW46:BT46" si="51">PRODUCT(W46*100*1/W57)</f>
        <v>0</v>
      </c>
      <c r="AX46" s="30">
        <f t="shared" si="51"/>
        <v>0</v>
      </c>
      <c r="AY46" s="31">
        <f t="shared" si="51"/>
        <v>1</v>
      </c>
      <c r="AZ46" s="30">
        <f t="shared" si="51"/>
        <v>0</v>
      </c>
      <c r="BA46" s="30">
        <f t="shared" si="51"/>
        <v>0</v>
      </c>
      <c r="BB46" s="30">
        <f t="shared" si="51"/>
        <v>0</v>
      </c>
      <c r="BC46" s="32">
        <f t="shared" si="51"/>
        <v>2</v>
      </c>
      <c r="BD46" s="30">
        <f t="shared" si="51"/>
        <v>0</v>
      </c>
      <c r="BE46" s="30">
        <f t="shared" si="51"/>
        <v>0</v>
      </c>
      <c r="BF46" s="30">
        <f t="shared" si="51"/>
        <v>0</v>
      </c>
      <c r="BG46" s="30">
        <f t="shared" si="51"/>
        <v>0</v>
      </c>
      <c r="BH46" s="41">
        <f t="shared" si="51"/>
        <v>9.0909090909090917</v>
      </c>
      <c r="BI46" s="30">
        <f t="shared" si="51"/>
        <v>1.0101010101010102</v>
      </c>
      <c r="BJ46" s="30">
        <f t="shared" si="51"/>
        <v>1.0101010101010102</v>
      </c>
      <c r="BK46" s="30">
        <f t="shared" si="51"/>
        <v>3.0303030303030303</v>
      </c>
      <c r="BL46" s="30">
        <f t="shared" si="51"/>
        <v>3.0303030303030303</v>
      </c>
      <c r="BM46" s="30">
        <f t="shared" si="51"/>
        <v>0</v>
      </c>
      <c r="BN46" s="30">
        <f t="shared" si="51"/>
        <v>0</v>
      </c>
      <c r="BO46" s="30">
        <f t="shared" si="51"/>
        <v>2.0202020202020203</v>
      </c>
      <c r="BP46" s="30">
        <f t="shared" si="51"/>
        <v>0</v>
      </c>
      <c r="BQ46" s="31">
        <f t="shared" si="51"/>
        <v>4.9504950495049505</v>
      </c>
      <c r="BR46" s="31">
        <f t="shared" si="51"/>
        <v>61.386138613861384</v>
      </c>
      <c r="BS46" s="31">
        <f t="shared" si="51"/>
        <v>71</v>
      </c>
      <c r="BT46" s="33">
        <f t="shared" si="51"/>
        <v>0</v>
      </c>
      <c r="BV46" s="41">
        <v>0.5</v>
      </c>
      <c r="BW46" s="37">
        <f t="shared" ref="BW46:CT46" si="52">AW41+AW42+AW43+AW44+AW45+AW46</f>
        <v>0</v>
      </c>
      <c r="BX46" s="30">
        <f t="shared" si="52"/>
        <v>0</v>
      </c>
      <c r="BY46" s="31">
        <f t="shared" si="52"/>
        <v>1</v>
      </c>
      <c r="BZ46" s="30">
        <f t="shared" si="52"/>
        <v>0</v>
      </c>
      <c r="CA46" s="30">
        <f t="shared" si="52"/>
        <v>0</v>
      </c>
      <c r="CB46" s="30">
        <f t="shared" si="52"/>
        <v>0</v>
      </c>
      <c r="CC46" s="32">
        <f t="shared" si="52"/>
        <v>2</v>
      </c>
      <c r="CD46" s="30">
        <f t="shared" si="52"/>
        <v>0</v>
      </c>
      <c r="CE46" s="30">
        <f t="shared" si="52"/>
        <v>0</v>
      </c>
      <c r="CF46" s="30">
        <f t="shared" si="52"/>
        <v>0</v>
      </c>
      <c r="CG46" s="30">
        <f t="shared" si="52"/>
        <v>0</v>
      </c>
      <c r="CH46" s="41">
        <f t="shared" si="52"/>
        <v>86.868686868686879</v>
      </c>
      <c r="CI46" s="30">
        <f t="shared" si="52"/>
        <v>4.0404040404040407</v>
      </c>
      <c r="CJ46" s="30">
        <f t="shared" si="52"/>
        <v>4.0404040404040407</v>
      </c>
      <c r="CK46" s="30">
        <f t="shared" si="52"/>
        <v>7.0707070707070709</v>
      </c>
      <c r="CL46" s="30">
        <f t="shared" si="52"/>
        <v>84.848484848484844</v>
      </c>
      <c r="CM46" s="30">
        <f t="shared" si="52"/>
        <v>3.0303030303030303</v>
      </c>
      <c r="CN46" s="30">
        <f t="shared" si="52"/>
        <v>0</v>
      </c>
      <c r="CO46" s="30">
        <f t="shared" si="52"/>
        <v>3.0303030303030303</v>
      </c>
      <c r="CP46" s="30">
        <f t="shared" si="52"/>
        <v>7.0707070707070709</v>
      </c>
      <c r="CQ46" s="31">
        <f t="shared" si="52"/>
        <v>4.9504950495049505</v>
      </c>
      <c r="CR46" s="31">
        <f t="shared" si="52"/>
        <v>64.356435643564353</v>
      </c>
      <c r="CS46" s="31">
        <f t="shared" si="52"/>
        <v>93</v>
      </c>
      <c r="CT46" s="33">
        <f t="shared" si="52"/>
        <v>99.999999999999986</v>
      </c>
      <c r="CU46" s="34"/>
      <c r="CV46" s="34"/>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1:126" x14ac:dyDescent="0.25">
      <c r="B47" s="41" t="s">
        <v>10</v>
      </c>
      <c r="C47" s="4">
        <v>0</v>
      </c>
      <c r="D47" s="4">
        <v>0</v>
      </c>
      <c r="E47" s="4">
        <v>0</v>
      </c>
      <c r="F47" s="4">
        <v>0</v>
      </c>
      <c r="G47" s="4">
        <v>0</v>
      </c>
      <c r="H47" s="4">
        <v>2</v>
      </c>
      <c r="I47" s="4">
        <v>1</v>
      </c>
      <c r="J47" s="4">
        <v>3</v>
      </c>
      <c r="K47" s="4">
        <v>0</v>
      </c>
      <c r="L47" s="3">
        <v>3</v>
      </c>
      <c r="M47" s="3">
        <v>0</v>
      </c>
      <c r="N47" s="3">
        <v>91</v>
      </c>
      <c r="O47" s="3">
        <v>0</v>
      </c>
      <c r="P47" s="3">
        <v>0</v>
      </c>
      <c r="Q47" s="3">
        <v>0</v>
      </c>
      <c r="R47" s="3">
        <v>0</v>
      </c>
      <c r="S47" s="41">
        <v>100</v>
      </c>
      <c r="V47" s="41">
        <v>1</v>
      </c>
      <c r="W47" s="8">
        <f>I41</f>
        <v>2</v>
      </c>
      <c r="X47" s="41">
        <f>I42</f>
        <v>0</v>
      </c>
      <c r="Y47" s="2">
        <f>I43</f>
        <v>4</v>
      </c>
      <c r="Z47" s="41">
        <f>I44</f>
        <v>0</v>
      </c>
      <c r="AA47" s="41">
        <f>I45</f>
        <v>0</v>
      </c>
      <c r="AB47" s="41">
        <f>I46</f>
        <v>0</v>
      </c>
      <c r="AC47" s="4">
        <f>I47</f>
        <v>1</v>
      </c>
      <c r="AD47" s="41">
        <f>I48</f>
        <v>0</v>
      </c>
      <c r="AE47" s="41">
        <f>I49</f>
        <v>0</v>
      </c>
      <c r="AF47" s="41">
        <f>I50</f>
        <v>6</v>
      </c>
      <c r="AG47" s="41">
        <f>I51</f>
        <v>0</v>
      </c>
      <c r="AH47" s="41">
        <f>I52</f>
        <v>1</v>
      </c>
      <c r="AI47" s="41">
        <f>I53</f>
        <v>1</v>
      </c>
      <c r="AJ47" s="41">
        <f>I54</f>
        <v>4</v>
      </c>
      <c r="AK47" s="41">
        <f>I55</f>
        <v>1</v>
      </c>
      <c r="AL47" s="41">
        <f>I56</f>
        <v>1</v>
      </c>
      <c r="AM47" s="41">
        <f>I57</f>
        <v>1</v>
      </c>
      <c r="AN47" s="41">
        <f>I58</f>
        <v>0</v>
      </c>
      <c r="AO47" s="41">
        <f>I59</f>
        <v>0</v>
      </c>
      <c r="AP47" s="41">
        <f>I60</f>
        <v>1</v>
      </c>
      <c r="AQ47" s="2">
        <f>I61</f>
        <v>72</v>
      </c>
      <c r="AR47" s="2">
        <f>I62</f>
        <v>27</v>
      </c>
      <c r="AS47" s="2">
        <f>I63</f>
        <v>6</v>
      </c>
      <c r="AT47" s="3">
        <f>I64</f>
        <v>0</v>
      </c>
      <c r="AU47" s="5"/>
      <c r="AV47" s="41">
        <v>1</v>
      </c>
      <c r="AW47" s="37">
        <f t="shared" ref="AW47:BT47" si="53">PRODUCT(W47*100*1/W57)</f>
        <v>2.0202020202020203</v>
      </c>
      <c r="AX47" s="30">
        <f t="shared" si="53"/>
        <v>0</v>
      </c>
      <c r="AY47" s="31">
        <f t="shared" si="53"/>
        <v>4</v>
      </c>
      <c r="AZ47" s="30">
        <f t="shared" si="53"/>
        <v>0</v>
      </c>
      <c r="BA47" s="30">
        <f t="shared" si="53"/>
        <v>0</v>
      </c>
      <c r="BB47" s="30">
        <f t="shared" si="53"/>
        <v>0</v>
      </c>
      <c r="BC47" s="32">
        <f t="shared" si="53"/>
        <v>1</v>
      </c>
      <c r="BD47" s="30">
        <f t="shared" si="53"/>
        <v>0</v>
      </c>
      <c r="BE47" s="30">
        <f t="shared" si="53"/>
        <v>0</v>
      </c>
      <c r="BF47" s="30">
        <f t="shared" si="53"/>
        <v>5.9405940594059405</v>
      </c>
      <c r="BG47" s="30">
        <f t="shared" si="53"/>
        <v>0</v>
      </c>
      <c r="BH47" s="41">
        <f t="shared" si="53"/>
        <v>1.0101010101010102</v>
      </c>
      <c r="BI47" s="30">
        <f t="shared" si="53"/>
        <v>1.0101010101010102</v>
      </c>
      <c r="BJ47" s="30">
        <f t="shared" si="53"/>
        <v>4.0404040404040407</v>
      </c>
      <c r="BK47" s="30">
        <f t="shared" si="53"/>
        <v>1.0101010101010102</v>
      </c>
      <c r="BL47" s="30">
        <f t="shared" si="53"/>
        <v>1.0101010101010102</v>
      </c>
      <c r="BM47" s="30">
        <f t="shared" si="53"/>
        <v>1.0101010101010102</v>
      </c>
      <c r="BN47" s="30">
        <f t="shared" si="53"/>
        <v>0</v>
      </c>
      <c r="BO47" s="30">
        <f t="shared" si="53"/>
        <v>0</v>
      </c>
      <c r="BP47" s="30">
        <f t="shared" si="53"/>
        <v>1.0101010101010102</v>
      </c>
      <c r="BQ47" s="31">
        <f t="shared" si="53"/>
        <v>71.287128712871294</v>
      </c>
      <c r="BR47" s="31">
        <f t="shared" si="53"/>
        <v>26.732673267326732</v>
      </c>
      <c r="BS47" s="31">
        <f t="shared" si="53"/>
        <v>6</v>
      </c>
      <c r="BT47" s="33">
        <f t="shared" si="53"/>
        <v>0</v>
      </c>
      <c r="BV47" s="41">
        <v>1</v>
      </c>
      <c r="BW47" s="37">
        <f t="shared" ref="BW47:CT47" si="54">AW41+AW42+AW43+AW44+AW45+AW46+AW47</f>
        <v>2.0202020202020203</v>
      </c>
      <c r="BX47" s="30">
        <f t="shared" si="54"/>
        <v>0</v>
      </c>
      <c r="BY47" s="31">
        <f t="shared" si="54"/>
        <v>5</v>
      </c>
      <c r="BZ47" s="30">
        <f t="shared" si="54"/>
        <v>0</v>
      </c>
      <c r="CA47" s="30">
        <f t="shared" si="54"/>
        <v>0</v>
      </c>
      <c r="CB47" s="30">
        <f t="shared" si="54"/>
        <v>0</v>
      </c>
      <c r="CC47" s="32">
        <f t="shared" si="54"/>
        <v>3</v>
      </c>
      <c r="CD47" s="30">
        <f t="shared" si="54"/>
        <v>0</v>
      </c>
      <c r="CE47" s="30">
        <f t="shared" si="54"/>
        <v>0</v>
      </c>
      <c r="CF47" s="30">
        <f t="shared" si="54"/>
        <v>5.9405940594059405</v>
      </c>
      <c r="CG47" s="30">
        <f t="shared" si="54"/>
        <v>0</v>
      </c>
      <c r="CH47" s="41">
        <f t="shared" si="54"/>
        <v>87.87878787878789</v>
      </c>
      <c r="CI47" s="30">
        <f t="shared" si="54"/>
        <v>5.0505050505050511</v>
      </c>
      <c r="CJ47" s="30">
        <f t="shared" si="54"/>
        <v>8.0808080808080813</v>
      </c>
      <c r="CK47" s="30">
        <f t="shared" si="54"/>
        <v>8.0808080808080813</v>
      </c>
      <c r="CL47" s="30">
        <f t="shared" si="54"/>
        <v>85.858585858585855</v>
      </c>
      <c r="CM47" s="30">
        <f t="shared" si="54"/>
        <v>4.0404040404040407</v>
      </c>
      <c r="CN47" s="30">
        <f t="shared" si="54"/>
        <v>0</v>
      </c>
      <c r="CO47" s="30">
        <f t="shared" si="54"/>
        <v>3.0303030303030303</v>
      </c>
      <c r="CP47" s="30">
        <f t="shared" si="54"/>
        <v>8.0808080808080813</v>
      </c>
      <c r="CQ47" s="31">
        <f t="shared" si="54"/>
        <v>76.237623762376245</v>
      </c>
      <c r="CR47" s="31">
        <f t="shared" si="54"/>
        <v>91.089108910891085</v>
      </c>
      <c r="CS47" s="31">
        <f t="shared" si="54"/>
        <v>99</v>
      </c>
      <c r="CT47" s="33">
        <f t="shared" si="54"/>
        <v>99.999999999999986</v>
      </c>
      <c r="CU47" s="34"/>
      <c r="CV47" s="34"/>
      <c r="CW47" s="10"/>
      <c r="CX47" s="10"/>
      <c r="CY47" s="10" t="str">
        <f>A39</f>
        <v>Enterococcus faecium</v>
      </c>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1:126" x14ac:dyDescent="0.25">
      <c r="B48" s="41" t="s">
        <v>11</v>
      </c>
      <c r="C48" s="41">
        <v>0</v>
      </c>
      <c r="D48" s="41">
        <v>0</v>
      </c>
      <c r="E48" s="41">
        <v>0</v>
      </c>
      <c r="F48" s="41">
        <v>0</v>
      </c>
      <c r="G48" s="41">
        <v>0</v>
      </c>
      <c r="H48" s="41">
        <v>0</v>
      </c>
      <c r="I48" s="41">
        <v>0</v>
      </c>
      <c r="J48" s="41">
        <v>2</v>
      </c>
      <c r="K48" s="41">
        <v>5</v>
      </c>
      <c r="L48" s="41">
        <v>0</v>
      </c>
      <c r="M48" s="41">
        <v>2</v>
      </c>
      <c r="N48" s="41">
        <v>90</v>
      </c>
      <c r="O48" s="41">
        <v>0</v>
      </c>
      <c r="P48" s="41">
        <v>0</v>
      </c>
      <c r="Q48" s="41">
        <v>0</v>
      </c>
      <c r="R48" s="41">
        <v>0</v>
      </c>
      <c r="S48" s="41">
        <v>99</v>
      </c>
      <c r="V48" s="41">
        <v>2</v>
      </c>
      <c r="W48" s="8">
        <f>J41</f>
        <v>4</v>
      </c>
      <c r="X48" s="41">
        <f>J42</f>
        <v>0</v>
      </c>
      <c r="Y48" s="2">
        <f>J43</f>
        <v>0</v>
      </c>
      <c r="Z48" s="41">
        <f>J44</f>
        <v>0</v>
      </c>
      <c r="AA48" s="41">
        <f>J45</f>
        <v>2</v>
      </c>
      <c r="AB48" s="41">
        <f>J46</f>
        <v>0</v>
      </c>
      <c r="AC48" s="4">
        <f>J47</f>
        <v>3</v>
      </c>
      <c r="AD48" s="41">
        <f>J48</f>
        <v>2</v>
      </c>
      <c r="AE48" s="41">
        <f>J49</f>
        <v>0</v>
      </c>
      <c r="AF48" s="41">
        <f>J50</f>
        <v>15</v>
      </c>
      <c r="AG48" s="41">
        <f>J51</f>
        <v>0</v>
      </c>
      <c r="AH48" s="41">
        <f>J52</f>
        <v>3</v>
      </c>
      <c r="AI48" s="41">
        <f>J53</f>
        <v>3</v>
      </c>
      <c r="AJ48" s="41">
        <f>J54</f>
        <v>1</v>
      </c>
      <c r="AK48" s="41">
        <f>J55</f>
        <v>1</v>
      </c>
      <c r="AL48" s="41">
        <f>J56</f>
        <v>3</v>
      </c>
      <c r="AM48" s="41">
        <f>J57</f>
        <v>3</v>
      </c>
      <c r="AN48" s="41">
        <f>J58</f>
        <v>19</v>
      </c>
      <c r="AO48" s="41">
        <f>J59</f>
        <v>0</v>
      </c>
      <c r="AP48" s="41">
        <f>J60</f>
        <v>0</v>
      </c>
      <c r="AQ48" s="2">
        <f>J61</f>
        <v>23</v>
      </c>
      <c r="AR48" s="2">
        <f>J62</f>
        <v>1</v>
      </c>
      <c r="AS48" s="2">
        <f>J63</f>
        <v>0</v>
      </c>
      <c r="AT48" s="3">
        <f>J64</f>
        <v>0</v>
      </c>
      <c r="AU48" s="5"/>
      <c r="AV48" s="41">
        <v>2</v>
      </c>
      <c r="AW48" s="37">
        <f t="shared" ref="AW48:BT48" si="55">PRODUCT(W48*100*1/W57)</f>
        <v>4.0404040404040407</v>
      </c>
      <c r="AX48" s="30">
        <f t="shared" si="55"/>
        <v>0</v>
      </c>
      <c r="AY48" s="31">
        <f t="shared" si="55"/>
        <v>0</v>
      </c>
      <c r="AZ48" s="30">
        <f t="shared" si="55"/>
        <v>0</v>
      </c>
      <c r="BA48" s="30">
        <f t="shared" si="55"/>
        <v>2.0202020202020203</v>
      </c>
      <c r="BB48" s="30">
        <f t="shared" si="55"/>
        <v>0</v>
      </c>
      <c r="BC48" s="32">
        <f t="shared" si="55"/>
        <v>3</v>
      </c>
      <c r="BD48" s="30">
        <f t="shared" si="55"/>
        <v>2.0202020202020203</v>
      </c>
      <c r="BE48" s="30">
        <f t="shared" si="55"/>
        <v>0</v>
      </c>
      <c r="BF48" s="30">
        <f t="shared" si="55"/>
        <v>14.851485148514852</v>
      </c>
      <c r="BG48" s="30">
        <f t="shared" si="55"/>
        <v>0</v>
      </c>
      <c r="BH48" s="41">
        <f t="shared" si="55"/>
        <v>3.0303030303030303</v>
      </c>
      <c r="BI48" s="30">
        <f t="shared" si="55"/>
        <v>3.0303030303030303</v>
      </c>
      <c r="BJ48" s="30">
        <f t="shared" si="55"/>
        <v>1.0101010101010102</v>
      </c>
      <c r="BK48" s="30">
        <f t="shared" si="55"/>
        <v>1.0101010101010102</v>
      </c>
      <c r="BL48" s="30">
        <f t="shared" si="55"/>
        <v>3.0303030303030303</v>
      </c>
      <c r="BM48" s="30">
        <f t="shared" si="55"/>
        <v>3.0303030303030303</v>
      </c>
      <c r="BN48" s="30">
        <f t="shared" si="55"/>
        <v>19</v>
      </c>
      <c r="BO48" s="30">
        <f t="shared" si="55"/>
        <v>0</v>
      </c>
      <c r="BP48" s="30">
        <f t="shared" si="55"/>
        <v>0</v>
      </c>
      <c r="BQ48" s="31">
        <f t="shared" si="55"/>
        <v>22.772277227722771</v>
      </c>
      <c r="BR48" s="31">
        <f t="shared" si="55"/>
        <v>0.99009900990099009</v>
      </c>
      <c r="BS48" s="31">
        <f t="shared" si="55"/>
        <v>0</v>
      </c>
      <c r="BT48" s="33">
        <f t="shared" si="55"/>
        <v>0</v>
      </c>
      <c r="BV48" s="41">
        <v>2</v>
      </c>
      <c r="BW48" s="37">
        <f t="shared" ref="BW48:CT48" si="56">AW41+AW42+AW43+AW44+AW45+AW46+AW47+AW48</f>
        <v>6.0606060606060606</v>
      </c>
      <c r="BX48" s="30">
        <f t="shared" si="56"/>
        <v>0</v>
      </c>
      <c r="BY48" s="31">
        <f t="shared" si="56"/>
        <v>5</v>
      </c>
      <c r="BZ48" s="30">
        <f t="shared" si="56"/>
        <v>0</v>
      </c>
      <c r="CA48" s="30">
        <f t="shared" si="56"/>
        <v>2.0202020202020203</v>
      </c>
      <c r="CB48" s="30">
        <f t="shared" si="56"/>
        <v>0</v>
      </c>
      <c r="CC48" s="32">
        <f t="shared" si="56"/>
        <v>6</v>
      </c>
      <c r="CD48" s="30">
        <f t="shared" si="56"/>
        <v>2.0202020202020203</v>
      </c>
      <c r="CE48" s="30">
        <f t="shared" si="56"/>
        <v>0</v>
      </c>
      <c r="CF48" s="30">
        <f t="shared" si="56"/>
        <v>20.792079207920793</v>
      </c>
      <c r="CG48" s="30">
        <f t="shared" si="56"/>
        <v>0</v>
      </c>
      <c r="CH48" s="41">
        <f t="shared" si="56"/>
        <v>90.909090909090921</v>
      </c>
      <c r="CI48" s="30">
        <f t="shared" si="56"/>
        <v>8.0808080808080813</v>
      </c>
      <c r="CJ48" s="30">
        <f t="shared" si="56"/>
        <v>9.0909090909090917</v>
      </c>
      <c r="CK48" s="30">
        <f t="shared" si="56"/>
        <v>9.0909090909090917</v>
      </c>
      <c r="CL48" s="30">
        <f t="shared" si="56"/>
        <v>88.888888888888886</v>
      </c>
      <c r="CM48" s="30">
        <f t="shared" si="56"/>
        <v>7.0707070707070709</v>
      </c>
      <c r="CN48" s="30">
        <f t="shared" si="56"/>
        <v>19</v>
      </c>
      <c r="CO48" s="30">
        <f t="shared" si="56"/>
        <v>3.0303030303030303</v>
      </c>
      <c r="CP48" s="30">
        <f t="shared" si="56"/>
        <v>8.0808080808080813</v>
      </c>
      <c r="CQ48" s="31">
        <f t="shared" si="56"/>
        <v>99.009900990099013</v>
      </c>
      <c r="CR48" s="31">
        <f t="shared" si="56"/>
        <v>92.079207920792072</v>
      </c>
      <c r="CS48" s="31">
        <f t="shared" si="56"/>
        <v>99</v>
      </c>
      <c r="CT48" s="33">
        <f t="shared" si="56"/>
        <v>99.999999999999986</v>
      </c>
      <c r="CU48" s="34"/>
      <c r="CV48" s="34"/>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2:126" x14ac:dyDescent="0.25">
      <c r="B49" s="41" t="s">
        <v>13</v>
      </c>
      <c r="C49" s="41">
        <v>0</v>
      </c>
      <c r="D49" s="41">
        <v>0</v>
      </c>
      <c r="E49" s="41">
        <v>0</v>
      </c>
      <c r="F49" s="41">
        <v>0</v>
      </c>
      <c r="G49" s="41">
        <v>0</v>
      </c>
      <c r="H49" s="41">
        <v>0</v>
      </c>
      <c r="I49" s="41">
        <v>0</v>
      </c>
      <c r="J49" s="41">
        <v>0</v>
      </c>
      <c r="K49" s="41">
        <v>0</v>
      </c>
      <c r="L49" s="41">
        <v>7</v>
      </c>
      <c r="M49" s="41">
        <v>14</v>
      </c>
      <c r="N49" s="41">
        <v>11</v>
      </c>
      <c r="O49" s="41">
        <v>1</v>
      </c>
      <c r="P49" s="41">
        <v>66</v>
      </c>
      <c r="Q49" s="41">
        <v>0</v>
      </c>
      <c r="R49" s="41">
        <v>0</v>
      </c>
      <c r="S49" s="41">
        <v>99</v>
      </c>
      <c r="V49" s="41">
        <v>4</v>
      </c>
      <c r="W49" s="8">
        <f>K41</f>
        <v>1</v>
      </c>
      <c r="X49" s="41">
        <f>K42</f>
        <v>0</v>
      </c>
      <c r="Y49" s="2">
        <f>K43</f>
        <v>1</v>
      </c>
      <c r="Z49" s="41">
        <f>K44</f>
        <v>3</v>
      </c>
      <c r="AA49" s="41">
        <f>K45</f>
        <v>0</v>
      </c>
      <c r="AB49" s="41">
        <f>K46</f>
        <v>0</v>
      </c>
      <c r="AC49" s="4">
        <f>K47</f>
        <v>0</v>
      </c>
      <c r="AD49" s="41">
        <f>K48</f>
        <v>5</v>
      </c>
      <c r="AE49" s="41">
        <f>K49</f>
        <v>0</v>
      </c>
      <c r="AF49" s="41">
        <f>K50</f>
        <v>6</v>
      </c>
      <c r="AG49" s="41">
        <f>K51</f>
        <v>2</v>
      </c>
      <c r="AH49" s="41">
        <f>K52</f>
        <v>1</v>
      </c>
      <c r="AI49" s="41">
        <f>K53</f>
        <v>1</v>
      </c>
      <c r="AJ49" s="41">
        <f>K54</f>
        <v>1</v>
      </c>
      <c r="AK49" s="41">
        <f>K55</f>
        <v>1</v>
      </c>
      <c r="AL49" s="41">
        <f>K56</f>
        <v>5</v>
      </c>
      <c r="AM49" s="41">
        <f>K57</f>
        <v>11</v>
      </c>
      <c r="AN49" s="41">
        <f>K58</f>
        <v>79</v>
      </c>
      <c r="AO49" s="41">
        <f>K59</f>
        <v>2</v>
      </c>
      <c r="AP49" s="41">
        <f>K60</f>
        <v>1</v>
      </c>
      <c r="AQ49" s="2">
        <f>K61</f>
        <v>1</v>
      </c>
      <c r="AR49" s="2">
        <f>K62</f>
        <v>0</v>
      </c>
      <c r="AS49" s="3">
        <f>K63</f>
        <v>0</v>
      </c>
      <c r="AT49" s="3">
        <f>K64</f>
        <v>0</v>
      </c>
      <c r="AU49" s="5"/>
      <c r="AV49" s="41">
        <v>4</v>
      </c>
      <c r="AW49" s="37">
        <f t="shared" ref="AW49:BT49" si="57">PRODUCT(W49*100*1/W57)</f>
        <v>1.0101010101010102</v>
      </c>
      <c r="AX49" s="30">
        <f t="shared" si="57"/>
        <v>0</v>
      </c>
      <c r="AY49" s="31">
        <f t="shared" si="57"/>
        <v>1</v>
      </c>
      <c r="AZ49" s="30">
        <f t="shared" si="57"/>
        <v>3.0303030303030303</v>
      </c>
      <c r="BA49" s="30">
        <f t="shared" si="57"/>
        <v>0</v>
      </c>
      <c r="BB49" s="30">
        <f t="shared" si="57"/>
        <v>0</v>
      </c>
      <c r="BC49" s="32">
        <f t="shared" si="57"/>
        <v>0</v>
      </c>
      <c r="BD49" s="30">
        <f t="shared" si="57"/>
        <v>5.0505050505050502</v>
      </c>
      <c r="BE49" s="30">
        <f t="shared" si="57"/>
        <v>0</v>
      </c>
      <c r="BF49" s="30">
        <f t="shared" si="57"/>
        <v>5.9405940594059405</v>
      </c>
      <c r="BG49" s="30">
        <f t="shared" si="57"/>
        <v>2.0202020202020203</v>
      </c>
      <c r="BH49" s="41">
        <f t="shared" si="57"/>
        <v>1.0101010101010102</v>
      </c>
      <c r="BI49" s="30">
        <f t="shared" si="57"/>
        <v>1.0101010101010102</v>
      </c>
      <c r="BJ49" s="30">
        <f t="shared" si="57"/>
        <v>1.0101010101010102</v>
      </c>
      <c r="BK49" s="30">
        <f t="shared" si="57"/>
        <v>1.0101010101010102</v>
      </c>
      <c r="BL49" s="30">
        <f t="shared" si="57"/>
        <v>5.0505050505050502</v>
      </c>
      <c r="BM49" s="30">
        <f t="shared" si="57"/>
        <v>11.111111111111111</v>
      </c>
      <c r="BN49" s="30">
        <f t="shared" si="57"/>
        <v>79</v>
      </c>
      <c r="BO49" s="30">
        <f t="shared" si="57"/>
        <v>2.0202020202020203</v>
      </c>
      <c r="BP49" s="30">
        <f t="shared" si="57"/>
        <v>1.0101010101010102</v>
      </c>
      <c r="BQ49" s="31">
        <f t="shared" si="57"/>
        <v>0.99009900990099009</v>
      </c>
      <c r="BR49" s="31">
        <f t="shared" si="57"/>
        <v>0</v>
      </c>
      <c r="BS49" s="33">
        <f t="shared" si="57"/>
        <v>0</v>
      </c>
      <c r="BT49" s="33">
        <f t="shared" si="57"/>
        <v>0</v>
      </c>
      <c r="BV49" s="41">
        <v>4</v>
      </c>
      <c r="BW49" s="37">
        <f t="shared" ref="BW49:CT49" si="58">AW41+AW42+AW43+AW44+AW45+AW46+AW47+AW48+AW49</f>
        <v>7.0707070707070709</v>
      </c>
      <c r="BX49" s="30">
        <f t="shared" si="58"/>
        <v>0</v>
      </c>
      <c r="BY49" s="31">
        <f t="shared" si="58"/>
        <v>6</v>
      </c>
      <c r="BZ49" s="30">
        <f t="shared" si="58"/>
        <v>3.0303030303030303</v>
      </c>
      <c r="CA49" s="30">
        <f t="shared" si="58"/>
        <v>2.0202020202020203</v>
      </c>
      <c r="CB49" s="30">
        <f t="shared" si="58"/>
        <v>0</v>
      </c>
      <c r="CC49" s="32">
        <f t="shared" si="58"/>
        <v>6</v>
      </c>
      <c r="CD49" s="30">
        <f t="shared" si="58"/>
        <v>7.0707070707070709</v>
      </c>
      <c r="CE49" s="30">
        <f t="shared" si="58"/>
        <v>0</v>
      </c>
      <c r="CF49" s="30">
        <f t="shared" si="58"/>
        <v>26.732673267326732</v>
      </c>
      <c r="CG49" s="30">
        <f t="shared" si="58"/>
        <v>2.0202020202020203</v>
      </c>
      <c r="CH49" s="41">
        <f t="shared" si="58"/>
        <v>91.919191919191931</v>
      </c>
      <c r="CI49" s="30">
        <f t="shared" si="58"/>
        <v>9.0909090909090917</v>
      </c>
      <c r="CJ49" s="30">
        <f t="shared" si="58"/>
        <v>10.101010101010102</v>
      </c>
      <c r="CK49" s="30">
        <f t="shared" si="58"/>
        <v>10.101010101010102</v>
      </c>
      <c r="CL49" s="30">
        <f t="shared" si="58"/>
        <v>93.939393939393938</v>
      </c>
      <c r="CM49" s="30">
        <f t="shared" si="58"/>
        <v>18.18181818181818</v>
      </c>
      <c r="CN49" s="30">
        <f t="shared" si="58"/>
        <v>98</v>
      </c>
      <c r="CO49" s="30">
        <f t="shared" si="58"/>
        <v>5.0505050505050502</v>
      </c>
      <c r="CP49" s="30">
        <f t="shared" si="58"/>
        <v>9.0909090909090917</v>
      </c>
      <c r="CQ49" s="31">
        <f t="shared" si="58"/>
        <v>100</v>
      </c>
      <c r="CR49" s="31">
        <f t="shared" si="58"/>
        <v>92.079207920792072</v>
      </c>
      <c r="CS49" s="33">
        <f t="shared" si="58"/>
        <v>99</v>
      </c>
      <c r="CT49" s="33">
        <f t="shared" si="58"/>
        <v>99.999999999999986</v>
      </c>
      <c r="CU49" s="35"/>
      <c r="CV49" s="35"/>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2:126" x14ac:dyDescent="0.25">
      <c r="B50" s="41" t="s">
        <v>14</v>
      </c>
      <c r="C50" s="41">
        <v>0</v>
      </c>
      <c r="D50" s="41">
        <v>0</v>
      </c>
      <c r="E50" s="41">
        <v>0</v>
      </c>
      <c r="F50" s="41">
        <v>0</v>
      </c>
      <c r="G50" s="41">
        <v>0</v>
      </c>
      <c r="H50" s="41">
        <v>0</v>
      </c>
      <c r="I50" s="41">
        <v>6</v>
      </c>
      <c r="J50" s="41">
        <v>15</v>
      </c>
      <c r="K50" s="41">
        <v>6</v>
      </c>
      <c r="L50" s="41">
        <v>4</v>
      </c>
      <c r="M50" s="41">
        <v>69</v>
      </c>
      <c r="N50" s="41">
        <v>1</v>
      </c>
      <c r="O50" s="41">
        <v>0</v>
      </c>
      <c r="P50" s="41">
        <v>0</v>
      </c>
      <c r="Q50" s="41">
        <v>0</v>
      </c>
      <c r="R50" s="41">
        <v>0</v>
      </c>
      <c r="S50" s="41">
        <v>101</v>
      </c>
      <c r="V50" s="41">
        <v>8</v>
      </c>
      <c r="W50" s="8">
        <f>L41</f>
        <v>92</v>
      </c>
      <c r="X50" s="41">
        <f>L42</f>
        <v>0</v>
      </c>
      <c r="Y50" s="4">
        <f>L43</f>
        <v>1</v>
      </c>
      <c r="Z50" s="41">
        <f>L44</f>
        <v>3</v>
      </c>
      <c r="AA50" s="41">
        <f>L45</f>
        <v>0</v>
      </c>
      <c r="AB50" s="41">
        <f>L46</f>
        <v>0</v>
      </c>
      <c r="AC50" s="3">
        <f>L47</f>
        <v>3</v>
      </c>
      <c r="AD50" s="41">
        <f>L48</f>
        <v>0</v>
      </c>
      <c r="AE50" s="41">
        <f>L49</f>
        <v>7</v>
      </c>
      <c r="AF50" s="41">
        <f>L50</f>
        <v>4</v>
      </c>
      <c r="AG50" s="41">
        <f>L51</f>
        <v>1</v>
      </c>
      <c r="AH50" s="41">
        <f>L52</f>
        <v>3</v>
      </c>
      <c r="AI50" s="41">
        <f>L53</f>
        <v>90</v>
      </c>
      <c r="AJ50" s="41">
        <f>L54</f>
        <v>1</v>
      </c>
      <c r="AK50" s="41">
        <f>L55</f>
        <v>89</v>
      </c>
      <c r="AL50" s="41">
        <f>L56</f>
        <v>5</v>
      </c>
      <c r="AM50" s="41">
        <f>L57</f>
        <v>81</v>
      </c>
      <c r="AN50" s="41">
        <f>L58</f>
        <v>2</v>
      </c>
      <c r="AO50" s="41">
        <f>L59</f>
        <v>3</v>
      </c>
      <c r="AP50" s="41">
        <f>L60</f>
        <v>90</v>
      </c>
      <c r="AQ50" s="3">
        <f>L61</f>
        <v>0</v>
      </c>
      <c r="AR50" s="3">
        <f>L62</f>
        <v>0</v>
      </c>
      <c r="AS50" s="3">
        <f>L63</f>
        <v>0</v>
      </c>
      <c r="AT50" s="3">
        <f>L64</f>
        <v>0</v>
      </c>
      <c r="AU50" s="7"/>
      <c r="AV50" s="41">
        <v>8</v>
      </c>
      <c r="AW50" s="37">
        <f t="shared" ref="AW50:BT50" si="59">PRODUCT(W50*100*1/W57)</f>
        <v>92.929292929292927</v>
      </c>
      <c r="AX50" s="30">
        <f t="shared" si="59"/>
        <v>0</v>
      </c>
      <c r="AY50" s="32">
        <f t="shared" si="59"/>
        <v>1</v>
      </c>
      <c r="AZ50" s="30">
        <f t="shared" si="59"/>
        <v>3.0303030303030303</v>
      </c>
      <c r="BA50" s="30">
        <f t="shared" si="59"/>
        <v>0</v>
      </c>
      <c r="BB50" s="30">
        <f t="shared" si="59"/>
        <v>0</v>
      </c>
      <c r="BC50" s="33">
        <f t="shared" si="59"/>
        <v>3</v>
      </c>
      <c r="BD50" s="30">
        <f t="shared" si="59"/>
        <v>0</v>
      </c>
      <c r="BE50" s="30">
        <f t="shared" si="59"/>
        <v>7.0707070707070709</v>
      </c>
      <c r="BF50" s="30">
        <f t="shared" si="59"/>
        <v>3.9603960396039604</v>
      </c>
      <c r="BG50" s="30">
        <f t="shared" si="59"/>
        <v>1.0101010101010102</v>
      </c>
      <c r="BH50" s="41">
        <f t="shared" si="59"/>
        <v>3.0303030303030303</v>
      </c>
      <c r="BI50" s="30">
        <f t="shared" si="59"/>
        <v>90.909090909090907</v>
      </c>
      <c r="BJ50" s="30">
        <f t="shared" si="59"/>
        <v>1.0101010101010102</v>
      </c>
      <c r="BK50" s="30">
        <f t="shared" si="59"/>
        <v>89.898989898989896</v>
      </c>
      <c r="BL50" s="30">
        <f t="shared" si="59"/>
        <v>5.0505050505050502</v>
      </c>
      <c r="BM50" s="30">
        <f t="shared" si="59"/>
        <v>81.818181818181813</v>
      </c>
      <c r="BN50" s="30">
        <f t="shared" si="59"/>
        <v>2</v>
      </c>
      <c r="BO50" s="30">
        <f t="shared" si="59"/>
        <v>3.0303030303030303</v>
      </c>
      <c r="BP50" s="30">
        <f t="shared" si="59"/>
        <v>90.909090909090907</v>
      </c>
      <c r="BQ50" s="33">
        <f t="shared" si="59"/>
        <v>0</v>
      </c>
      <c r="BR50" s="33">
        <f t="shared" si="59"/>
        <v>0</v>
      </c>
      <c r="BS50" s="33">
        <f t="shared" si="59"/>
        <v>0</v>
      </c>
      <c r="BT50" s="33">
        <f t="shared" si="59"/>
        <v>0</v>
      </c>
      <c r="BV50" s="41">
        <v>8</v>
      </c>
      <c r="BW50" s="37">
        <f t="shared" ref="BW50:CT50" si="60">AW41+AW42+AW43+AW44+AW45+AW46+AW47+AW48+AW49+AW50</f>
        <v>100</v>
      </c>
      <c r="BX50" s="30">
        <f t="shared" si="60"/>
        <v>0</v>
      </c>
      <c r="BY50" s="32">
        <f t="shared" si="60"/>
        <v>7</v>
      </c>
      <c r="BZ50" s="30">
        <f t="shared" si="60"/>
        <v>6.0606060606060606</v>
      </c>
      <c r="CA50" s="30">
        <f t="shared" si="60"/>
        <v>2.0202020202020203</v>
      </c>
      <c r="CB50" s="30">
        <f t="shared" si="60"/>
        <v>0</v>
      </c>
      <c r="CC50" s="33">
        <f t="shared" si="60"/>
        <v>9</v>
      </c>
      <c r="CD50" s="30">
        <f t="shared" si="60"/>
        <v>7.0707070707070709</v>
      </c>
      <c r="CE50" s="30">
        <f t="shared" si="60"/>
        <v>7.0707070707070709</v>
      </c>
      <c r="CF50" s="30">
        <f t="shared" si="60"/>
        <v>30.693069306930692</v>
      </c>
      <c r="CG50" s="30">
        <f t="shared" si="60"/>
        <v>3.0303030303030303</v>
      </c>
      <c r="CH50" s="41">
        <f t="shared" si="60"/>
        <v>94.949494949494962</v>
      </c>
      <c r="CI50" s="30">
        <f t="shared" si="60"/>
        <v>100</v>
      </c>
      <c r="CJ50" s="30">
        <f t="shared" si="60"/>
        <v>11.111111111111112</v>
      </c>
      <c r="CK50" s="30">
        <f t="shared" si="60"/>
        <v>100</v>
      </c>
      <c r="CL50" s="30">
        <f t="shared" si="60"/>
        <v>98.98989898989899</v>
      </c>
      <c r="CM50" s="30">
        <f t="shared" si="60"/>
        <v>100</v>
      </c>
      <c r="CN50" s="30">
        <f t="shared" si="60"/>
        <v>100</v>
      </c>
      <c r="CO50" s="30">
        <f t="shared" si="60"/>
        <v>8.0808080808080796</v>
      </c>
      <c r="CP50" s="30">
        <f t="shared" si="60"/>
        <v>100</v>
      </c>
      <c r="CQ50" s="33">
        <f t="shared" si="60"/>
        <v>100</v>
      </c>
      <c r="CR50" s="33">
        <f t="shared" si="60"/>
        <v>92.079207920792072</v>
      </c>
      <c r="CS50" s="33">
        <f t="shared" si="60"/>
        <v>99</v>
      </c>
      <c r="CT50" s="33">
        <f t="shared" si="60"/>
        <v>99.999999999999986</v>
      </c>
      <c r="CU50" s="35"/>
      <c r="CV50" s="35"/>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2:126" x14ac:dyDescent="0.25">
      <c r="B51" s="41" t="s">
        <v>16</v>
      </c>
      <c r="C51" s="41">
        <v>0</v>
      </c>
      <c r="D51" s="41">
        <v>0</v>
      </c>
      <c r="E51" s="41">
        <v>0</v>
      </c>
      <c r="F51" s="41">
        <v>0</v>
      </c>
      <c r="G51" s="41">
        <v>0</v>
      </c>
      <c r="H51" s="41">
        <v>0</v>
      </c>
      <c r="I51" s="41">
        <v>0</v>
      </c>
      <c r="J51" s="41">
        <v>0</v>
      </c>
      <c r="K51" s="41">
        <v>2</v>
      </c>
      <c r="L51" s="41">
        <v>1</v>
      </c>
      <c r="M51" s="41">
        <v>2</v>
      </c>
      <c r="N51" s="41">
        <v>14</v>
      </c>
      <c r="O51" s="41">
        <v>59</v>
      </c>
      <c r="P51" s="41">
        <v>17</v>
      </c>
      <c r="Q51" s="41">
        <v>4</v>
      </c>
      <c r="R51" s="41">
        <v>0</v>
      </c>
      <c r="S51" s="41">
        <v>99</v>
      </c>
      <c r="V51" s="41">
        <v>16</v>
      </c>
      <c r="W51" s="8">
        <f>M41</f>
        <v>0</v>
      </c>
      <c r="X51" s="41">
        <f>M42</f>
        <v>99</v>
      </c>
      <c r="Y51" s="3">
        <f>M43</f>
        <v>0</v>
      </c>
      <c r="Z51" s="41">
        <f>M44</f>
        <v>1</v>
      </c>
      <c r="AA51" s="41">
        <f>M45</f>
        <v>97</v>
      </c>
      <c r="AB51" s="41">
        <f>M46</f>
        <v>0</v>
      </c>
      <c r="AC51" s="3">
        <f>M47</f>
        <v>0</v>
      </c>
      <c r="AD51" s="41">
        <f>M48</f>
        <v>2</v>
      </c>
      <c r="AE51" s="41">
        <f>M49</f>
        <v>14</v>
      </c>
      <c r="AF51" s="41">
        <f>M50</f>
        <v>69</v>
      </c>
      <c r="AG51" s="41">
        <f>M51</f>
        <v>2</v>
      </c>
      <c r="AH51" s="41">
        <f>M52</f>
        <v>1</v>
      </c>
      <c r="AI51" s="41">
        <f>M53</f>
        <v>0</v>
      </c>
      <c r="AJ51" s="41">
        <f>M54</f>
        <v>88</v>
      </c>
      <c r="AK51" s="41">
        <f>M55</f>
        <v>0</v>
      </c>
      <c r="AL51" s="41">
        <f>M56</f>
        <v>1</v>
      </c>
      <c r="AM51" s="41">
        <f>M57</f>
        <v>0</v>
      </c>
      <c r="AN51" s="41">
        <f>M58</f>
        <v>0</v>
      </c>
      <c r="AO51" s="41">
        <f>M59</f>
        <v>6</v>
      </c>
      <c r="AP51" s="41">
        <f>M60</f>
        <v>0</v>
      </c>
      <c r="AQ51" s="3">
        <f>M61</f>
        <v>0</v>
      </c>
      <c r="AR51" s="3">
        <f>M62</f>
        <v>1</v>
      </c>
      <c r="AS51" s="3">
        <f>M63</f>
        <v>0</v>
      </c>
      <c r="AT51" s="3">
        <f>M64</f>
        <v>0</v>
      </c>
      <c r="AU51" s="7"/>
      <c r="AV51" s="41">
        <v>16</v>
      </c>
      <c r="AW51" s="37">
        <f t="shared" ref="AW51:BT51" si="61">PRODUCT(W51*100*1/W57)</f>
        <v>0</v>
      </c>
      <c r="AX51" s="30">
        <f t="shared" si="61"/>
        <v>100</v>
      </c>
      <c r="AY51" s="33">
        <f t="shared" si="61"/>
        <v>0</v>
      </c>
      <c r="AZ51" s="30">
        <f t="shared" si="61"/>
        <v>1.0101010101010102</v>
      </c>
      <c r="BA51" s="30">
        <f t="shared" si="61"/>
        <v>97.979797979797979</v>
      </c>
      <c r="BB51" s="30">
        <f t="shared" si="61"/>
        <v>0</v>
      </c>
      <c r="BC51" s="33">
        <f t="shared" si="61"/>
        <v>0</v>
      </c>
      <c r="BD51" s="30">
        <f t="shared" si="61"/>
        <v>2.0202020202020203</v>
      </c>
      <c r="BE51" s="30">
        <f t="shared" si="61"/>
        <v>14.141414141414142</v>
      </c>
      <c r="BF51" s="30">
        <f t="shared" si="61"/>
        <v>68.316831683168317</v>
      </c>
      <c r="BG51" s="30">
        <f t="shared" si="61"/>
        <v>2.0202020202020203</v>
      </c>
      <c r="BH51" s="41">
        <f t="shared" si="61"/>
        <v>1.0101010101010102</v>
      </c>
      <c r="BI51" s="30">
        <f t="shared" si="61"/>
        <v>0</v>
      </c>
      <c r="BJ51" s="30">
        <f t="shared" si="61"/>
        <v>88.888888888888886</v>
      </c>
      <c r="BK51" s="30">
        <f t="shared" si="61"/>
        <v>0</v>
      </c>
      <c r="BL51" s="30">
        <f t="shared" si="61"/>
        <v>1.0101010101010102</v>
      </c>
      <c r="BM51" s="30">
        <f t="shared" si="61"/>
        <v>0</v>
      </c>
      <c r="BN51" s="30">
        <f t="shared" si="61"/>
        <v>0</v>
      </c>
      <c r="BO51" s="30">
        <f t="shared" si="61"/>
        <v>6.0606060606060606</v>
      </c>
      <c r="BP51" s="30">
        <f t="shared" si="61"/>
        <v>0</v>
      </c>
      <c r="BQ51" s="33">
        <f t="shared" si="61"/>
        <v>0</v>
      </c>
      <c r="BR51" s="33">
        <f t="shared" si="61"/>
        <v>0.99009900990099009</v>
      </c>
      <c r="BS51" s="33">
        <f t="shared" si="61"/>
        <v>0</v>
      </c>
      <c r="BT51" s="33">
        <f t="shared" si="61"/>
        <v>0</v>
      </c>
      <c r="BV51" s="41">
        <v>16</v>
      </c>
      <c r="BW51" s="37">
        <f t="shared" ref="BW51:CT51" si="62">AW41+AW42+AW43+AW44+AW45+AW46+AW47+AW48+AW49+AW50+AW51</f>
        <v>100</v>
      </c>
      <c r="BX51" s="30">
        <f t="shared" si="62"/>
        <v>100</v>
      </c>
      <c r="BY51" s="33">
        <f t="shared" si="62"/>
        <v>7</v>
      </c>
      <c r="BZ51" s="30">
        <f t="shared" si="62"/>
        <v>7.0707070707070709</v>
      </c>
      <c r="CA51" s="30">
        <f t="shared" si="62"/>
        <v>100</v>
      </c>
      <c r="CB51" s="30">
        <f t="shared" si="62"/>
        <v>0</v>
      </c>
      <c r="CC51" s="33">
        <f t="shared" si="62"/>
        <v>9</v>
      </c>
      <c r="CD51" s="30">
        <f t="shared" si="62"/>
        <v>9.0909090909090917</v>
      </c>
      <c r="CE51" s="30">
        <f t="shared" si="62"/>
        <v>21.212121212121211</v>
      </c>
      <c r="CF51" s="30">
        <f t="shared" si="62"/>
        <v>99.009900990099013</v>
      </c>
      <c r="CG51" s="30">
        <f t="shared" si="62"/>
        <v>5.0505050505050502</v>
      </c>
      <c r="CH51" s="41">
        <f t="shared" si="62"/>
        <v>95.959595959595973</v>
      </c>
      <c r="CI51" s="30">
        <f t="shared" si="62"/>
        <v>100</v>
      </c>
      <c r="CJ51" s="30">
        <f t="shared" si="62"/>
        <v>100</v>
      </c>
      <c r="CK51" s="30">
        <f t="shared" si="62"/>
        <v>100</v>
      </c>
      <c r="CL51" s="30">
        <f t="shared" si="62"/>
        <v>100</v>
      </c>
      <c r="CM51" s="30">
        <f t="shared" si="62"/>
        <v>100</v>
      </c>
      <c r="CN51" s="30">
        <f t="shared" si="62"/>
        <v>100</v>
      </c>
      <c r="CO51" s="30">
        <f t="shared" si="62"/>
        <v>14.14141414141414</v>
      </c>
      <c r="CP51" s="30">
        <f t="shared" si="62"/>
        <v>100</v>
      </c>
      <c r="CQ51" s="33">
        <f t="shared" si="62"/>
        <v>100</v>
      </c>
      <c r="CR51" s="33">
        <f t="shared" si="62"/>
        <v>93.06930693069306</v>
      </c>
      <c r="CS51" s="33">
        <f t="shared" si="62"/>
        <v>99</v>
      </c>
      <c r="CT51" s="33">
        <f t="shared" si="62"/>
        <v>99.999999999999986</v>
      </c>
      <c r="CU51" s="35"/>
      <c r="CV51" s="35"/>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row>
    <row r="52" spans="2:126" x14ac:dyDescent="0.25">
      <c r="B52" s="41" t="s">
        <v>17</v>
      </c>
      <c r="C52" s="41">
        <v>0</v>
      </c>
      <c r="D52" s="41">
        <v>0</v>
      </c>
      <c r="E52" s="41">
        <v>64</v>
      </c>
      <c r="F52" s="41">
        <v>0</v>
      </c>
      <c r="G52" s="41">
        <v>13</v>
      </c>
      <c r="H52" s="41">
        <v>9</v>
      </c>
      <c r="I52" s="41">
        <v>1</v>
      </c>
      <c r="J52" s="41">
        <v>3</v>
      </c>
      <c r="K52" s="41">
        <v>1</v>
      </c>
      <c r="L52" s="41">
        <v>3</v>
      </c>
      <c r="M52" s="41">
        <v>1</v>
      </c>
      <c r="N52" s="41">
        <v>4</v>
      </c>
      <c r="O52" s="41">
        <v>0</v>
      </c>
      <c r="P52" s="41">
        <v>0</v>
      </c>
      <c r="Q52" s="41">
        <v>0</v>
      </c>
      <c r="R52" s="41">
        <v>0</v>
      </c>
      <c r="S52" s="41">
        <v>99</v>
      </c>
      <c r="V52" s="41">
        <v>32</v>
      </c>
      <c r="W52" s="8">
        <f>N41</f>
        <v>0</v>
      </c>
      <c r="X52" s="41">
        <f>N42</f>
        <v>0</v>
      </c>
      <c r="Y52" s="3">
        <f>N43</f>
        <v>2</v>
      </c>
      <c r="Z52" s="41">
        <f>N44</f>
        <v>1</v>
      </c>
      <c r="AA52" s="41">
        <f>N45</f>
        <v>0</v>
      </c>
      <c r="AB52" s="41">
        <f>N46</f>
        <v>0</v>
      </c>
      <c r="AC52" s="3">
        <f>N47</f>
        <v>91</v>
      </c>
      <c r="AD52" s="41">
        <f>N48</f>
        <v>90</v>
      </c>
      <c r="AE52" s="41">
        <f>N49</f>
        <v>11</v>
      </c>
      <c r="AF52" s="41">
        <f>N50</f>
        <v>1</v>
      </c>
      <c r="AG52" s="41">
        <f>N51</f>
        <v>14</v>
      </c>
      <c r="AH52" s="41">
        <f>N52</f>
        <v>4</v>
      </c>
      <c r="AI52" s="41">
        <f>N53</f>
        <v>0</v>
      </c>
      <c r="AJ52" s="41">
        <f>N54</f>
        <v>0</v>
      </c>
      <c r="AK52" s="41">
        <f>N55</f>
        <v>0</v>
      </c>
      <c r="AL52" s="41">
        <f>N56</f>
        <v>0</v>
      </c>
      <c r="AM52" s="41">
        <f>N57</f>
        <v>0</v>
      </c>
      <c r="AN52" s="41">
        <f>N58</f>
        <v>0</v>
      </c>
      <c r="AO52" s="41">
        <f>N59</f>
        <v>85</v>
      </c>
      <c r="AP52" s="41">
        <f>N60</f>
        <v>0</v>
      </c>
      <c r="AQ52" s="3">
        <f>N61</f>
        <v>0</v>
      </c>
      <c r="AR52" s="3">
        <f>N62</f>
        <v>7</v>
      </c>
      <c r="AS52" s="3">
        <f>N63</f>
        <v>0</v>
      </c>
      <c r="AT52" s="3">
        <f>N64</f>
        <v>0</v>
      </c>
      <c r="AU52" s="7"/>
      <c r="AV52" s="41">
        <v>32</v>
      </c>
      <c r="AW52" s="37">
        <f t="shared" ref="AW52:BT52" si="63">PRODUCT(W52*100*1/W57)</f>
        <v>0</v>
      </c>
      <c r="AX52" s="30">
        <f t="shared" si="63"/>
        <v>0</v>
      </c>
      <c r="AY52" s="33">
        <f t="shared" si="63"/>
        <v>2</v>
      </c>
      <c r="AZ52" s="30">
        <f t="shared" si="63"/>
        <v>1.0101010101010102</v>
      </c>
      <c r="BA52" s="30">
        <f t="shared" si="63"/>
        <v>0</v>
      </c>
      <c r="BB52" s="30">
        <f t="shared" si="63"/>
        <v>0</v>
      </c>
      <c r="BC52" s="33">
        <f t="shared" si="63"/>
        <v>91</v>
      </c>
      <c r="BD52" s="30">
        <f t="shared" si="63"/>
        <v>90.909090909090907</v>
      </c>
      <c r="BE52" s="30">
        <f t="shared" si="63"/>
        <v>11.111111111111111</v>
      </c>
      <c r="BF52" s="30">
        <f t="shared" si="63"/>
        <v>0.99009900990099009</v>
      </c>
      <c r="BG52" s="30">
        <f t="shared" si="63"/>
        <v>14.141414141414142</v>
      </c>
      <c r="BH52" s="41">
        <f t="shared" si="63"/>
        <v>4.0404040404040407</v>
      </c>
      <c r="BI52" s="30">
        <f t="shared" si="63"/>
        <v>0</v>
      </c>
      <c r="BJ52" s="30">
        <f t="shared" si="63"/>
        <v>0</v>
      </c>
      <c r="BK52" s="30">
        <f t="shared" si="63"/>
        <v>0</v>
      </c>
      <c r="BL52" s="30">
        <f t="shared" si="63"/>
        <v>0</v>
      </c>
      <c r="BM52" s="30">
        <f t="shared" si="63"/>
        <v>0</v>
      </c>
      <c r="BN52" s="30">
        <f t="shared" si="63"/>
        <v>0</v>
      </c>
      <c r="BO52" s="30">
        <f t="shared" si="63"/>
        <v>85.858585858585855</v>
      </c>
      <c r="BP52" s="30">
        <f t="shared" si="63"/>
        <v>0</v>
      </c>
      <c r="BQ52" s="33">
        <f t="shared" si="63"/>
        <v>0</v>
      </c>
      <c r="BR52" s="33">
        <f t="shared" si="63"/>
        <v>6.9306930693069306</v>
      </c>
      <c r="BS52" s="33">
        <f t="shared" si="63"/>
        <v>0</v>
      </c>
      <c r="BT52" s="33">
        <f t="shared" si="63"/>
        <v>0</v>
      </c>
      <c r="BV52" s="41">
        <v>32</v>
      </c>
      <c r="BW52" s="37">
        <f t="shared" ref="BW52:CT52" si="64">AW41+AW42+AW43+AW44+AW45+AW46+AW47+AW48+AW49+AW50+AW51+AW52</f>
        <v>100</v>
      </c>
      <c r="BX52" s="30">
        <f t="shared" si="64"/>
        <v>100</v>
      </c>
      <c r="BY52" s="33">
        <f t="shared" si="64"/>
        <v>9</v>
      </c>
      <c r="BZ52" s="30">
        <f t="shared" si="64"/>
        <v>8.0808080808080813</v>
      </c>
      <c r="CA52" s="30">
        <f t="shared" si="64"/>
        <v>100</v>
      </c>
      <c r="CB52" s="30">
        <f t="shared" si="64"/>
        <v>0</v>
      </c>
      <c r="CC52" s="33">
        <f t="shared" si="64"/>
        <v>100</v>
      </c>
      <c r="CD52" s="30">
        <f t="shared" si="64"/>
        <v>100</v>
      </c>
      <c r="CE52" s="30">
        <f t="shared" si="64"/>
        <v>32.323232323232318</v>
      </c>
      <c r="CF52" s="30">
        <f t="shared" si="64"/>
        <v>100</v>
      </c>
      <c r="CG52" s="30">
        <f t="shared" si="64"/>
        <v>19.19191919191919</v>
      </c>
      <c r="CH52" s="41">
        <f t="shared" si="64"/>
        <v>100.00000000000001</v>
      </c>
      <c r="CI52" s="30">
        <f t="shared" si="64"/>
        <v>100</v>
      </c>
      <c r="CJ52" s="30">
        <f t="shared" si="64"/>
        <v>100</v>
      </c>
      <c r="CK52" s="30">
        <f t="shared" si="64"/>
        <v>100</v>
      </c>
      <c r="CL52" s="30">
        <f t="shared" si="64"/>
        <v>100</v>
      </c>
      <c r="CM52" s="30">
        <f t="shared" si="64"/>
        <v>100</v>
      </c>
      <c r="CN52" s="30">
        <f t="shared" si="64"/>
        <v>100</v>
      </c>
      <c r="CO52" s="30">
        <f t="shared" si="64"/>
        <v>100</v>
      </c>
      <c r="CP52" s="30">
        <f t="shared" si="64"/>
        <v>100</v>
      </c>
      <c r="CQ52" s="33">
        <f t="shared" si="64"/>
        <v>100</v>
      </c>
      <c r="CR52" s="33">
        <f t="shared" si="64"/>
        <v>99.999999999999986</v>
      </c>
      <c r="CS52" s="33">
        <f t="shared" si="64"/>
        <v>99</v>
      </c>
      <c r="CT52" s="33">
        <f t="shared" si="64"/>
        <v>99.999999999999986</v>
      </c>
      <c r="CU52" s="35"/>
      <c r="CV52" s="35"/>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row>
    <row r="53" spans="2:126" x14ac:dyDescent="0.25">
      <c r="B53" s="41" t="s">
        <v>18</v>
      </c>
      <c r="C53" s="41">
        <v>0</v>
      </c>
      <c r="D53" s="41">
        <v>0</v>
      </c>
      <c r="E53" s="41">
        <v>0</v>
      </c>
      <c r="F53" s="41">
        <v>2</v>
      </c>
      <c r="G53" s="41">
        <v>1</v>
      </c>
      <c r="H53" s="41">
        <v>1</v>
      </c>
      <c r="I53" s="41">
        <v>1</v>
      </c>
      <c r="J53" s="41">
        <v>3</v>
      </c>
      <c r="K53" s="41">
        <v>1</v>
      </c>
      <c r="L53" s="41">
        <v>90</v>
      </c>
      <c r="M53" s="41">
        <v>0</v>
      </c>
      <c r="N53" s="41">
        <v>0</v>
      </c>
      <c r="O53" s="41">
        <v>0</v>
      </c>
      <c r="P53" s="41">
        <v>0</v>
      </c>
      <c r="Q53" s="41">
        <v>0</v>
      </c>
      <c r="R53" s="41">
        <v>0</v>
      </c>
      <c r="S53" s="41">
        <v>99</v>
      </c>
      <c r="V53" s="41">
        <v>64</v>
      </c>
      <c r="W53" s="8">
        <f>O41</f>
        <v>0</v>
      </c>
      <c r="X53" s="41">
        <f>O42</f>
        <v>0</v>
      </c>
      <c r="Y53" s="3">
        <f>O43</f>
        <v>91</v>
      </c>
      <c r="Z53" s="41">
        <f>O44</f>
        <v>1</v>
      </c>
      <c r="AA53" s="41">
        <f>O45</f>
        <v>0</v>
      </c>
      <c r="AB53" s="41">
        <f>O46</f>
        <v>99</v>
      </c>
      <c r="AC53" s="3">
        <f>O47</f>
        <v>0</v>
      </c>
      <c r="AD53" s="41">
        <f>O48</f>
        <v>0</v>
      </c>
      <c r="AE53" s="41">
        <f>O49</f>
        <v>1</v>
      </c>
      <c r="AF53" s="41">
        <f>O50</f>
        <v>0</v>
      </c>
      <c r="AG53" s="41">
        <f>O51</f>
        <v>59</v>
      </c>
      <c r="AH53" s="41">
        <f>O52</f>
        <v>0</v>
      </c>
      <c r="AI53" s="41">
        <f>O53</f>
        <v>0</v>
      </c>
      <c r="AJ53" s="41">
        <f>O54</f>
        <v>0</v>
      </c>
      <c r="AK53" s="41">
        <f>O55</f>
        <v>0</v>
      </c>
      <c r="AL53" s="41">
        <f>O56</f>
        <v>0</v>
      </c>
      <c r="AM53" s="41">
        <f>O57</f>
        <v>0</v>
      </c>
      <c r="AN53" s="41">
        <f>O58</f>
        <v>0</v>
      </c>
      <c r="AO53" s="41">
        <f>O59</f>
        <v>0</v>
      </c>
      <c r="AP53" s="41">
        <f>O60</f>
        <v>0</v>
      </c>
      <c r="AQ53" s="3">
        <f>O61</f>
        <v>0</v>
      </c>
      <c r="AR53" s="3">
        <f>O62</f>
        <v>0</v>
      </c>
      <c r="AS53" s="3">
        <f>O63</f>
        <v>1</v>
      </c>
      <c r="AT53" s="3">
        <f>O64</f>
        <v>0</v>
      </c>
      <c r="AU53" s="7"/>
      <c r="AV53" s="41">
        <v>64</v>
      </c>
      <c r="AW53" s="37">
        <f t="shared" ref="AW53:BT53" si="65">PRODUCT(W53*100*1/W57)</f>
        <v>0</v>
      </c>
      <c r="AX53" s="30">
        <f t="shared" si="65"/>
        <v>0</v>
      </c>
      <c r="AY53" s="33">
        <f t="shared" si="65"/>
        <v>91</v>
      </c>
      <c r="AZ53" s="30">
        <f t="shared" si="65"/>
        <v>1.0101010101010102</v>
      </c>
      <c r="BA53" s="30">
        <f t="shared" si="65"/>
        <v>0</v>
      </c>
      <c r="BB53" s="30">
        <f t="shared" si="65"/>
        <v>100</v>
      </c>
      <c r="BC53" s="33">
        <f t="shared" si="65"/>
        <v>0</v>
      </c>
      <c r="BD53" s="30">
        <f t="shared" si="65"/>
        <v>0</v>
      </c>
      <c r="BE53" s="30">
        <f t="shared" si="65"/>
        <v>1.0101010101010102</v>
      </c>
      <c r="BF53" s="30">
        <f t="shared" si="65"/>
        <v>0</v>
      </c>
      <c r="BG53" s="30">
        <f t="shared" si="65"/>
        <v>59.595959595959599</v>
      </c>
      <c r="BH53" s="41">
        <f t="shared" si="65"/>
        <v>0</v>
      </c>
      <c r="BI53" s="30">
        <f t="shared" si="65"/>
        <v>0</v>
      </c>
      <c r="BJ53" s="30">
        <f t="shared" si="65"/>
        <v>0</v>
      </c>
      <c r="BK53" s="30">
        <f t="shared" si="65"/>
        <v>0</v>
      </c>
      <c r="BL53" s="30">
        <f t="shared" si="65"/>
        <v>0</v>
      </c>
      <c r="BM53" s="30">
        <f t="shared" si="65"/>
        <v>0</v>
      </c>
      <c r="BN53" s="30">
        <f t="shared" si="65"/>
        <v>0</v>
      </c>
      <c r="BO53" s="30">
        <f t="shared" si="65"/>
        <v>0</v>
      </c>
      <c r="BP53" s="30">
        <f t="shared" si="65"/>
        <v>0</v>
      </c>
      <c r="BQ53" s="33">
        <f t="shared" si="65"/>
        <v>0</v>
      </c>
      <c r="BR53" s="33">
        <f t="shared" si="65"/>
        <v>0</v>
      </c>
      <c r="BS53" s="33">
        <f t="shared" si="65"/>
        <v>1</v>
      </c>
      <c r="BT53" s="33">
        <f t="shared" si="65"/>
        <v>0</v>
      </c>
      <c r="BV53" s="41">
        <v>64</v>
      </c>
      <c r="BW53" s="37">
        <f t="shared" ref="BW53:CT53" si="66">AW41+AW42+AW43+AW44+AW45+AW46+AW47+AW48+AW49+AW50+AW51+AW52+AW53</f>
        <v>100</v>
      </c>
      <c r="BX53" s="30">
        <f t="shared" si="66"/>
        <v>100</v>
      </c>
      <c r="BY53" s="33">
        <f t="shared" si="66"/>
        <v>100</v>
      </c>
      <c r="BZ53" s="30">
        <f t="shared" si="66"/>
        <v>9.0909090909090917</v>
      </c>
      <c r="CA53" s="30">
        <f t="shared" si="66"/>
        <v>100</v>
      </c>
      <c r="CB53" s="30">
        <f t="shared" si="66"/>
        <v>100</v>
      </c>
      <c r="CC53" s="33">
        <f t="shared" si="66"/>
        <v>100</v>
      </c>
      <c r="CD53" s="30">
        <f t="shared" si="66"/>
        <v>100</v>
      </c>
      <c r="CE53" s="30">
        <f t="shared" si="66"/>
        <v>33.333333333333329</v>
      </c>
      <c r="CF53" s="30">
        <f t="shared" si="66"/>
        <v>100</v>
      </c>
      <c r="CG53" s="30">
        <f t="shared" si="66"/>
        <v>78.787878787878782</v>
      </c>
      <c r="CH53" s="41">
        <f t="shared" si="66"/>
        <v>100.00000000000001</v>
      </c>
      <c r="CI53" s="30">
        <f t="shared" si="66"/>
        <v>100</v>
      </c>
      <c r="CJ53" s="30">
        <f t="shared" si="66"/>
        <v>100</v>
      </c>
      <c r="CK53" s="30">
        <f t="shared" si="66"/>
        <v>100</v>
      </c>
      <c r="CL53" s="30">
        <f t="shared" si="66"/>
        <v>100</v>
      </c>
      <c r="CM53" s="30">
        <f t="shared" si="66"/>
        <v>100</v>
      </c>
      <c r="CN53" s="30">
        <f t="shared" si="66"/>
        <v>100</v>
      </c>
      <c r="CO53" s="30">
        <f t="shared" si="66"/>
        <v>100</v>
      </c>
      <c r="CP53" s="30">
        <f t="shared" si="66"/>
        <v>100</v>
      </c>
      <c r="CQ53" s="33">
        <f t="shared" si="66"/>
        <v>100</v>
      </c>
      <c r="CR53" s="33">
        <f t="shared" si="66"/>
        <v>99.999999999999986</v>
      </c>
      <c r="CS53" s="33">
        <f t="shared" si="66"/>
        <v>100</v>
      </c>
      <c r="CT53" s="33">
        <f t="shared" si="66"/>
        <v>99.999999999999986</v>
      </c>
      <c r="CU53" s="35"/>
      <c r="CV53" s="35"/>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row>
    <row r="54" spans="2:126" x14ac:dyDescent="0.25">
      <c r="B54" s="41" t="s">
        <v>19</v>
      </c>
      <c r="C54" s="41">
        <v>0</v>
      </c>
      <c r="D54" s="41">
        <v>0</v>
      </c>
      <c r="E54" s="41">
        <v>0</v>
      </c>
      <c r="F54" s="41">
        <v>0</v>
      </c>
      <c r="G54" s="41">
        <v>3</v>
      </c>
      <c r="H54" s="41">
        <v>1</v>
      </c>
      <c r="I54" s="41">
        <v>4</v>
      </c>
      <c r="J54" s="41">
        <v>1</v>
      </c>
      <c r="K54" s="41">
        <v>1</v>
      </c>
      <c r="L54" s="41">
        <v>1</v>
      </c>
      <c r="M54" s="41">
        <v>88</v>
      </c>
      <c r="N54" s="41">
        <v>0</v>
      </c>
      <c r="O54" s="41">
        <v>0</v>
      </c>
      <c r="P54" s="41">
        <v>0</v>
      </c>
      <c r="Q54" s="41">
        <v>0</v>
      </c>
      <c r="R54" s="41">
        <v>0</v>
      </c>
      <c r="S54" s="41">
        <v>99</v>
      </c>
      <c r="V54" s="41">
        <v>128</v>
      </c>
      <c r="W54" s="8">
        <f>P41</f>
        <v>0</v>
      </c>
      <c r="X54" s="41">
        <f>P42</f>
        <v>0</v>
      </c>
      <c r="Y54" s="3">
        <f>P43</f>
        <v>0</v>
      </c>
      <c r="Z54" s="41">
        <f>P44</f>
        <v>90</v>
      </c>
      <c r="AA54" s="41">
        <f>P45</f>
        <v>0</v>
      </c>
      <c r="AB54" s="41">
        <f>P46</f>
        <v>0</v>
      </c>
      <c r="AC54" s="3">
        <f>P47</f>
        <v>0</v>
      </c>
      <c r="AD54" s="41">
        <f>P48</f>
        <v>0</v>
      </c>
      <c r="AE54" s="41">
        <f>P49</f>
        <v>66</v>
      </c>
      <c r="AF54" s="41">
        <f>P50</f>
        <v>0</v>
      </c>
      <c r="AG54" s="41">
        <f>P51</f>
        <v>17</v>
      </c>
      <c r="AH54" s="41">
        <f>P52</f>
        <v>0</v>
      </c>
      <c r="AI54" s="41">
        <f>P53</f>
        <v>0</v>
      </c>
      <c r="AJ54" s="41">
        <f>P54</f>
        <v>0</v>
      </c>
      <c r="AK54" s="41">
        <f>P55</f>
        <v>0</v>
      </c>
      <c r="AL54" s="41">
        <f>P56</f>
        <v>0</v>
      </c>
      <c r="AM54" s="41">
        <f>P57</f>
        <v>0</v>
      </c>
      <c r="AN54" s="41">
        <f>P58</f>
        <v>0</v>
      </c>
      <c r="AO54" s="41">
        <f>P59</f>
        <v>0</v>
      </c>
      <c r="AP54" s="41">
        <f>P60</f>
        <v>0</v>
      </c>
      <c r="AQ54" s="3">
        <f>P61</f>
        <v>0</v>
      </c>
      <c r="AR54" s="3">
        <f>P62</f>
        <v>0</v>
      </c>
      <c r="AS54" s="3">
        <f>P63</f>
        <v>0</v>
      </c>
      <c r="AT54" s="3">
        <f>P64</f>
        <v>0</v>
      </c>
      <c r="AU54" s="7"/>
      <c r="AV54" s="41">
        <v>128</v>
      </c>
      <c r="AW54" s="37">
        <f t="shared" ref="AW54:BT54" si="67">PRODUCT(W54*100*1/W57)</f>
        <v>0</v>
      </c>
      <c r="AX54" s="30">
        <f t="shared" si="67"/>
        <v>0</v>
      </c>
      <c r="AY54" s="33">
        <f t="shared" si="67"/>
        <v>0</v>
      </c>
      <c r="AZ54" s="30">
        <f t="shared" si="67"/>
        <v>90.909090909090907</v>
      </c>
      <c r="BA54" s="30">
        <f t="shared" si="67"/>
        <v>0</v>
      </c>
      <c r="BB54" s="30">
        <f t="shared" si="67"/>
        <v>0</v>
      </c>
      <c r="BC54" s="33">
        <f t="shared" si="67"/>
        <v>0</v>
      </c>
      <c r="BD54" s="30">
        <f t="shared" si="67"/>
        <v>0</v>
      </c>
      <c r="BE54" s="30">
        <f t="shared" si="67"/>
        <v>66.666666666666671</v>
      </c>
      <c r="BF54" s="30">
        <f t="shared" si="67"/>
        <v>0</v>
      </c>
      <c r="BG54" s="30">
        <f t="shared" si="67"/>
        <v>17.171717171717173</v>
      </c>
      <c r="BH54" s="41">
        <f t="shared" si="67"/>
        <v>0</v>
      </c>
      <c r="BI54" s="30">
        <f t="shared" si="67"/>
        <v>0</v>
      </c>
      <c r="BJ54" s="30">
        <f t="shared" si="67"/>
        <v>0</v>
      </c>
      <c r="BK54" s="30">
        <f t="shared" si="67"/>
        <v>0</v>
      </c>
      <c r="BL54" s="30">
        <f t="shared" si="67"/>
        <v>0</v>
      </c>
      <c r="BM54" s="30">
        <f t="shared" si="67"/>
        <v>0</v>
      </c>
      <c r="BN54" s="30">
        <f t="shared" si="67"/>
        <v>0</v>
      </c>
      <c r="BO54" s="30">
        <f t="shared" si="67"/>
        <v>0</v>
      </c>
      <c r="BP54" s="30">
        <f t="shared" si="67"/>
        <v>0</v>
      </c>
      <c r="BQ54" s="33">
        <f t="shared" si="67"/>
        <v>0</v>
      </c>
      <c r="BR54" s="33">
        <f t="shared" si="67"/>
        <v>0</v>
      </c>
      <c r="BS54" s="33">
        <f t="shared" si="67"/>
        <v>0</v>
      </c>
      <c r="BT54" s="33">
        <f t="shared" si="67"/>
        <v>0</v>
      </c>
      <c r="BV54" s="41">
        <v>128</v>
      </c>
      <c r="BW54" s="37">
        <f t="shared" ref="BW54:CT54" si="68">AW41+AW42+AW43+AW44+AW45+AW46+AW47+AW48+AW49+AW50+AW51+AW52+AW53+AW54</f>
        <v>100</v>
      </c>
      <c r="BX54" s="30">
        <f t="shared" si="68"/>
        <v>100</v>
      </c>
      <c r="BY54" s="33">
        <f t="shared" si="68"/>
        <v>100</v>
      </c>
      <c r="BZ54" s="30">
        <f t="shared" si="68"/>
        <v>100</v>
      </c>
      <c r="CA54" s="30">
        <f t="shared" si="68"/>
        <v>100</v>
      </c>
      <c r="CB54" s="30">
        <f t="shared" si="68"/>
        <v>100</v>
      </c>
      <c r="CC54" s="33">
        <f t="shared" si="68"/>
        <v>100</v>
      </c>
      <c r="CD54" s="30">
        <f t="shared" si="68"/>
        <v>100</v>
      </c>
      <c r="CE54" s="30">
        <f t="shared" si="68"/>
        <v>100</v>
      </c>
      <c r="CF54" s="30">
        <f t="shared" si="68"/>
        <v>100</v>
      </c>
      <c r="CG54" s="30">
        <f t="shared" si="68"/>
        <v>95.959595959595958</v>
      </c>
      <c r="CH54" s="41">
        <f t="shared" si="68"/>
        <v>100.00000000000001</v>
      </c>
      <c r="CI54" s="30">
        <f t="shared" si="68"/>
        <v>100</v>
      </c>
      <c r="CJ54" s="30">
        <f t="shared" si="68"/>
        <v>100</v>
      </c>
      <c r="CK54" s="30">
        <f t="shared" si="68"/>
        <v>100</v>
      </c>
      <c r="CL54" s="30">
        <f t="shared" si="68"/>
        <v>100</v>
      </c>
      <c r="CM54" s="30">
        <f t="shared" si="68"/>
        <v>100</v>
      </c>
      <c r="CN54" s="30">
        <f t="shared" si="68"/>
        <v>100</v>
      </c>
      <c r="CO54" s="30">
        <f t="shared" si="68"/>
        <v>100</v>
      </c>
      <c r="CP54" s="30">
        <f t="shared" si="68"/>
        <v>100</v>
      </c>
      <c r="CQ54" s="33">
        <f t="shared" si="68"/>
        <v>100</v>
      </c>
      <c r="CR54" s="33">
        <f t="shared" si="68"/>
        <v>99.999999999999986</v>
      </c>
      <c r="CS54" s="33">
        <f t="shared" si="68"/>
        <v>100</v>
      </c>
      <c r="CT54" s="33">
        <f t="shared" si="68"/>
        <v>99.999999999999986</v>
      </c>
      <c r="CU54" s="35"/>
      <c r="CV54" s="35"/>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row>
    <row r="55" spans="2:126" x14ac:dyDescent="0.25">
      <c r="B55" s="41" t="s">
        <v>20</v>
      </c>
      <c r="C55" s="41">
        <v>0</v>
      </c>
      <c r="D55" s="41">
        <v>0</v>
      </c>
      <c r="E55" s="41">
        <v>1</v>
      </c>
      <c r="F55" s="41">
        <v>1</v>
      </c>
      <c r="G55" s="41">
        <v>2</v>
      </c>
      <c r="H55" s="41">
        <v>3</v>
      </c>
      <c r="I55" s="41">
        <v>1</v>
      </c>
      <c r="J55" s="41">
        <v>1</v>
      </c>
      <c r="K55" s="41">
        <v>1</v>
      </c>
      <c r="L55" s="41">
        <v>89</v>
      </c>
      <c r="M55" s="41">
        <v>0</v>
      </c>
      <c r="N55" s="41">
        <v>0</v>
      </c>
      <c r="O55" s="41">
        <v>0</v>
      </c>
      <c r="P55" s="41">
        <v>0</v>
      </c>
      <c r="Q55" s="41">
        <v>0</v>
      </c>
      <c r="R55" s="41">
        <v>0</v>
      </c>
      <c r="S55" s="41">
        <v>99</v>
      </c>
      <c r="V55" s="41">
        <v>256</v>
      </c>
      <c r="W55" s="8">
        <f>Q41</f>
        <v>0</v>
      </c>
      <c r="X55" s="41">
        <f>Q42</f>
        <v>0</v>
      </c>
      <c r="Y55" s="3">
        <f>Q43</f>
        <v>0</v>
      </c>
      <c r="Z55" s="41">
        <f>Q44</f>
        <v>0</v>
      </c>
      <c r="AA55" s="41">
        <f>Q45</f>
        <v>0</v>
      </c>
      <c r="AB55" s="41">
        <f>Q46</f>
        <v>0</v>
      </c>
      <c r="AC55" s="3">
        <f>Q47</f>
        <v>0</v>
      </c>
      <c r="AD55" s="41">
        <f>Q48</f>
        <v>0</v>
      </c>
      <c r="AE55" s="41">
        <f>Q49</f>
        <v>0</v>
      </c>
      <c r="AF55" s="41">
        <f>Q50</f>
        <v>0</v>
      </c>
      <c r="AG55" s="41">
        <f>Q51</f>
        <v>4</v>
      </c>
      <c r="AH55" s="41">
        <f>Q52</f>
        <v>0</v>
      </c>
      <c r="AI55" s="41">
        <f>Q53</f>
        <v>0</v>
      </c>
      <c r="AJ55" s="41">
        <f>Q54</f>
        <v>0</v>
      </c>
      <c r="AK55" s="41">
        <f>Q55</f>
        <v>0</v>
      </c>
      <c r="AL55" s="41">
        <f>Q56</f>
        <v>0</v>
      </c>
      <c r="AM55" s="41">
        <f>Q57</f>
        <v>0</v>
      </c>
      <c r="AN55" s="41">
        <f>Q58</f>
        <v>0</v>
      </c>
      <c r="AO55" s="41">
        <f>Q59</f>
        <v>0</v>
      </c>
      <c r="AP55" s="41">
        <f>Q60</f>
        <v>0</v>
      </c>
      <c r="AQ55" s="3">
        <f>Q61</f>
        <v>0</v>
      </c>
      <c r="AR55" s="3">
        <f>Q62</f>
        <v>0</v>
      </c>
      <c r="AS55" s="3">
        <f>Q63</f>
        <v>0</v>
      </c>
      <c r="AT55" s="3">
        <f>Q64</f>
        <v>0</v>
      </c>
      <c r="AU55" s="7"/>
      <c r="AV55" s="41">
        <v>256</v>
      </c>
      <c r="AW55" s="37">
        <f t="shared" ref="AW55:BT55" si="69">PRODUCT(W55*100*1/W57)</f>
        <v>0</v>
      </c>
      <c r="AX55" s="30">
        <f t="shared" si="69"/>
        <v>0</v>
      </c>
      <c r="AY55" s="33">
        <f t="shared" si="69"/>
        <v>0</v>
      </c>
      <c r="AZ55" s="30">
        <f t="shared" si="69"/>
        <v>0</v>
      </c>
      <c r="BA55" s="30">
        <f t="shared" si="69"/>
        <v>0</v>
      </c>
      <c r="BB55" s="30">
        <f t="shared" si="69"/>
        <v>0</v>
      </c>
      <c r="BC55" s="33">
        <f t="shared" si="69"/>
        <v>0</v>
      </c>
      <c r="BD55" s="30">
        <f t="shared" si="69"/>
        <v>0</v>
      </c>
      <c r="BE55" s="30">
        <f t="shared" si="69"/>
        <v>0</v>
      </c>
      <c r="BF55" s="30">
        <f t="shared" si="69"/>
        <v>0</v>
      </c>
      <c r="BG55" s="30">
        <f t="shared" si="69"/>
        <v>4.0404040404040407</v>
      </c>
      <c r="BH55" s="41">
        <f t="shared" si="69"/>
        <v>0</v>
      </c>
      <c r="BI55" s="30">
        <f t="shared" si="69"/>
        <v>0</v>
      </c>
      <c r="BJ55" s="30">
        <f t="shared" si="69"/>
        <v>0</v>
      </c>
      <c r="BK55" s="30">
        <f t="shared" si="69"/>
        <v>0</v>
      </c>
      <c r="BL55" s="30">
        <f t="shared" si="69"/>
        <v>0</v>
      </c>
      <c r="BM55" s="30">
        <f t="shared" si="69"/>
        <v>0</v>
      </c>
      <c r="BN55" s="30">
        <f t="shared" si="69"/>
        <v>0</v>
      </c>
      <c r="BO55" s="30">
        <f t="shared" si="69"/>
        <v>0</v>
      </c>
      <c r="BP55" s="30">
        <f t="shared" si="69"/>
        <v>0</v>
      </c>
      <c r="BQ55" s="33">
        <f t="shared" si="69"/>
        <v>0</v>
      </c>
      <c r="BR55" s="33">
        <f t="shared" si="69"/>
        <v>0</v>
      </c>
      <c r="BS55" s="33">
        <f t="shared" si="69"/>
        <v>0</v>
      </c>
      <c r="BT55" s="33">
        <f t="shared" si="69"/>
        <v>0</v>
      </c>
      <c r="BV55" s="41">
        <v>256</v>
      </c>
      <c r="BW55" s="37">
        <f t="shared" ref="BW55:CT55" si="70">AW41+AW42+AW43+AW44+AW45+AW46+AW47+AW48+AW49+AW50+AW51+AW52+AW53+AW54+AW55</f>
        <v>100</v>
      </c>
      <c r="BX55" s="30">
        <f t="shared" si="70"/>
        <v>100</v>
      </c>
      <c r="BY55" s="33">
        <f t="shared" si="70"/>
        <v>100</v>
      </c>
      <c r="BZ55" s="30">
        <f t="shared" si="70"/>
        <v>100</v>
      </c>
      <c r="CA55" s="30">
        <f t="shared" si="70"/>
        <v>100</v>
      </c>
      <c r="CB55" s="30">
        <f t="shared" si="70"/>
        <v>100</v>
      </c>
      <c r="CC55" s="33">
        <f t="shared" si="70"/>
        <v>100</v>
      </c>
      <c r="CD55" s="30">
        <f t="shared" si="70"/>
        <v>100</v>
      </c>
      <c r="CE55" s="30">
        <f t="shared" si="70"/>
        <v>100</v>
      </c>
      <c r="CF55" s="30">
        <f t="shared" si="70"/>
        <v>100</v>
      </c>
      <c r="CG55" s="30">
        <f t="shared" si="70"/>
        <v>100</v>
      </c>
      <c r="CH55" s="41">
        <f t="shared" si="70"/>
        <v>100.00000000000001</v>
      </c>
      <c r="CI55" s="30">
        <f t="shared" si="70"/>
        <v>100</v>
      </c>
      <c r="CJ55" s="30">
        <f t="shared" si="70"/>
        <v>100</v>
      </c>
      <c r="CK55" s="30">
        <f t="shared" si="70"/>
        <v>100</v>
      </c>
      <c r="CL55" s="30">
        <f t="shared" si="70"/>
        <v>100</v>
      </c>
      <c r="CM55" s="30">
        <f t="shared" si="70"/>
        <v>100</v>
      </c>
      <c r="CN55" s="30">
        <f t="shared" si="70"/>
        <v>100</v>
      </c>
      <c r="CO55" s="30">
        <f t="shared" si="70"/>
        <v>100</v>
      </c>
      <c r="CP55" s="30">
        <f t="shared" si="70"/>
        <v>100</v>
      </c>
      <c r="CQ55" s="33">
        <f t="shared" si="70"/>
        <v>100</v>
      </c>
      <c r="CR55" s="33">
        <f t="shared" si="70"/>
        <v>99.999999999999986</v>
      </c>
      <c r="CS55" s="33">
        <f t="shared" si="70"/>
        <v>100</v>
      </c>
      <c r="CT55" s="33">
        <f t="shared" si="70"/>
        <v>99.999999999999986</v>
      </c>
      <c r="CU55" s="35"/>
      <c r="CV55" s="35"/>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row>
    <row r="56" spans="2:126" x14ac:dyDescent="0.25">
      <c r="B56" s="41" t="s">
        <v>21</v>
      </c>
      <c r="C56" s="41">
        <v>0</v>
      </c>
      <c r="D56" s="41">
        <v>0</v>
      </c>
      <c r="E56" s="41">
        <v>78</v>
      </c>
      <c r="F56" s="41">
        <v>0</v>
      </c>
      <c r="G56" s="41">
        <v>3</v>
      </c>
      <c r="H56" s="41">
        <v>3</v>
      </c>
      <c r="I56" s="41">
        <v>1</v>
      </c>
      <c r="J56" s="41">
        <v>3</v>
      </c>
      <c r="K56" s="41">
        <v>5</v>
      </c>
      <c r="L56" s="41">
        <v>5</v>
      </c>
      <c r="M56" s="41">
        <v>1</v>
      </c>
      <c r="N56" s="41">
        <v>0</v>
      </c>
      <c r="O56" s="41">
        <v>0</v>
      </c>
      <c r="P56" s="41">
        <v>0</v>
      </c>
      <c r="Q56" s="41">
        <v>0</v>
      </c>
      <c r="R56" s="41">
        <v>0</v>
      </c>
      <c r="S56" s="41">
        <v>99</v>
      </c>
      <c r="V56" s="41">
        <v>512</v>
      </c>
      <c r="W56" s="8">
        <f>R41</f>
        <v>0</v>
      </c>
      <c r="X56" s="41">
        <f>R42</f>
        <v>0</v>
      </c>
      <c r="Y56" s="3">
        <f>R43</f>
        <v>0</v>
      </c>
      <c r="Z56" s="41">
        <f>R44</f>
        <v>0</v>
      </c>
      <c r="AA56" s="41">
        <f>R45</f>
        <v>0</v>
      </c>
      <c r="AB56" s="41">
        <f>R46</f>
        <v>0</v>
      </c>
      <c r="AC56" s="3">
        <f>R47</f>
        <v>0</v>
      </c>
      <c r="AD56" s="41">
        <f>R48</f>
        <v>0</v>
      </c>
      <c r="AE56" s="41">
        <f>R49</f>
        <v>0</v>
      </c>
      <c r="AF56" s="41">
        <f>R50</f>
        <v>0</v>
      </c>
      <c r="AG56" s="41">
        <f>R51</f>
        <v>0</v>
      </c>
      <c r="AH56" s="41">
        <f>R52</f>
        <v>0</v>
      </c>
      <c r="AI56" s="41">
        <f>R53</f>
        <v>0</v>
      </c>
      <c r="AJ56" s="41">
        <f>R54</f>
        <v>0</v>
      </c>
      <c r="AK56" s="41">
        <f>R55</f>
        <v>0</v>
      </c>
      <c r="AL56" s="41">
        <f>R56</f>
        <v>0</v>
      </c>
      <c r="AM56" s="41">
        <f>R57</f>
        <v>0</v>
      </c>
      <c r="AN56" s="41">
        <f>R58</f>
        <v>0</v>
      </c>
      <c r="AO56" s="41">
        <f>R59</f>
        <v>0</v>
      </c>
      <c r="AP56" s="41">
        <f>R60</f>
        <v>0</v>
      </c>
      <c r="AQ56" s="3">
        <f>R61</f>
        <v>0</v>
      </c>
      <c r="AR56" s="3">
        <f>R62</f>
        <v>0</v>
      </c>
      <c r="AS56" s="3">
        <f>R63</f>
        <v>0</v>
      </c>
      <c r="AT56" s="3">
        <f>R64</f>
        <v>0</v>
      </c>
      <c r="AU56" s="7"/>
      <c r="AV56" s="41">
        <v>512</v>
      </c>
      <c r="AW56" s="37">
        <f t="shared" ref="AW56:BT56" si="71">PRODUCT(W56*100*1/W57)</f>
        <v>0</v>
      </c>
      <c r="AX56" s="30">
        <f t="shared" si="71"/>
        <v>0</v>
      </c>
      <c r="AY56" s="33">
        <f t="shared" si="71"/>
        <v>0</v>
      </c>
      <c r="AZ56" s="30">
        <f t="shared" si="71"/>
        <v>0</v>
      </c>
      <c r="BA56" s="30">
        <f t="shared" si="71"/>
        <v>0</v>
      </c>
      <c r="BB56" s="30">
        <f t="shared" si="71"/>
        <v>0</v>
      </c>
      <c r="BC56" s="33">
        <f t="shared" si="71"/>
        <v>0</v>
      </c>
      <c r="BD56" s="30">
        <f t="shared" si="71"/>
        <v>0</v>
      </c>
      <c r="BE56" s="30">
        <f t="shared" si="71"/>
        <v>0</v>
      </c>
      <c r="BF56" s="30">
        <f t="shared" si="71"/>
        <v>0</v>
      </c>
      <c r="BG56" s="30">
        <f t="shared" si="71"/>
        <v>0</v>
      </c>
      <c r="BH56" s="41">
        <f t="shared" si="71"/>
        <v>0</v>
      </c>
      <c r="BI56" s="30">
        <f t="shared" si="71"/>
        <v>0</v>
      </c>
      <c r="BJ56" s="30">
        <f t="shared" si="71"/>
        <v>0</v>
      </c>
      <c r="BK56" s="30">
        <f t="shared" si="71"/>
        <v>0</v>
      </c>
      <c r="BL56" s="30">
        <f t="shared" si="71"/>
        <v>0</v>
      </c>
      <c r="BM56" s="30">
        <f t="shared" si="71"/>
        <v>0</v>
      </c>
      <c r="BN56" s="30">
        <f t="shared" si="71"/>
        <v>0</v>
      </c>
      <c r="BO56" s="30">
        <f t="shared" si="71"/>
        <v>0</v>
      </c>
      <c r="BP56" s="30">
        <f t="shared" si="71"/>
        <v>0</v>
      </c>
      <c r="BQ56" s="33">
        <f t="shared" si="71"/>
        <v>0</v>
      </c>
      <c r="BR56" s="33">
        <f t="shared" si="71"/>
        <v>0</v>
      </c>
      <c r="BS56" s="33">
        <f t="shared" si="71"/>
        <v>0</v>
      </c>
      <c r="BT56" s="33">
        <f t="shared" si="71"/>
        <v>0</v>
      </c>
      <c r="BV56" s="41">
        <v>512</v>
      </c>
      <c r="BW56" s="37">
        <f t="shared" ref="BW56:CT56" si="72">AW41+AW42+AW43+AW44+AW45+AW46+AW47+AW48+AW49+AW50+AW51+AW52+AW53+AW54+AW55+AW56</f>
        <v>100</v>
      </c>
      <c r="BX56" s="30">
        <f t="shared" si="72"/>
        <v>100</v>
      </c>
      <c r="BY56" s="33">
        <f t="shared" si="72"/>
        <v>100</v>
      </c>
      <c r="BZ56" s="30">
        <f t="shared" si="72"/>
        <v>100</v>
      </c>
      <c r="CA56" s="30">
        <f t="shared" si="72"/>
        <v>100</v>
      </c>
      <c r="CB56" s="30">
        <f t="shared" si="72"/>
        <v>100</v>
      </c>
      <c r="CC56" s="33">
        <f t="shared" si="72"/>
        <v>100</v>
      </c>
      <c r="CD56" s="30">
        <f t="shared" si="72"/>
        <v>100</v>
      </c>
      <c r="CE56" s="30">
        <f t="shared" si="72"/>
        <v>100</v>
      </c>
      <c r="CF56" s="30">
        <f t="shared" si="72"/>
        <v>100</v>
      </c>
      <c r="CG56" s="30">
        <f t="shared" si="72"/>
        <v>100</v>
      </c>
      <c r="CH56" s="41">
        <f t="shared" si="72"/>
        <v>100.00000000000001</v>
      </c>
      <c r="CI56" s="30">
        <f t="shared" si="72"/>
        <v>100</v>
      </c>
      <c r="CJ56" s="30">
        <f t="shared" si="72"/>
        <v>100</v>
      </c>
      <c r="CK56" s="30">
        <f t="shared" si="72"/>
        <v>100</v>
      </c>
      <c r="CL56" s="30">
        <f t="shared" si="72"/>
        <v>100</v>
      </c>
      <c r="CM56" s="30">
        <f t="shared" si="72"/>
        <v>100</v>
      </c>
      <c r="CN56" s="30">
        <f t="shared" si="72"/>
        <v>100</v>
      </c>
      <c r="CO56" s="30">
        <f t="shared" si="72"/>
        <v>100</v>
      </c>
      <c r="CP56" s="30">
        <f t="shared" si="72"/>
        <v>100</v>
      </c>
      <c r="CQ56" s="33">
        <f t="shared" si="72"/>
        <v>100</v>
      </c>
      <c r="CR56" s="33">
        <f t="shared" si="72"/>
        <v>99.999999999999986</v>
      </c>
      <c r="CS56" s="33">
        <f t="shared" si="72"/>
        <v>100</v>
      </c>
      <c r="CT56" s="33">
        <f t="shared" si="72"/>
        <v>99.999999999999986</v>
      </c>
      <c r="CU56" s="35"/>
      <c r="CV56" s="35"/>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row>
    <row r="57" spans="2:126" x14ac:dyDescent="0.25">
      <c r="B57" s="41" t="s">
        <v>33</v>
      </c>
      <c r="C57" s="41">
        <v>0</v>
      </c>
      <c r="D57" s="41">
        <v>0</v>
      </c>
      <c r="E57" s="41">
        <v>1</v>
      </c>
      <c r="F57" s="41">
        <v>2</v>
      </c>
      <c r="G57" s="41">
        <v>0</v>
      </c>
      <c r="H57" s="41">
        <v>0</v>
      </c>
      <c r="I57" s="41">
        <v>1</v>
      </c>
      <c r="J57" s="41">
        <v>3</v>
      </c>
      <c r="K57" s="41">
        <v>11</v>
      </c>
      <c r="L57" s="41">
        <v>81</v>
      </c>
      <c r="M57" s="41">
        <v>0</v>
      </c>
      <c r="N57" s="41">
        <v>0</v>
      </c>
      <c r="O57" s="41">
        <v>0</v>
      </c>
      <c r="P57" s="41">
        <v>0</v>
      </c>
      <c r="Q57" s="41">
        <v>0</v>
      </c>
      <c r="R57" s="41">
        <v>0</v>
      </c>
      <c r="S57" s="41">
        <v>99</v>
      </c>
      <c r="V57" s="41" t="s">
        <v>1</v>
      </c>
      <c r="W57" s="41">
        <f>S41</f>
        <v>99</v>
      </c>
      <c r="X57" s="41">
        <f>S42</f>
        <v>99</v>
      </c>
      <c r="Y57" s="41">
        <f>S43</f>
        <v>100</v>
      </c>
      <c r="Z57" s="41">
        <f>S44</f>
        <v>99</v>
      </c>
      <c r="AA57" s="41">
        <f>S45</f>
        <v>99</v>
      </c>
      <c r="AB57" s="41">
        <f>S46</f>
        <v>99</v>
      </c>
      <c r="AC57" s="41">
        <f>S47</f>
        <v>100</v>
      </c>
      <c r="AD57" s="41">
        <f>S48</f>
        <v>99</v>
      </c>
      <c r="AE57" s="41">
        <f>S49</f>
        <v>99</v>
      </c>
      <c r="AF57" s="41">
        <f>S50</f>
        <v>101</v>
      </c>
      <c r="AG57" s="41">
        <f>S51</f>
        <v>99</v>
      </c>
      <c r="AH57" s="41">
        <f>S52</f>
        <v>99</v>
      </c>
      <c r="AI57" s="41">
        <f>S53</f>
        <v>99</v>
      </c>
      <c r="AJ57" s="41">
        <f>S54</f>
        <v>99</v>
      </c>
      <c r="AK57" s="41">
        <f>S55</f>
        <v>99</v>
      </c>
      <c r="AL57" s="41">
        <f>S56</f>
        <v>99</v>
      </c>
      <c r="AM57" s="41">
        <f>S57</f>
        <v>99</v>
      </c>
      <c r="AN57" s="41">
        <f>S58</f>
        <v>100</v>
      </c>
      <c r="AO57" s="41">
        <f>S59</f>
        <v>99</v>
      </c>
      <c r="AP57" s="41">
        <f>S60</f>
        <v>99</v>
      </c>
      <c r="AQ57" s="41">
        <f>S61</f>
        <v>101</v>
      </c>
      <c r="AR57" s="41">
        <f>S62</f>
        <v>101</v>
      </c>
      <c r="AS57" s="41">
        <f>S63</f>
        <v>100</v>
      </c>
      <c r="AT57" s="41">
        <f>S64</f>
        <v>101</v>
      </c>
      <c r="AV57" s="41" t="s">
        <v>1</v>
      </c>
      <c r="AW57" s="30">
        <f t="shared" ref="AW57:BT57" si="73">SUM(AW41:AW56)</f>
        <v>100</v>
      </c>
      <c r="AX57" s="30">
        <f t="shared" si="73"/>
        <v>100</v>
      </c>
      <c r="AY57" s="30">
        <f t="shared" si="73"/>
        <v>100</v>
      </c>
      <c r="AZ57" s="30">
        <f t="shared" si="73"/>
        <v>100</v>
      </c>
      <c r="BA57" s="30">
        <f t="shared" si="73"/>
        <v>100</v>
      </c>
      <c r="BB57" s="30">
        <f t="shared" si="73"/>
        <v>100</v>
      </c>
      <c r="BC57" s="30">
        <f t="shared" si="73"/>
        <v>100</v>
      </c>
      <c r="BD57" s="30">
        <f t="shared" si="73"/>
        <v>100</v>
      </c>
      <c r="BE57" s="30">
        <f t="shared" si="73"/>
        <v>100</v>
      </c>
      <c r="BF57" s="30">
        <f t="shared" si="73"/>
        <v>100</v>
      </c>
      <c r="BG57" s="30">
        <f t="shared" si="73"/>
        <v>100</v>
      </c>
      <c r="BH57" s="30">
        <f t="shared" si="73"/>
        <v>100.00000000000001</v>
      </c>
      <c r="BI57" s="30">
        <f t="shared" si="73"/>
        <v>100</v>
      </c>
      <c r="BJ57" s="30">
        <f t="shared" si="73"/>
        <v>100</v>
      </c>
      <c r="BK57" s="30">
        <f t="shared" si="73"/>
        <v>100</v>
      </c>
      <c r="BL57" s="30">
        <f t="shared" si="73"/>
        <v>100</v>
      </c>
      <c r="BM57" s="30">
        <f t="shared" si="73"/>
        <v>100</v>
      </c>
      <c r="BN57" s="30">
        <f t="shared" si="73"/>
        <v>100</v>
      </c>
      <c r="BO57" s="30">
        <f t="shared" si="73"/>
        <v>100</v>
      </c>
      <c r="BP57" s="30">
        <f t="shared" si="73"/>
        <v>100</v>
      </c>
      <c r="BQ57" s="30">
        <f t="shared" si="73"/>
        <v>100</v>
      </c>
      <c r="BR57" s="30">
        <f t="shared" si="73"/>
        <v>99.999999999999986</v>
      </c>
      <c r="BS57" s="30">
        <f t="shared" si="73"/>
        <v>100</v>
      </c>
      <c r="BT57" s="30">
        <f t="shared" si="73"/>
        <v>99.999999999999986</v>
      </c>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row>
    <row r="58" spans="2:126" x14ac:dyDescent="0.25">
      <c r="B58" s="41" t="s">
        <v>34</v>
      </c>
      <c r="C58" s="41">
        <v>0</v>
      </c>
      <c r="D58" s="41">
        <v>0</v>
      </c>
      <c r="E58" s="41">
        <v>0</v>
      </c>
      <c r="F58" s="41">
        <v>0</v>
      </c>
      <c r="G58" s="41">
        <v>0</v>
      </c>
      <c r="H58" s="41">
        <v>0</v>
      </c>
      <c r="I58" s="41">
        <v>0</v>
      </c>
      <c r="J58" s="41">
        <v>19</v>
      </c>
      <c r="K58" s="41">
        <v>79</v>
      </c>
      <c r="L58" s="41">
        <v>2</v>
      </c>
      <c r="M58" s="41">
        <v>0</v>
      </c>
      <c r="N58" s="41">
        <v>0</v>
      </c>
      <c r="O58" s="41">
        <v>0</v>
      </c>
      <c r="P58" s="41">
        <v>0</v>
      </c>
      <c r="Q58" s="41">
        <v>0</v>
      </c>
      <c r="R58" s="41">
        <v>0</v>
      </c>
      <c r="S58" s="41">
        <v>100</v>
      </c>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row>
    <row r="59" spans="2:126" x14ac:dyDescent="0.25">
      <c r="B59" s="41" t="s">
        <v>35</v>
      </c>
      <c r="C59" s="41">
        <v>0</v>
      </c>
      <c r="D59" s="41">
        <v>0</v>
      </c>
      <c r="E59" s="41">
        <v>0</v>
      </c>
      <c r="F59" s="41">
        <v>0</v>
      </c>
      <c r="G59" s="41">
        <v>1</v>
      </c>
      <c r="H59" s="41">
        <v>2</v>
      </c>
      <c r="I59" s="41">
        <v>0</v>
      </c>
      <c r="J59" s="41">
        <v>0</v>
      </c>
      <c r="K59" s="41">
        <v>2</v>
      </c>
      <c r="L59" s="41">
        <v>3</v>
      </c>
      <c r="M59" s="41">
        <v>6</v>
      </c>
      <c r="N59" s="41">
        <v>85</v>
      </c>
      <c r="O59" s="41">
        <v>0</v>
      </c>
      <c r="P59" s="41">
        <v>0</v>
      </c>
      <c r="Q59" s="41">
        <v>0</v>
      </c>
      <c r="R59" s="41">
        <v>0</v>
      </c>
      <c r="S59" s="41">
        <v>99</v>
      </c>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row>
    <row r="60" spans="2:126" x14ac:dyDescent="0.25">
      <c r="B60" s="41" t="s">
        <v>24</v>
      </c>
      <c r="C60" s="41">
        <v>0</v>
      </c>
      <c r="D60" s="41">
        <v>0</v>
      </c>
      <c r="E60" s="41">
        <v>1</v>
      </c>
      <c r="F60" s="41">
        <v>5</v>
      </c>
      <c r="G60" s="41">
        <v>1</v>
      </c>
      <c r="H60" s="41">
        <v>0</v>
      </c>
      <c r="I60" s="41">
        <v>1</v>
      </c>
      <c r="J60" s="41">
        <v>0</v>
      </c>
      <c r="K60" s="41">
        <v>1</v>
      </c>
      <c r="L60" s="41">
        <v>90</v>
      </c>
      <c r="M60" s="41">
        <v>0</v>
      </c>
      <c r="N60" s="41">
        <v>0</v>
      </c>
      <c r="O60" s="41">
        <v>0</v>
      </c>
      <c r="P60" s="41">
        <v>0</v>
      </c>
      <c r="Q60" s="41">
        <v>0</v>
      </c>
      <c r="R60" s="41">
        <v>0</v>
      </c>
      <c r="S60" s="41">
        <v>99</v>
      </c>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row>
    <row r="61" spans="2:126" x14ac:dyDescent="0.25">
      <c r="B61" s="41" t="s">
        <v>36</v>
      </c>
      <c r="C61" s="2">
        <v>0</v>
      </c>
      <c r="D61" s="2">
        <v>0</v>
      </c>
      <c r="E61" s="2">
        <v>0</v>
      </c>
      <c r="F61" s="2">
        <v>0</v>
      </c>
      <c r="G61" s="2">
        <v>0</v>
      </c>
      <c r="H61" s="2">
        <v>5</v>
      </c>
      <c r="I61" s="2">
        <v>72</v>
      </c>
      <c r="J61" s="2">
        <v>23</v>
      </c>
      <c r="K61" s="2">
        <v>1</v>
      </c>
      <c r="L61" s="3">
        <v>0</v>
      </c>
      <c r="M61" s="3">
        <v>0</v>
      </c>
      <c r="N61" s="3">
        <v>0</v>
      </c>
      <c r="O61" s="3">
        <v>0</v>
      </c>
      <c r="P61" s="3">
        <v>0</v>
      </c>
      <c r="Q61" s="3">
        <v>0</v>
      </c>
      <c r="R61" s="3">
        <v>0</v>
      </c>
      <c r="S61" s="41">
        <v>101</v>
      </c>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row>
    <row r="62" spans="2:126" x14ac:dyDescent="0.25">
      <c r="B62" s="41" t="s">
        <v>37</v>
      </c>
      <c r="C62" s="2">
        <v>0</v>
      </c>
      <c r="D62" s="2">
        <v>0</v>
      </c>
      <c r="E62" s="2">
        <v>0</v>
      </c>
      <c r="F62" s="2">
        <v>0</v>
      </c>
      <c r="G62" s="2">
        <v>3</v>
      </c>
      <c r="H62" s="2">
        <v>62</v>
      </c>
      <c r="I62" s="2">
        <v>27</v>
      </c>
      <c r="J62" s="2">
        <v>1</v>
      </c>
      <c r="K62" s="2">
        <v>0</v>
      </c>
      <c r="L62" s="3">
        <v>0</v>
      </c>
      <c r="M62" s="3">
        <v>1</v>
      </c>
      <c r="N62" s="3">
        <v>7</v>
      </c>
      <c r="O62" s="3">
        <v>0</v>
      </c>
      <c r="P62" s="3">
        <v>0</v>
      </c>
      <c r="Q62" s="3">
        <v>0</v>
      </c>
      <c r="R62" s="3">
        <v>0</v>
      </c>
      <c r="S62" s="41">
        <v>101</v>
      </c>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row>
    <row r="63" spans="2:126" x14ac:dyDescent="0.25">
      <c r="B63" s="41" t="s">
        <v>38</v>
      </c>
      <c r="C63" s="2">
        <v>0</v>
      </c>
      <c r="D63" s="2">
        <v>0</v>
      </c>
      <c r="E63" s="2">
        <v>0</v>
      </c>
      <c r="F63" s="2">
        <v>22</v>
      </c>
      <c r="G63" s="2">
        <v>0</v>
      </c>
      <c r="H63" s="2">
        <v>71</v>
      </c>
      <c r="I63" s="2">
        <v>6</v>
      </c>
      <c r="J63" s="2">
        <v>0</v>
      </c>
      <c r="K63" s="3">
        <v>0</v>
      </c>
      <c r="L63" s="3">
        <v>0</v>
      </c>
      <c r="M63" s="3">
        <v>0</v>
      </c>
      <c r="N63" s="3">
        <v>0</v>
      </c>
      <c r="O63" s="3">
        <v>1</v>
      </c>
      <c r="P63" s="3">
        <v>0</v>
      </c>
      <c r="Q63" s="3">
        <v>0</v>
      </c>
      <c r="R63" s="3">
        <v>0</v>
      </c>
      <c r="S63" s="41">
        <v>100</v>
      </c>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row>
    <row r="64" spans="2:126" x14ac:dyDescent="0.25">
      <c r="B64" s="41" t="s">
        <v>22</v>
      </c>
      <c r="C64" s="2">
        <v>0</v>
      </c>
      <c r="D64" s="2">
        <v>98</v>
      </c>
      <c r="E64" s="2">
        <v>1</v>
      </c>
      <c r="F64" s="2">
        <v>2</v>
      </c>
      <c r="G64" s="2">
        <v>0</v>
      </c>
      <c r="H64" s="3">
        <v>0</v>
      </c>
      <c r="I64" s="3">
        <v>0</v>
      </c>
      <c r="J64" s="3">
        <v>0</v>
      </c>
      <c r="K64" s="3">
        <v>0</v>
      </c>
      <c r="L64" s="3">
        <v>0</v>
      </c>
      <c r="M64" s="3">
        <v>0</v>
      </c>
      <c r="N64" s="3">
        <v>0</v>
      </c>
      <c r="O64" s="3">
        <v>0</v>
      </c>
      <c r="P64" s="3">
        <v>0</v>
      </c>
      <c r="Q64" s="3">
        <v>0</v>
      </c>
      <c r="R64" s="3">
        <v>0</v>
      </c>
      <c r="S64" s="41">
        <v>101</v>
      </c>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row>
    <row r="65" spans="102:126" x14ac:dyDescent="0.25">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row>
    <row r="66" spans="102:126" x14ac:dyDescent="0.25">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3"/>
  <sheetViews>
    <sheetView zoomScale="75" zoomScaleNormal="75" workbookViewId="0">
      <selection activeCell="BA39" sqref="BA39"/>
    </sheetView>
  </sheetViews>
  <sheetFormatPr baseColWidth="10" defaultRowHeight="15" x14ac:dyDescent="0.25"/>
  <cols>
    <col min="1" max="1" width="26.140625" bestFit="1" customWidth="1"/>
    <col min="2" max="2" width="19.42578125" bestFit="1" customWidth="1"/>
    <col min="3" max="3" width="9" bestFit="1" customWidth="1"/>
    <col min="4" max="4" width="8" bestFit="1" customWidth="1"/>
    <col min="5" max="5" width="7" bestFit="1" customWidth="1"/>
    <col min="6" max="6" width="6" bestFit="1" customWidth="1"/>
    <col min="7" max="7" width="5" bestFit="1" customWidth="1"/>
    <col min="8" max="8" width="5.5703125" customWidth="1"/>
    <col min="9" max="12" width="2" bestFit="1" customWidth="1"/>
    <col min="13" max="13" width="4.7109375" customWidth="1"/>
    <col min="14" max="14" width="4.140625" customWidth="1"/>
    <col min="15" max="15" width="4.5703125" customWidth="1"/>
    <col min="16" max="16" width="5.7109375" customWidth="1"/>
    <col min="17" max="17" width="5.28515625" customWidth="1"/>
    <col min="18" max="18" width="5.7109375" customWidth="1"/>
    <col min="19" max="19" width="10.28515625" bestFit="1" customWidth="1"/>
    <col min="22" max="22" width="19.42578125" bestFit="1" customWidth="1"/>
    <col min="23" max="23" width="10.140625" bestFit="1" customWidth="1"/>
    <col min="24" max="24" width="10.28515625" bestFit="1" customWidth="1"/>
    <col min="25" max="25" width="12.42578125" bestFit="1" customWidth="1"/>
    <col min="26" max="26" width="15.140625" bestFit="1" customWidth="1"/>
    <col min="27" max="27" width="12.7109375" bestFit="1" customWidth="1"/>
    <col min="29" max="29" width="10.28515625" bestFit="1" customWidth="1"/>
    <col min="30" max="30" width="10.140625" bestFit="1" customWidth="1"/>
    <col min="31" max="31" width="10.28515625" bestFit="1" customWidth="1"/>
    <col min="32" max="32" width="12.42578125" bestFit="1" customWidth="1"/>
    <col min="33" max="33" width="15.140625" bestFit="1" customWidth="1"/>
    <col min="34" max="34" width="12.7109375" bestFit="1" customWidth="1"/>
    <col min="36" max="36" width="9" bestFit="1" customWidth="1"/>
    <col min="37" max="37" width="10.140625" bestFit="1" customWidth="1"/>
    <col min="38" max="38" width="10.28515625" bestFit="1" customWidth="1"/>
    <col min="39" max="39" width="12.42578125" bestFit="1" customWidth="1"/>
    <col min="40" max="40" width="15.140625" bestFit="1" customWidth="1"/>
    <col min="41" max="41" width="12.7109375" bestFit="1" customWidth="1"/>
    <col min="43" max="43" width="2.85546875" bestFit="1" customWidth="1"/>
    <col min="44" max="44" width="5.85546875" bestFit="1" customWidth="1"/>
    <col min="45" max="46" width="5.5703125" bestFit="1" customWidth="1"/>
    <col min="47" max="47" width="7" bestFit="1" customWidth="1"/>
    <col min="48" max="48" width="5.5703125" bestFit="1" customWidth="1"/>
  </cols>
  <sheetData>
    <row r="1" spans="1:126" s="1" customFormat="1" x14ac:dyDescent="0.25"/>
    <row r="2" spans="1:126" s="1" customFormat="1" x14ac:dyDescent="0.25"/>
    <row r="3" spans="1:126" s="41" customFormat="1" x14ac:dyDescent="0.25">
      <c r="A3" s="41" t="s">
        <v>104</v>
      </c>
      <c r="W3" s="41" t="str">
        <f>A3</f>
        <v xml:space="preserve">Streptococcus pneumoniae  </v>
      </c>
      <c r="AD3" s="41" t="str">
        <f>A3</f>
        <v xml:space="preserve">Streptococcus pneumoniae  </v>
      </c>
      <c r="AK3" s="41" t="str">
        <f>A3</f>
        <v xml:space="preserve">Streptococcus pneumoniae  </v>
      </c>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s="41" customFormat="1" ht="18.75" x14ac:dyDescent="0.3">
      <c r="B4" s="41" t="s">
        <v>0</v>
      </c>
      <c r="C4" s="41">
        <v>1.5625E-2</v>
      </c>
      <c r="D4" s="41">
        <v>3.125E-2</v>
      </c>
      <c r="E4" s="41">
        <v>6.25E-2</v>
      </c>
      <c r="F4" s="41">
        <v>0.125</v>
      </c>
      <c r="G4" s="41">
        <v>0.25</v>
      </c>
      <c r="H4" s="41">
        <v>0.5</v>
      </c>
      <c r="I4" s="41">
        <v>1</v>
      </c>
      <c r="J4" s="41">
        <v>2</v>
      </c>
      <c r="K4" s="41">
        <v>4</v>
      </c>
      <c r="L4" s="41">
        <v>8</v>
      </c>
      <c r="M4" s="41">
        <v>16</v>
      </c>
      <c r="N4" s="41">
        <v>32</v>
      </c>
      <c r="O4" s="41">
        <v>64</v>
      </c>
      <c r="P4" s="41">
        <v>128</v>
      </c>
      <c r="Q4" s="41">
        <v>256</v>
      </c>
      <c r="R4" s="41">
        <v>512</v>
      </c>
      <c r="S4" s="41" t="s">
        <v>1</v>
      </c>
      <c r="V4" s="41" t="s">
        <v>0</v>
      </c>
      <c r="W4" s="41" t="str">
        <f>B5</f>
        <v>Cefotaxim</v>
      </c>
      <c r="X4" s="41" t="str">
        <f>B6</f>
        <v>Cefuroxim</v>
      </c>
      <c r="Y4" s="41" t="str">
        <f>B7</f>
        <v>Moxifloxacin</v>
      </c>
      <c r="Z4" s="41" t="str">
        <f>B8</f>
        <v>Benzylpenicillin</v>
      </c>
      <c r="AA4" s="41" t="str">
        <f>B9</f>
        <v>Clarithromycin</v>
      </c>
      <c r="AD4" s="41" t="str">
        <f t="shared" ref="AD4:AH4" si="0">W4</f>
        <v>Cefotaxim</v>
      </c>
      <c r="AE4" s="41" t="str">
        <f t="shared" si="0"/>
        <v>Cefuroxim</v>
      </c>
      <c r="AF4" s="41" t="str">
        <f t="shared" si="0"/>
        <v>Moxifloxacin</v>
      </c>
      <c r="AG4" s="41" t="str">
        <f t="shared" si="0"/>
        <v>Benzylpenicillin</v>
      </c>
      <c r="AH4" s="41" t="str">
        <f t="shared" si="0"/>
        <v>Clarithromycin</v>
      </c>
      <c r="AK4" s="41" t="str">
        <f t="shared" ref="AK4:AO4" si="1">W4</f>
        <v>Cefotaxim</v>
      </c>
      <c r="AL4" s="41" t="str">
        <f t="shared" si="1"/>
        <v>Cefuroxim</v>
      </c>
      <c r="AM4" s="41" t="str">
        <f t="shared" si="1"/>
        <v>Moxifloxacin</v>
      </c>
      <c r="AN4" s="41" t="str">
        <f t="shared" si="1"/>
        <v>Benzylpenicillin</v>
      </c>
      <c r="AO4" s="41" t="str">
        <f t="shared" si="1"/>
        <v>Clarithromycin</v>
      </c>
      <c r="AQ4" s="23"/>
      <c r="AR4" s="9" t="s">
        <v>72</v>
      </c>
      <c r="AS4" s="24" t="s">
        <v>70</v>
      </c>
      <c r="AT4" s="24" t="s">
        <v>56</v>
      </c>
      <c r="AU4" s="24" t="s">
        <v>68</v>
      </c>
      <c r="AV4" s="24" t="s">
        <v>115</v>
      </c>
      <c r="AW4" s="29"/>
      <c r="AX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row>
    <row r="5" spans="1:126" s="41" customFormat="1" ht="18.75" x14ac:dyDescent="0.25">
      <c r="B5" s="41" t="s">
        <v>7</v>
      </c>
      <c r="C5" s="2">
        <v>0</v>
      </c>
      <c r="D5" s="2">
        <v>26</v>
      </c>
      <c r="E5" s="2">
        <v>0</v>
      </c>
      <c r="F5" s="2">
        <v>1</v>
      </c>
      <c r="G5" s="2">
        <v>0</v>
      </c>
      <c r="H5" s="2">
        <v>0</v>
      </c>
      <c r="I5" s="4">
        <v>0</v>
      </c>
      <c r="J5" s="4">
        <v>0</v>
      </c>
      <c r="K5" s="3">
        <v>0</v>
      </c>
      <c r="L5" s="3">
        <v>0</v>
      </c>
      <c r="M5" s="3">
        <v>0</v>
      </c>
      <c r="N5" s="3">
        <v>0</v>
      </c>
      <c r="O5" s="3">
        <v>0</v>
      </c>
      <c r="P5" s="3">
        <v>0</v>
      </c>
      <c r="Q5" s="3">
        <v>0</v>
      </c>
      <c r="R5" s="3">
        <v>0</v>
      </c>
      <c r="S5" s="41">
        <v>27</v>
      </c>
      <c r="V5" s="41">
        <v>1.5625E-2</v>
      </c>
      <c r="W5" s="2">
        <f>C5</f>
        <v>0</v>
      </c>
      <c r="X5" s="2">
        <f>C6</f>
        <v>0</v>
      </c>
      <c r="Y5" s="2">
        <f>C7</f>
        <v>0</v>
      </c>
      <c r="Z5" s="2">
        <f>C8</f>
        <v>0</v>
      </c>
      <c r="AA5" s="2">
        <f>C9</f>
        <v>0</v>
      </c>
      <c r="AB5" s="5"/>
      <c r="AC5" s="41">
        <v>1.5625E-2</v>
      </c>
      <c r="AD5" s="31">
        <f>PRODUCT(W5*100*1/W21)</f>
        <v>0</v>
      </c>
      <c r="AE5" s="31">
        <f>PRODUCT(X5*100*1/X21)</f>
        <v>0</v>
      </c>
      <c r="AF5" s="31">
        <f>PRODUCT(Y5*100*1/Y21)</f>
        <v>0</v>
      </c>
      <c r="AG5" s="31">
        <f>PRODUCT(Z5*100*1/Z21)</f>
        <v>0</v>
      </c>
      <c r="AH5" s="31">
        <f>PRODUCT(AA5*100*1/AA21)</f>
        <v>0</v>
      </c>
      <c r="AJ5" s="41">
        <v>1.5625E-2</v>
      </c>
      <c r="AK5" s="31">
        <f>AD5</f>
        <v>0</v>
      </c>
      <c r="AL5" s="31">
        <f>AE5</f>
        <v>0</v>
      </c>
      <c r="AM5" s="31">
        <f>AF5</f>
        <v>0</v>
      </c>
      <c r="AN5" s="31">
        <f>AG5</f>
        <v>0</v>
      </c>
      <c r="AO5" s="31">
        <f>AH5</f>
        <v>0</v>
      </c>
      <c r="AQ5" s="25" t="s">
        <v>48</v>
      </c>
      <c r="AR5" s="26">
        <f>Z21</f>
        <v>28</v>
      </c>
      <c r="AS5" s="26">
        <f>W21</f>
        <v>27</v>
      </c>
      <c r="AT5" s="26">
        <f>X21</f>
        <v>28</v>
      </c>
      <c r="AU5" s="26">
        <f>Y21</f>
        <v>28</v>
      </c>
      <c r="AV5" s="26">
        <f>AA21</f>
        <v>28</v>
      </c>
      <c r="AW5" s="10"/>
      <c r="AX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row>
    <row r="6" spans="1:126" s="41" customFormat="1" ht="18.75" x14ac:dyDescent="0.25">
      <c r="B6" s="41" t="s">
        <v>9</v>
      </c>
      <c r="C6" s="2">
        <v>0</v>
      </c>
      <c r="D6" s="2">
        <v>27</v>
      </c>
      <c r="E6" s="2">
        <v>0</v>
      </c>
      <c r="F6" s="2">
        <v>0</v>
      </c>
      <c r="G6" s="2">
        <v>0</v>
      </c>
      <c r="H6" s="2">
        <v>0</v>
      </c>
      <c r="I6" s="4">
        <v>1</v>
      </c>
      <c r="J6" s="3">
        <v>0</v>
      </c>
      <c r="K6" s="3">
        <v>0</v>
      </c>
      <c r="L6" s="3">
        <v>0</v>
      </c>
      <c r="M6" s="3">
        <v>0</v>
      </c>
      <c r="N6" s="3">
        <v>0</v>
      </c>
      <c r="O6" s="3">
        <v>0</v>
      </c>
      <c r="P6" s="3">
        <v>0</v>
      </c>
      <c r="Q6" s="3">
        <v>0</v>
      </c>
      <c r="R6" s="3">
        <v>0</v>
      </c>
      <c r="S6" s="41">
        <v>28</v>
      </c>
      <c r="V6" s="41">
        <v>3.125E-2</v>
      </c>
      <c r="W6" s="2">
        <f>D5</f>
        <v>26</v>
      </c>
      <c r="X6" s="2">
        <f>D6</f>
        <v>27</v>
      </c>
      <c r="Y6" s="2">
        <f>D7</f>
        <v>8</v>
      </c>
      <c r="Z6" s="2">
        <f>D8</f>
        <v>27</v>
      </c>
      <c r="AA6" s="2">
        <f>D9</f>
        <v>15</v>
      </c>
      <c r="AB6" s="5"/>
      <c r="AC6" s="41">
        <v>3.125E-2</v>
      </c>
      <c r="AD6" s="31">
        <f>PRODUCT(W6*100*1/W21)</f>
        <v>96.296296296296291</v>
      </c>
      <c r="AE6" s="31">
        <f>PRODUCT(X6*100*1/X21)</f>
        <v>96.428571428571431</v>
      </c>
      <c r="AF6" s="31">
        <f>PRODUCT(Y6*100*1/Y21)</f>
        <v>28.571428571428573</v>
      </c>
      <c r="AG6" s="2">
        <f>PRODUCT(Z6*100*1/Z21)</f>
        <v>96.428571428571431</v>
      </c>
      <c r="AH6" s="31">
        <f>PRODUCT(AA6*100*1/AA21)</f>
        <v>53.571428571428569</v>
      </c>
      <c r="AJ6" s="41">
        <v>3.125E-2</v>
      </c>
      <c r="AK6" s="31">
        <f>AD5+AD6</f>
        <v>96.296296296296291</v>
      </c>
      <c r="AL6" s="31">
        <f>AE5+AE6</f>
        <v>96.428571428571431</v>
      </c>
      <c r="AM6" s="31">
        <f>AF5+AF6</f>
        <v>28.571428571428573</v>
      </c>
      <c r="AN6" s="2">
        <f>AG5+AG6</f>
        <v>96.428571428571431</v>
      </c>
      <c r="AO6" s="31">
        <f>AH5+AH6</f>
        <v>53.571428571428569</v>
      </c>
      <c r="AQ6" s="25" t="s">
        <v>49</v>
      </c>
      <c r="AR6" s="18">
        <f>AN7</f>
        <v>96.428571428571431</v>
      </c>
      <c r="AS6" s="18">
        <f>AK10</f>
        <v>100</v>
      </c>
      <c r="AT6" s="18">
        <f>AL10</f>
        <v>96.428571428571431</v>
      </c>
      <c r="AU6" s="18">
        <f>AM10</f>
        <v>100</v>
      </c>
      <c r="AV6" s="18">
        <f>AO9</f>
        <v>96.428571428571431</v>
      </c>
      <c r="AW6" s="10"/>
      <c r="AX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row>
    <row r="7" spans="1:126" s="41" customFormat="1" ht="18.75" x14ac:dyDescent="0.25">
      <c r="B7" s="41" t="s">
        <v>20</v>
      </c>
      <c r="C7" s="2">
        <v>0</v>
      </c>
      <c r="D7" s="2">
        <v>8</v>
      </c>
      <c r="E7" s="2">
        <v>9</v>
      </c>
      <c r="F7" s="2">
        <v>11</v>
      </c>
      <c r="G7" s="2">
        <v>0</v>
      </c>
      <c r="H7" s="2">
        <v>0</v>
      </c>
      <c r="I7" s="3">
        <v>0</v>
      </c>
      <c r="J7" s="3">
        <v>0</v>
      </c>
      <c r="K7" s="3">
        <v>0</v>
      </c>
      <c r="L7" s="3">
        <v>0</v>
      </c>
      <c r="M7" s="3">
        <v>0</v>
      </c>
      <c r="N7" s="3">
        <v>0</v>
      </c>
      <c r="O7" s="3">
        <v>0</v>
      </c>
      <c r="P7" s="3">
        <v>0</v>
      </c>
      <c r="Q7" s="3">
        <v>0</v>
      </c>
      <c r="R7" s="3">
        <v>0</v>
      </c>
      <c r="S7" s="41">
        <v>28</v>
      </c>
      <c r="V7" s="41">
        <v>6.25E-2</v>
      </c>
      <c r="W7" s="2">
        <f>E5</f>
        <v>0</v>
      </c>
      <c r="X7" s="2">
        <f>E6</f>
        <v>0</v>
      </c>
      <c r="Y7" s="2">
        <f>E7</f>
        <v>9</v>
      </c>
      <c r="Z7" s="2">
        <f>E8</f>
        <v>0</v>
      </c>
      <c r="AA7" s="2">
        <f>E9</f>
        <v>6</v>
      </c>
      <c r="AB7" s="5"/>
      <c r="AC7" s="41">
        <v>6.25E-2</v>
      </c>
      <c r="AD7" s="31">
        <f>PRODUCT(W7*100*1/W21)</f>
        <v>0</v>
      </c>
      <c r="AE7" s="31">
        <f>PRODUCT(X7*100*1/X21)</f>
        <v>0</v>
      </c>
      <c r="AF7" s="31">
        <f>PRODUCT(Y7*100*1/Y21)</f>
        <v>32.142857142857146</v>
      </c>
      <c r="AG7" s="2">
        <f>PRODUCT(Z7*100*1/Z21)</f>
        <v>0</v>
      </c>
      <c r="AH7" s="31">
        <f>PRODUCT(AA7*100*1/AA21)</f>
        <v>21.428571428571427</v>
      </c>
      <c r="AJ7" s="41">
        <v>6.25E-2</v>
      </c>
      <c r="AK7" s="31">
        <f>AD5+AD6+AD7</f>
        <v>96.296296296296291</v>
      </c>
      <c r="AL7" s="31">
        <f>AE5+AE6+AE7</f>
        <v>96.428571428571431</v>
      </c>
      <c r="AM7" s="31">
        <f>AF5+AF6+AF7</f>
        <v>60.714285714285722</v>
      </c>
      <c r="AN7" s="2">
        <f>AG5+AG6+AG7</f>
        <v>96.428571428571431</v>
      </c>
      <c r="AO7" s="31">
        <f>AH5+AH6+AH7</f>
        <v>75</v>
      </c>
      <c r="AQ7" s="25" t="s">
        <v>50</v>
      </c>
      <c r="AR7" s="18">
        <f>AN12-AN7</f>
        <v>3.5714285714285694</v>
      </c>
      <c r="AS7" s="18">
        <f>AK12-AK10</f>
        <v>0</v>
      </c>
      <c r="AT7" s="18">
        <f>AL11-AL10</f>
        <v>3.5714285714285694</v>
      </c>
      <c r="AU7" s="18"/>
      <c r="AV7" s="18"/>
      <c r="AW7" s="10"/>
      <c r="AX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row>
    <row r="8" spans="1:126" s="41" customFormat="1" ht="18.75" x14ac:dyDescent="0.25">
      <c r="B8" s="41" t="s">
        <v>26</v>
      </c>
      <c r="C8" s="2">
        <v>0</v>
      </c>
      <c r="D8" s="2">
        <v>27</v>
      </c>
      <c r="E8" s="2">
        <v>0</v>
      </c>
      <c r="F8" s="4">
        <v>0</v>
      </c>
      <c r="G8" s="4">
        <v>0</v>
      </c>
      <c r="H8" s="4">
        <v>1</v>
      </c>
      <c r="I8" s="4">
        <v>0</v>
      </c>
      <c r="J8" s="4">
        <v>0</v>
      </c>
      <c r="K8" s="3">
        <v>0</v>
      </c>
      <c r="L8" s="3">
        <v>0</v>
      </c>
      <c r="M8" s="3">
        <v>0</v>
      </c>
      <c r="N8" s="3">
        <v>0</v>
      </c>
      <c r="O8" s="3">
        <v>0</v>
      </c>
      <c r="P8" s="3">
        <v>0</v>
      </c>
      <c r="Q8" s="3">
        <v>0</v>
      </c>
      <c r="R8" s="3">
        <v>0</v>
      </c>
      <c r="S8" s="41">
        <v>28</v>
      </c>
      <c r="V8" s="41">
        <v>0.125</v>
      </c>
      <c r="W8" s="2">
        <f>F5</f>
        <v>1</v>
      </c>
      <c r="X8" s="2">
        <f>F6</f>
        <v>0</v>
      </c>
      <c r="Y8" s="2">
        <f>F7</f>
        <v>11</v>
      </c>
      <c r="Z8" s="4">
        <f>F8</f>
        <v>0</v>
      </c>
      <c r="AA8" s="2">
        <f>F9</f>
        <v>5</v>
      </c>
      <c r="AB8" s="5"/>
      <c r="AC8" s="41">
        <v>0.125</v>
      </c>
      <c r="AD8" s="31">
        <f>PRODUCT(W8*100*1/W21)</f>
        <v>3.7037037037037037</v>
      </c>
      <c r="AE8" s="31">
        <f>PRODUCT(X8*100*1/X21)</f>
        <v>0</v>
      </c>
      <c r="AF8" s="31">
        <f>PRODUCT(Y8*100*1/Y21)</f>
        <v>39.285714285714285</v>
      </c>
      <c r="AG8" s="32">
        <f>PRODUCT(Z8*100*1/Z21)</f>
        <v>0</v>
      </c>
      <c r="AH8" s="31">
        <f>PRODUCT(AA8*100*1/AA21)</f>
        <v>17.857142857142858</v>
      </c>
      <c r="AJ8" s="41">
        <v>0.125</v>
      </c>
      <c r="AK8" s="31">
        <f>AD5+AD6+AD7+AD8</f>
        <v>100</v>
      </c>
      <c r="AL8" s="31">
        <f>AE5+AE6+AE7+AE8</f>
        <v>96.428571428571431</v>
      </c>
      <c r="AM8" s="31">
        <f>AF5+AF6+AF7+AF8</f>
        <v>100</v>
      </c>
      <c r="AN8" s="32">
        <f>AG5+AG6+AG7+AG8</f>
        <v>96.428571428571431</v>
      </c>
      <c r="AO8" s="31">
        <f>AH5+AH6+AH7+AH8</f>
        <v>92.857142857142861</v>
      </c>
      <c r="AQ8" s="25" t="s">
        <v>51</v>
      </c>
      <c r="AR8" s="18">
        <f>AN20-AN12</f>
        <v>0</v>
      </c>
      <c r="AS8" s="18">
        <f>AK20-AK12</f>
        <v>0</v>
      </c>
      <c r="AT8" s="18">
        <f>AL20-AL11</f>
        <v>0</v>
      </c>
      <c r="AU8" s="18">
        <f>AM20-AM10</f>
        <v>0</v>
      </c>
      <c r="AV8" s="18">
        <f>AO20-AO9</f>
        <v>3.5714285714285694</v>
      </c>
      <c r="AW8" s="10"/>
      <c r="AX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row>
    <row r="9" spans="1:126" s="41" customFormat="1" x14ac:dyDescent="0.25">
      <c r="B9" s="41" t="s">
        <v>113</v>
      </c>
      <c r="C9" s="2">
        <v>0</v>
      </c>
      <c r="D9" s="2">
        <v>15</v>
      </c>
      <c r="E9" s="2">
        <v>6</v>
      </c>
      <c r="F9" s="2">
        <v>5</v>
      </c>
      <c r="G9" s="2">
        <v>1</v>
      </c>
      <c r="H9" s="3">
        <v>0</v>
      </c>
      <c r="I9" s="3">
        <v>0</v>
      </c>
      <c r="J9" s="3">
        <v>0</v>
      </c>
      <c r="K9" s="3">
        <v>0</v>
      </c>
      <c r="L9" s="3">
        <v>0</v>
      </c>
      <c r="M9" s="3">
        <v>0</v>
      </c>
      <c r="N9" s="3">
        <v>1</v>
      </c>
      <c r="O9" s="3">
        <v>0</v>
      </c>
      <c r="P9" s="3">
        <v>0</v>
      </c>
      <c r="Q9" s="3">
        <v>0</v>
      </c>
      <c r="R9" s="3">
        <v>0</v>
      </c>
      <c r="S9" s="41">
        <v>28</v>
      </c>
      <c r="V9" s="41">
        <v>0.25</v>
      </c>
      <c r="W9" s="2">
        <f>G5</f>
        <v>0</v>
      </c>
      <c r="X9" s="2">
        <f>G6</f>
        <v>0</v>
      </c>
      <c r="Y9" s="2">
        <f>G7</f>
        <v>0</v>
      </c>
      <c r="Z9" s="4">
        <f>G8</f>
        <v>0</v>
      </c>
      <c r="AA9" s="2">
        <f>G9</f>
        <v>1</v>
      </c>
      <c r="AB9" s="5"/>
      <c r="AC9" s="41">
        <v>0.25</v>
      </c>
      <c r="AD9" s="31">
        <f>PRODUCT(W9*100*1/W21)</f>
        <v>0</v>
      </c>
      <c r="AE9" s="31">
        <f>PRODUCT(X9*100*1/X21)</f>
        <v>0</v>
      </c>
      <c r="AF9" s="31">
        <f>PRODUCT(Y9*100*1/Y21)</f>
        <v>0</v>
      </c>
      <c r="AG9" s="32">
        <f>PRODUCT(Z9*100*1/Z21)</f>
        <v>0</v>
      </c>
      <c r="AH9" s="31">
        <f>PRODUCT(AA9*100*1/AA21)</f>
        <v>3.5714285714285716</v>
      </c>
      <c r="AJ9" s="41">
        <v>0.25</v>
      </c>
      <c r="AK9" s="31">
        <f>AD5+AD6+AD7+AD8+AD9</f>
        <v>100</v>
      </c>
      <c r="AL9" s="31">
        <f>AE5+AE6+AE7+AE8+AE9</f>
        <v>96.428571428571431</v>
      </c>
      <c r="AM9" s="31">
        <f>AF5+AF6+AF7+AF8+AF9</f>
        <v>100</v>
      </c>
      <c r="AN9" s="32">
        <f>AG5+AG6+AG7+AG8+AG9</f>
        <v>96.428571428571431</v>
      </c>
      <c r="AO9" s="31">
        <f>AH5+AH6+AH7+AH8+AH9</f>
        <v>96.428571428571431</v>
      </c>
      <c r="AQ9" s="29"/>
      <c r="AR9" s="29"/>
      <c r="AS9" s="29"/>
      <c r="AT9" s="29"/>
      <c r="AU9" s="29"/>
      <c r="AV9" s="29"/>
      <c r="AW9" s="10"/>
      <c r="AX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row>
    <row r="10" spans="1:126" s="41" customFormat="1" x14ac:dyDescent="0.25">
      <c r="V10" s="41">
        <v>0.5</v>
      </c>
      <c r="W10" s="2">
        <f>H5</f>
        <v>0</v>
      </c>
      <c r="X10" s="2">
        <f>H6</f>
        <v>0</v>
      </c>
      <c r="Y10" s="2">
        <f>H7</f>
        <v>0</v>
      </c>
      <c r="Z10" s="4">
        <f>H8</f>
        <v>1</v>
      </c>
      <c r="AA10" s="3">
        <f>H9</f>
        <v>0</v>
      </c>
      <c r="AB10" s="5"/>
      <c r="AC10" s="41">
        <v>0.5</v>
      </c>
      <c r="AD10" s="31">
        <f>PRODUCT(W10*100*1/W21)</f>
        <v>0</v>
      </c>
      <c r="AE10" s="31">
        <f>PRODUCT(X10*100*1/X21)</f>
        <v>0</v>
      </c>
      <c r="AF10" s="31">
        <f>PRODUCT(Y10*100*1/Y21)</f>
        <v>0</v>
      </c>
      <c r="AG10" s="32">
        <f>PRODUCT(Z10*100*1/Z21)</f>
        <v>3.5714285714285716</v>
      </c>
      <c r="AH10" s="33">
        <f>PRODUCT(AA10*100*1/AA21)</f>
        <v>0</v>
      </c>
      <c r="AJ10" s="41">
        <v>0.5</v>
      </c>
      <c r="AK10" s="31">
        <f>AD5+AD6+AD7+AD8+AD9+AD10</f>
        <v>100</v>
      </c>
      <c r="AL10" s="31">
        <f>AE5+AE6+AE7+AE8+AE9+AE10</f>
        <v>96.428571428571431</v>
      </c>
      <c r="AM10" s="31">
        <f>AF5+AF6+AF7+AF8+AF9+AF10</f>
        <v>100</v>
      </c>
      <c r="AN10" s="32">
        <f>AG5+AG6+AG7+AG8+AG9+AG10</f>
        <v>100</v>
      </c>
      <c r="AO10" s="33">
        <f>AH5+AH6+AH7+AH8+AH9+AH10</f>
        <v>96.428571428571431</v>
      </c>
      <c r="AQ10" s="10"/>
      <c r="AR10" s="10" t="str">
        <f>A3</f>
        <v xml:space="preserve">Streptococcus pneumoniae  </v>
      </c>
      <c r="AS10" s="10"/>
      <c r="AT10" s="10"/>
      <c r="AU10" s="10"/>
      <c r="AV10" s="10"/>
      <c r="AW10" s="10"/>
      <c r="AX10" s="10"/>
      <c r="AY10" s="10"/>
      <c r="AZ10" s="10"/>
      <c r="BA10" s="10"/>
      <c r="BB10" s="10"/>
      <c r="BC10" s="10"/>
      <c r="BD10" s="10"/>
      <c r="BE10" s="10"/>
      <c r="BF10" s="10"/>
      <c r="BG10" s="10"/>
      <c r="BH10" s="10"/>
      <c r="BI10" s="10"/>
    </row>
    <row r="11" spans="1:126" s="41" customFormat="1" x14ac:dyDescent="0.25">
      <c r="V11" s="41">
        <v>1</v>
      </c>
      <c r="W11" s="4">
        <f>I5</f>
        <v>0</v>
      </c>
      <c r="X11" s="4">
        <f>I6</f>
        <v>1</v>
      </c>
      <c r="Y11" s="3">
        <f>I7</f>
        <v>0</v>
      </c>
      <c r="Z11" s="4">
        <f>I8</f>
        <v>0</v>
      </c>
      <c r="AA11" s="3">
        <f>I9</f>
        <v>0</v>
      </c>
      <c r="AB11" s="5"/>
      <c r="AC11" s="41">
        <v>1</v>
      </c>
      <c r="AD11" s="32">
        <f>PRODUCT(W11*100*1/W21)</f>
        <v>0</v>
      </c>
      <c r="AE11" s="32">
        <f>PRODUCT(X11*100*1/X21)</f>
        <v>3.5714285714285716</v>
      </c>
      <c r="AF11" s="33">
        <f>PRODUCT(Y11*100*1/Y21)</f>
        <v>0</v>
      </c>
      <c r="AG11" s="32">
        <f>PRODUCT(Z11*100*1/Z21)</f>
        <v>0</v>
      </c>
      <c r="AH11" s="33">
        <f>PRODUCT(AA11*100*1/AA21)</f>
        <v>0</v>
      </c>
      <c r="AJ11" s="41">
        <v>1</v>
      </c>
      <c r="AK11" s="32">
        <f>AD5+AD6+AD7+AD8+AD9+AD10+AD11</f>
        <v>100</v>
      </c>
      <c r="AL11" s="32">
        <f>AE5+AE6+AE7+AE8+AE9+AE10+AE11</f>
        <v>100</v>
      </c>
      <c r="AM11" s="33">
        <f>AF5+AF6+AF7+AF8+AF9+AF10+AF11</f>
        <v>100</v>
      </c>
      <c r="AN11" s="32">
        <f>AG5+AG6+AG7+AG8+AG9+AG10+AG11</f>
        <v>100</v>
      </c>
      <c r="AO11" s="33">
        <f>AH5+AH6+AH7+AH8+AH9+AH10+AH11</f>
        <v>96.428571428571431</v>
      </c>
      <c r="AQ11" s="10"/>
      <c r="AR11" s="10"/>
      <c r="AS11" s="10"/>
      <c r="AT11" s="10"/>
      <c r="AU11" s="10"/>
      <c r="AV11" s="10"/>
      <c r="AW11" s="10"/>
      <c r="AX11" s="10"/>
      <c r="AY11" s="10"/>
      <c r="AZ11" s="10"/>
      <c r="BA11" s="10"/>
      <c r="BB11" s="10"/>
      <c r="BC11" s="10"/>
      <c r="BD11" s="10"/>
      <c r="BE11" s="10"/>
      <c r="BF11" s="10"/>
      <c r="BG11" s="10"/>
      <c r="BH11" s="10"/>
      <c r="BI11" s="10"/>
    </row>
    <row r="12" spans="1:126" s="41" customFormat="1" x14ac:dyDescent="0.25">
      <c r="V12" s="41">
        <v>2</v>
      </c>
      <c r="W12" s="4">
        <f>J5</f>
        <v>0</v>
      </c>
      <c r="X12" s="3">
        <f>J6</f>
        <v>0</v>
      </c>
      <c r="Y12" s="3">
        <f>J7</f>
        <v>0</v>
      </c>
      <c r="Z12" s="4">
        <f>J8</f>
        <v>0</v>
      </c>
      <c r="AA12" s="3">
        <f>J9</f>
        <v>0</v>
      </c>
      <c r="AB12" s="5"/>
      <c r="AC12" s="41">
        <v>2</v>
      </c>
      <c r="AD12" s="32">
        <f>PRODUCT(W12*100*1/W21)</f>
        <v>0</v>
      </c>
      <c r="AE12" s="33">
        <f>PRODUCT(X12*100*1/X21)</f>
        <v>0</v>
      </c>
      <c r="AF12" s="33">
        <f>PRODUCT(Y12*100*1/Y21)</f>
        <v>0</v>
      </c>
      <c r="AG12" s="32">
        <f>PRODUCT(Z12*100*1/Z21)</f>
        <v>0</v>
      </c>
      <c r="AH12" s="33">
        <f>PRODUCT(AA12*100*1/AA21)</f>
        <v>0</v>
      </c>
      <c r="AJ12" s="41">
        <v>2</v>
      </c>
      <c r="AK12" s="32">
        <f>AD5+AD6+AD7+AD8+AD9+AD10+AD11+AD12</f>
        <v>100</v>
      </c>
      <c r="AL12" s="33">
        <f>AE5+AE6+AE7+AE8+AE9+AE10+AE11+AE12</f>
        <v>100</v>
      </c>
      <c r="AM12" s="33">
        <f>AF5+AF6+AF7+AF8+AF9+AF10+AF11+AF12</f>
        <v>100</v>
      </c>
      <c r="AN12" s="32">
        <f>AG5+AG6+AG7+AG8+AG9+AG10+AG11+AG12</f>
        <v>100</v>
      </c>
      <c r="AO12" s="33">
        <f>AH5+AH6+AH7+AH8+AH9+AH10+AH11+AH12</f>
        <v>96.428571428571431</v>
      </c>
      <c r="AQ12" s="10"/>
      <c r="AR12" s="10"/>
      <c r="AS12" s="10"/>
      <c r="AT12" s="10"/>
      <c r="AU12" s="10"/>
      <c r="AV12" s="10"/>
      <c r="AW12" s="10"/>
      <c r="AX12" s="10"/>
      <c r="AY12" s="10"/>
      <c r="AZ12" s="10"/>
      <c r="BA12" s="10"/>
      <c r="BB12" s="10"/>
      <c r="BC12" s="10"/>
      <c r="BD12" s="10"/>
      <c r="BE12" s="10"/>
      <c r="BF12" s="10"/>
      <c r="BG12" s="10"/>
      <c r="BH12" s="10"/>
      <c r="BI12" s="10"/>
    </row>
    <row r="13" spans="1:126" s="41" customFormat="1" x14ac:dyDescent="0.25">
      <c r="V13" s="41">
        <v>4</v>
      </c>
      <c r="W13" s="3">
        <f>K5</f>
        <v>0</v>
      </c>
      <c r="X13" s="3">
        <f>K6</f>
        <v>0</v>
      </c>
      <c r="Y13" s="3">
        <f>K7</f>
        <v>0</v>
      </c>
      <c r="Z13" s="3">
        <f>K8</f>
        <v>0</v>
      </c>
      <c r="AA13" s="3">
        <f>K9</f>
        <v>0</v>
      </c>
      <c r="AB13" s="5"/>
      <c r="AC13" s="41">
        <v>4</v>
      </c>
      <c r="AD13" s="33">
        <f>PRODUCT(W13*100*1/W21)</f>
        <v>0</v>
      </c>
      <c r="AE13" s="33">
        <f>PRODUCT(X13*100*1/X21)</f>
        <v>0</v>
      </c>
      <c r="AF13" s="33">
        <f>PRODUCT(Y13*100*1/Y21)</f>
        <v>0</v>
      </c>
      <c r="AG13" s="33">
        <f>PRODUCT(Z13*100*1/Z21)</f>
        <v>0</v>
      </c>
      <c r="AH13" s="33">
        <f>PRODUCT(AA13*100*1/AA21)</f>
        <v>0</v>
      </c>
      <c r="AJ13" s="41">
        <v>4</v>
      </c>
      <c r="AK13" s="33">
        <f>AD5+AD6+AD7+AD8+AD9+AD10+AD11+AD12+AD13</f>
        <v>100</v>
      </c>
      <c r="AL13" s="33">
        <f>AE5+AE6+AE7+AE8+AE9+AE10+AE11+AE12+AE13</f>
        <v>100</v>
      </c>
      <c r="AM13" s="33">
        <f>AF5+AF6+AF7+AF8+AF9+AF10+AF11+AF12+AF13</f>
        <v>100</v>
      </c>
      <c r="AN13" s="33">
        <f>AG5+AG6+AG7+AG8+AG9+AG10+AG11+AG12+AG13</f>
        <v>100</v>
      </c>
      <c r="AO13" s="33">
        <f>AH5+AH6+AH7+AH8+AH9+AH10+AH11+AH12+AH13</f>
        <v>96.428571428571431</v>
      </c>
      <c r="AQ13" s="10"/>
      <c r="AR13" s="10"/>
      <c r="AS13" s="10"/>
      <c r="AT13" s="10"/>
      <c r="AU13" s="10"/>
      <c r="AV13" s="10"/>
      <c r="AW13" s="10"/>
      <c r="AX13" s="10"/>
      <c r="AY13" s="10"/>
      <c r="AZ13" s="10"/>
      <c r="BA13" s="10"/>
      <c r="BB13" s="10"/>
      <c r="BC13" s="10"/>
      <c r="BD13" s="10"/>
      <c r="BE13" s="10"/>
      <c r="BF13" s="10"/>
      <c r="BG13" s="10"/>
      <c r="BH13" s="10"/>
      <c r="BI13" s="10"/>
    </row>
    <row r="14" spans="1:126" s="41" customFormat="1" x14ac:dyDescent="0.25">
      <c r="V14" s="41">
        <v>8</v>
      </c>
      <c r="W14" s="3">
        <f>L5</f>
        <v>0</v>
      </c>
      <c r="X14" s="3">
        <f>L6</f>
        <v>0</v>
      </c>
      <c r="Y14" s="3">
        <f>L7</f>
        <v>0</v>
      </c>
      <c r="Z14" s="3">
        <f>L8</f>
        <v>0</v>
      </c>
      <c r="AA14" s="3">
        <f>L9</f>
        <v>0</v>
      </c>
      <c r="AB14" s="7"/>
      <c r="AC14" s="41">
        <v>8</v>
      </c>
      <c r="AD14" s="33">
        <f>PRODUCT(W14*100*1/W21)</f>
        <v>0</v>
      </c>
      <c r="AE14" s="33">
        <f>PRODUCT(X14*100*1/X21)</f>
        <v>0</v>
      </c>
      <c r="AF14" s="33">
        <f>PRODUCT(Y14*100*1/Y21)</f>
        <v>0</v>
      </c>
      <c r="AG14" s="33">
        <f>PRODUCT(Z14*100*1/Z21)</f>
        <v>0</v>
      </c>
      <c r="AH14" s="33">
        <f>PRODUCT(AA14*100*1/AA21)</f>
        <v>0</v>
      </c>
      <c r="AJ14" s="41">
        <v>8</v>
      </c>
      <c r="AK14" s="33">
        <f>AD5+AD6+AD7+AD8+AD9+AD10+AD11+AD12+AD13+AD14</f>
        <v>100</v>
      </c>
      <c r="AL14" s="33">
        <f>AE5+AE6+AE7+AE8+AE9+AE10+AE11+AE12+AE13+AE14</f>
        <v>100</v>
      </c>
      <c r="AM14" s="33">
        <f>AF5+AF6+AF7+AF8+AF9+AF10+AF11+AF12+AF13+AF14</f>
        <v>100</v>
      </c>
      <c r="AN14" s="33">
        <f>AG5+AG6+AG7+AG8+AG9+AG10+AG11+AG12+AG13+AG14</f>
        <v>100</v>
      </c>
      <c r="AO14" s="33">
        <f>AH5+AH6+AH7+AH8+AH9+AH10+AH11+AH12+AH13+AH14</f>
        <v>96.428571428571431</v>
      </c>
      <c r="AQ14" s="10"/>
      <c r="AR14" s="10"/>
      <c r="AS14" s="10"/>
      <c r="AT14" s="10"/>
      <c r="AU14" s="10"/>
      <c r="AV14" s="10"/>
      <c r="AW14" s="10"/>
      <c r="AX14" s="10"/>
      <c r="AY14" s="10"/>
      <c r="AZ14" s="10"/>
      <c r="BA14" s="10"/>
      <c r="BB14" s="10"/>
      <c r="BC14" s="10"/>
      <c r="BD14" s="10"/>
      <c r="BE14" s="10"/>
      <c r="BF14" s="10"/>
      <c r="BG14" s="10"/>
      <c r="BH14" s="10"/>
      <c r="BI14" s="10"/>
    </row>
    <row r="15" spans="1:126" s="41" customFormat="1" x14ac:dyDescent="0.25">
      <c r="V15" s="41">
        <v>16</v>
      </c>
      <c r="W15" s="3">
        <f>M5</f>
        <v>0</v>
      </c>
      <c r="X15" s="3">
        <f>M6</f>
        <v>0</v>
      </c>
      <c r="Y15" s="3">
        <f>M7</f>
        <v>0</v>
      </c>
      <c r="Z15" s="3">
        <f>M8</f>
        <v>0</v>
      </c>
      <c r="AA15" s="3">
        <f>M9</f>
        <v>0</v>
      </c>
      <c r="AB15" s="7"/>
      <c r="AC15" s="41">
        <v>16</v>
      </c>
      <c r="AD15" s="33">
        <f>PRODUCT(W15*100*1/W21)</f>
        <v>0</v>
      </c>
      <c r="AE15" s="33">
        <f>PRODUCT(X15*100*1/X21)</f>
        <v>0</v>
      </c>
      <c r="AF15" s="33">
        <f>PRODUCT(Y15*100*1/Y21)</f>
        <v>0</v>
      </c>
      <c r="AG15" s="33">
        <f>PRODUCT(Z15*100*1/Z21)</f>
        <v>0</v>
      </c>
      <c r="AH15" s="33">
        <f>PRODUCT(AA15*100*1/AA21)</f>
        <v>0</v>
      </c>
      <c r="AJ15" s="41">
        <v>16</v>
      </c>
      <c r="AK15" s="33">
        <f>AD5+AD6+AD7+AD8+AD9+AD10+AD11+AD12+AD13+AD14+AD15</f>
        <v>100</v>
      </c>
      <c r="AL15" s="33">
        <f>AE5+AE6+AE7+AE8+AE9+AE10+AE11+AE12+AE13+AE14+AE15</f>
        <v>100</v>
      </c>
      <c r="AM15" s="33">
        <f>AF5+AF6+AF7+AF8+AF9+AF10+AF11+AF12+AF13+AF14+AF15</f>
        <v>100</v>
      </c>
      <c r="AN15" s="33">
        <f>AG5+AG6+AG7+AG8+AG9+AG10+AG11+AG12+AG13+AG14+AG15</f>
        <v>100</v>
      </c>
      <c r="AO15" s="33">
        <f>AH5+AH6+AH7+AH8+AH9+AH10+AH11+AH12+AH13+AH14+AH15</f>
        <v>96.428571428571431</v>
      </c>
      <c r="AQ15" s="10"/>
      <c r="AR15" s="10"/>
      <c r="AS15" s="10"/>
      <c r="AT15" s="10"/>
      <c r="AU15" s="10"/>
      <c r="AV15" s="10"/>
      <c r="AW15" s="10"/>
      <c r="AX15" s="10"/>
      <c r="AY15" s="10"/>
      <c r="AZ15" s="10"/>
      <c r="BA15" s="10"/>
      <c r="BB15" s="10"/>
      <c r="BC15" s="10"/>
      <c r="BD15" s="10"/>
      <c r="BE15" s="10"/>
      <c r="BF15" s="10"/>
      <c r="BG15" s="10"/>
      <c r="BH15" s="10"/>
      <c r="BI15" s="10"/>
    </row>
    <row r="16" spans="1:126" s="41" customFormat="1" x14ac:dyDescent="0.25">
      <c r="V16" s="41">
        <v>32</v>
      </c>
      <c r="W16" s="3">
        <f>N5</f>
        <v>0</v>
      </c>
      <c r="X16" s="3">
        <f>N6</f>
        <v>0</v>
      </c>
      <c r="Y16" s="3">
        <f>N7</f>
        <v>0</v>
      </c>
      <c r="Z16" s="3">
        <f>N8</f>
        <v>0</v>
      </c>
      <c r="AA16" s="3">
        <f>N9</f>
        <v>1</v>
      </c>
      <c r="AB16" s="7"/>
      <c r="AC16" s="41">
        <v>32</v>
      </c>
      <c r="AD16" s="33">
        <f>PRODUCT(W16*100*1/W21)</f>
        <v>0</v>
      </c>
      <c r="AE16" s="33">
        <f>PRODUCT(X16*100*1/X21)</f>
        <v>0</v>
      </c>
      <c r="AF16" s="33">
        <f>PRODUCT(Y16*100*1/Y21)</f>
        <v>0</v>
      </c>
      <c r="AG16" s="33">
        <f>PRODUCT(Z16*100*1/Z21)</f>
        <v>0</v>
      </c>
      <c r="AH16" s="33">
        <f>PRODUCT(AA16*100*1/AA21)</f>
        <v>3.5714285714285716</v>
      </c>
      <c r="AJ16" s="41">
        <v>32</v>
      </c>
      <c r="AK16" s="33">
        <f>AD5+AD6+AD7+AD8+AD9+AD10+AD11+AD12+AD13+AD14+AD15+AD16</f>
        <v>100</v>
      </c>
      <c r="AL16" s="33">
        <f>AE5+AE6+AE7+AE8+AE9+AE10+AE11+AE12+AE13+AE14+AE15+AE16</f>
        <v>100</v>
      </c>
      <c r="AM16" s="33">
        <f>AF5+AF6+AF7+AF8+AF9+AF10+AF11+AF12+AF13+AF14+AF15+AF16</f>
        <v>100</v>
      </c>
      <c r="AN16" s="33">
        <f>AG5+AG6+AG7+AG8+AG9+AG10+AG11+AG12+AG13+AG14+AG15+AG16</f>
        <v>100</v>
      </c>
      <c r="AO16" s="33">
        <f>AH5+AH6+AH7+AH8+AH9+AH10+AH11+AH12+AH13+AH14+AH15+AH16</f>
        <v>100</v>
      </c>
      <c r="AQ16" s="10"/>
      <c r="AR16" s="10"/>
      <c r="AS16" s="10"/>
      <c r="AT16" s="10"/>
      <c r="AU16" s="10"/>
      <c r="AV16" s="10"/>
      <c r="AX16" s="10"/>
      <c r="AY16" s="10"/>
      <c r="AZ16" s="10"/>
      <c r="BA16" s="10"/>
      <c r="BB16" s="10"/>
      <c r="BC16" s="10"/>
      <c r="BD16" s="10"/>
      <c r="BE16" s="10"/>
      <c r="BF16" s="10"/>
      <c r="BG16" s="10"/>
      <c r="BH16" s="10"/>
      <c r="BI16" s="10"/>
      <c r="BN16" s="10"/>
      <c r="BO16" s="10"/>
      <c r="BP16" s="10"/>
    </row>
    <row r="17" spans="22:126" s="41" customFormat="1" x14ac:dyDescent="0.25">
      <c r="V17" s="41">
        <v>64</v>
      </c>
      <c r="W17" s="3">
        <f>O5</f>
        <v>0</v>
      </c>
      <c r="X17" s="3">
        <f>O6</f>
        <v>0</v>
      </c>
      <c r="Y17" s="3">
        <f>O7</f>
        <v>0</v>
      </c>
      <c r="Z17" s="3">
        <f>O8</f>
        <v>0</v>
      </c>
      <c r="AA17" s="3">
        <f>O9</f>
        <v>0</v>
      </c>
      <c r="AB17" s="7"/>
      <c r="AC17" s="41">
        <v>64</v>
      </c>
      <c r="AD17" s="33">
        <f>PRODUCT(W17*100*1/W21)</f>
        <v>0</v>
      </c>
      <c r="AE17" s="33">
        <f>PRODUCT(X17*100*1/X21)</f>
        <v>0</v>
      </c>
      <c r="AF17" s="33">
        <f>PRODUCT(Y17*100*1/Y21)</f>
        <v>0</v>
      </c>
      <c r="AG17" s="33">
        <f>PRODUCT(Z17*100*1/Z21)</f>
        <v>0</v>
      </c>
      <c r="AH17" s="33">
        <f>PRODUCT(AA17*100*1/AA21)</f>
        <v>0</v>
      </c>
      <c r="AJ17" s="41">
        <v>64</v>
      </c>
      <c r="AK17" s="33">
        <f>AD5+AD6+AD7+AD8+AD9+AD10+AD11+AD12+AD13+AD14+AD15+AD16+AD17</f>
        <v>100</v>
      </c>
      <c r="AL17" s="33">
        <f>AE5+AE6+AE7+AE8+AE9+AE10+AE11+AE12+AE13+AE14+AE15+AE16+AE17</f>
        <v>100</v>
      </c>
      <c r="AM17" s="33">
        <f>AF5+AF6+AF7+AF8+AF9+AF10+AF11+AF12+AF13+AF14+AF15+AF16+AF17</f>
        <v>100</v>
      </c>
      <c r="AN17" s="33">
        <f>AG5+AG6+AG7+AG8+AG9+AG10+AG11+AG12+AG13+AG14+AG15+AG16+AG17</f>
        <v>100</v>
      </c>
      <c r="AO17" s="33">
        <f>AH5+AH6+AH7+AH8+AH9+AH10+AH11+AH12+AH13+AH14+AH15+AH16+AH17</f>
        <v>100</v>
      </c>
      <c r="AQ17" s="10"/>
      <c r="AR17" s="10"/>
      <c r="AS17" s="10"/>
      <c r="AT17" s="10"/>
      <c r="AU17" s="10"/>
      <c r="AV17" s="10"/>
      <c r="AX17" s="10"/>
      <c r="AY17" s="10"/>
      <c r="AZ17" s="10"/>
      <c r="BA17" s="10"/>
      <c r="BB17" s="10"/>
      <c r="BC17" s="10"/>
      <c r="BD17" s="10"/>
      <c r="BE17" s="10"/>
      <c r="BF17" s="10"/>
      <c r="BG17" s="10"/>
      <c r="BH17" s="10"/>
      <c r="BI17" s="10"/>
      <c r="BN17" s="10"/>
      <c r="BO17" s="10"/>
      <c r="BP17" s="10"/>
    </row>
    <row r="18" spans="22:126" s="41" customFormat="1" x14ac:dyDescent="0.25">
      <c r="V18" s="41">
        <v>128</v>
      </c>
      <c r="W18" s="3">
        <f>P5</f>
        <v>0</v>
      </c>
      <c r="X18" s="3">
        <f>P6</f>
        <v>0</v>
      </c>
      <c r="Y18" s="3">
        <f>P7</f>
        <v>0</v>
      </c>
      <c r="Z18" s="3">
        <f>P8</f>
        <v>0</v>
      </c>
      <c r="AA18" s="3">
        <f>P9</f>
        <v>0</v>
      </c>
      <c r="AB18" s="7"/>
      <c r="AC18" s="41">
        <v>128</v>
      </c>
      <c r="AD18" s="33">
        <f>PRODUCT(W18*100*1/W21)</f>
        <v>0</v>
      </c>
      <c r="AE18" s="33">
        <f>PRODUCT(X18*100*1/X21)</f>
        <v>0</v>
      </c>
      <c r="AF18" s="33">
        <f>PRODUCT(Y18*100*1/Y21)</f>
        <v>0</v>
      </c>
      <c r="AG18" s="33">
        <f>PRODUCT(Z18*100*1/Z21)</f>
        <v>0</v>
      </c>
      <c r="AH18" s="33">
        <f>PRODUCT(AA18*100*1/AA21)</f>
        <v>0</v>
      </c>
      <c r="AJ18" s="41">
        <v>128</v>
      </c>
      <c r="AK18" s="33">
        <f>AD5+AD6+AD7+AD8+AD9+AD10+AD11+AD12+AD13+AD14+AD15+AD16+AD17+AD18</f>
        <v>100</v>
      </c>
      <c r="AL18" s="33">
        <f>AE5+AE6+AE7+AE8+AE9+AE10+AE11+AE12+AE13+AE14+AE15+AE16+AE17+AE18</f>
        <v>100</v>
      </c>
      <c r="AM18" s="33">
        <f>AF5+AF6+AF7+AF8+AF9+AF10+AF11+AF12+AF13+AF14+AF15+AF16+AF17+AF18</f>
        <v>100</v>
      </c>
      <c r="AN18" s="33">
        <f>AG5+AG6+AG7+AG8+AG9+AG10+AG11+AG12+AG13+AG14+AG15+AG16+AG17+AG18</f>
        <v>100</v>
      </c>
      <c r="AO18" s="33">
        <f>AH5+AH6+AH7+AH8+AH9+AH10+AH11+AH12+AH13+AH14+AH15+AH16+AH17+AH18</f>
        <v>100</v>
      </c>
      <c r="AQ18" s="10"/>
      <c r="AR18" s="10"/>
      <c r="AS18" s="10"/>
      <c r="AT18" s="10"/>
      <c r="AU18" s="10"/>
      <c r="AV18" s="10"/>
      <c r="AX18" s="10"/>
      <c r="AY18" s="10"/>
      <c r="AZ18" s="10"/>
      <c r="BA18" s="10"/>
      <c r="BB18" s="10"/>
      <c r="BC18" s="10"/>
      <c r="BD18" s="10"/>
      <c r="BE18" s="10"/>
      <c r="BF18" s="10"/>
      <c r="BG18" s="10"/>
      <c r="BH18" s="10"/>
      <c r="BI18" s="10"/>
      <c r="BN18" s="10"/>
      <c r="BO18" s="10"/>
      <c r="BP18" s="10"/>
    </row>
    <row r="19" spans="22:126" s="41" customFormat="1" x14ac:dyDescent="0.25">
      <c r="V19" s="41">
        <v>256</v>
      </c>
      <c r="W19" s="3">
        <f>Q5</f>
        <v>0</v>
      </c>
      <c r="X19" s="3">
        <f>Q6</f>
        <v>0</v>
      </c>
      <c r="Y19" s="3">
        <f>Q7</f>
        <v>0</v>
      </c>
      <c r="Z19" s="3">
        <f>Q8</f>
        <v>0</v>
      </c>
      <c r="AA19" s="3">
        <f>Q9</f>
        <v>0</v>
      </c>
      <c r="AB19" s="7"/>
      <c r="AC19" s="41">
        <v>256</v>
      </c>
      <c r="AD19" s="33">
        <f>PRODUCT(W19*100*1/W21)</f>
        <v>0</v>
      </c>
      <c r="AE19" s="33">
        <f>PRODUCT(X19*100*1/X21)</f>
        <v>0</v>
      </c>
      <c r="AF19" s="33">
        <f>PRODUCT(Y19*100*1/Y21)</f>
        <v>0</v>
      </c>
      <c r="AG19" s="33">
        <f>PRODUCT(Z19*100*1/Z21)</f>
        <v>0</v>
      </c>
      <c r="AH19" s="33">
        <f>PRODUCT(AA19*100*1/AA21)</f>
        <v>0</v>
      </c>
      <c r="AJ19" s="41">
        <v>256</v>
      </c>
      <c r="AK19" s="33">
        <f>AD5+AD6+AD7+AD8+AD9+AD10+AD11+AD12+AD13+AD14+AD15+AD16+AD17+AD18+AD19</f>
        <v>100</v>
      </c>
      <c r="AL19" s="33">
        <f>AE5+AE6+AE7+AE8+AE9+AE10+AE11+AE12+AE13+AE14+AE15+AE16+AE17+AE18+AE19</f>
        <v>100</v>
      </c>
      <c r="AM19" s="33">
        <f>AF5+AF6+AF7+AF8+AF9+AF10+AF11+AF12+AF13+AF14+AF15+AF16+AF17+AF18+AF19</f>
        <v>100</v>
      </c>
      <c r="AN19" s="33">
        <f>AG5+AG6+AG7+AG8+AG9+AG10+AG11+AG12+AG13+AG14+AG15+AG16+AG17+AG18+AG19</f>
        <v>100</v>
      </c>
      <c r="AO19" s="33">
        <f>AH5+AH6+AH7+AH8+AH9+AH10+AH11+AH12+AH13+AH14+AH15+AH16+AH17+AH18+AH19</f>
        <v>100</v>
      </c>
      <c r="AQ19" s="10"/>
      <c r="AR19" s="10"/>
      <c r="AS19" s="10"/>
      <c r="AT19" s="10"/>
      <c r="AU19" s="10"/>
      <c r="AV19" s="10"/>
      <c r="AX19" s="10"/>
      <c r="AY19" s="10"/>
      <c r="AZ19" s="10"/>
      <c r="BA19" s="10"/>
      <c r="BB19" s="10"/>
      <c r="BC19" s="10"/>
      <c r="BD19" s="10"/>
      <c r="BE19" s="10"/>
      <c r="BF19" s="10"/>
      <c r="BG19" s="10"/>
      <c r="BH19" s="10"/>
      <c r="BI19" s="10"/>
      <c r="BN19" s="10"/>
      <c r="BO19" s="10"/>
      <c r="BP19" s="10"/>
    </row>
    <row r="20" spans="22:126" s="41" customFormat="1" x14ac:dyDescent="0.25">
      <c r="V20" s="41">
        <v>512</v>
      </c>
      <c r="W20" s="3">
        <f>R5</f>
        <v>0</v>
      </c>
      <c r="X20" s="3">
        <f>R6</f>
        <v>0</v>
      </c>
      <c r="Y20" s="3">
        <f>R7</f>
        <v>0</v>
      </c>
      <c r="Z20" s="3">
        <f>R8</f>
        <v>0</v>
      </c>
      <c r="AA20" s="3">
        <f>R9</f>
        <v>0</v>
      </c>
      <c r="AB20" s="7"/>
      <c r="AC20" s="41">
        <v>512</v>
      </c>
      <c r="AD20" s="33">
        <f>PRODUCT(W20*100*1/W21)</f>
        <v>0</v>
      </c>
      <c r="AE20" s="33">
        <f>PRODUCT(X20*100*1/X21)</f>
        <v>0</v>
      </c>
      <c r="AF20" s="33">
        <f>PRODUCT(Y20*100*1/Y21)</f>
        <v>0</v>
      </c>
      <c r="AG20" s="33">
        <f>PRODUCT(Z20*100*1/Z21)</f>
        <v>0</v>
      </c>
      <c r="AH20" s="33">
        <f>PRODUCT(AA20*100*1/AA21)</f>
        <v>0</v>
      </c>
      <c r="AJ20" s="41">
        <v>512</v>
      </c>
      <c r="AK20" s="33">
        <f>AD5+AD6+AD7+AD8+AD9+AD10+AD11+AD12+AD13+AD14+AD15+AD16+AD17+AD18+AD19+AD20</f>
        <v>100</v>
      </c>
      <c r="AL20" s="33">
        <f>AE5+AE6+AE7+AE8+AE9+AE10+AE11+AE12+AE13+AE14+AE15+AE16+AE17+AE18+AE19+AE20</f>
        <v>100</v>
      </c>
      <c r="AM20" s="33">
        <f>AF5+AF6+AF7+AF8+AF9+AF10+AF11+AF12+AF13+AF14+AF15+AF16+AF17+AF18+AF19+AF20</f>
        <v>100</v>
      </c>
      <c r="AN20" s="33">
        <f>AG5+AG6+AG7+AG8+AG9+AG10+AG11+AG12+AG13+AG14+AG15+AG16+AG17+AG18+AG19+AG20</f>
        <v>100</v>
      </c>
      <c r="AO20" s="33">
        <f>AH5+AH6+AH7+AH8+AH9+AH10+AH11+AH12+AH13+AH14+AH15+AH16+AH17+AH18+AH19+AH20</f>
        <v>100</v>
      </c>
      <c r="AQ20" s="10"/>
      <c r="AR20" s="10"/>
      <c r="AS20" s="10"/>
      <c r="AT20" s="10"/>
      <c r="AU20" s="10"/>
      <c r="AV20" s="10"/>
      <c r="AX20" s="10"/>
      <c r="AY20" s="10"/>
      <c r="AZ20" s="10"/>
      <c r="BA20" s="10"/>
      <c r="BB20" s="10"/>
      <c r="BC20" s="10"/>
      <c r="BD20" s="10"/>
      <c r="BE20" s="10"/>
      <c r="BF20" s="10"/>
      <c r="BG20" s="10"/>
      <c r="BH20" s="10"/>
      <c r="BI20" s="10"/>
      <c r="BN20" s="10"/>
      <c r="BO20" s="10"/>
      <c r="BP20" s="10"/>
    </row>
    <row r="21" spans="22:126" s="41" customFormat="1" x14ac:dyDescent="0.25">
      <c r="V21" s="41" t="s">
        <v>1</v>
      </c>
      <c r="W21" s="41">
        <f>S5</f>
        <v>27</v>
      </c>
      <c r="X21" s="41">
        <f>S6</f>
        <v>28</v>
      </c>
      <c r="Y21" s="41">
        <f>S7</f>
        <v>28</v>
      </c>
      <c r="Z21" s="41">
        <f>S8</f>
        <v>28</v>
      </c>
      <c r="AA21" s="41">
        <f>S9</f>
        <v>28</v>
      </c>
      <c r="AC21" s="41" t="s">
        <v>1</v>
      </c>
      <c r="AD21" s="41">
        <f>SUM(AD5:AD20)</f>
        <v>100</v>
      </c>
      <c r="AE21" s="41">
        <f>SUM(AE5:AE20)</f>
        <v>100</v>
      </c>
      <c r="AF21" s="41">
        <f>SUM(AF5:AF20)</f>
        <v>100</v>
      </c>
      <c r="AG21" s="41">
        <f>SUM(AG5:AG20)</f>
        <v>100</v>
      </c>
      <c r="AH21" s="41">
        <f>SUM(AH5:AH20)</f>
        <v>100</v>
      </c>
      <c r="BO21" s="10"/>
      <c r="BP21" s="10"/>
      <c r="BQ21" s="10"/>
    </row>
    <row r="22" spans="22:126" s="1" customFormat="1" x14ac:dyDescent="0.25">
      <c r="BQ22" s="10"/>
      <c r="BR22" s="10"/>
      <c r="BS22" s="10"/>
    </row>
    <row r="23" spans="22:126" s="1" customFormat="1" x14ac:dyDescent="0.25">
      <c r="BQ23" s="10"/>
      <c r="BR23" s="10"/>
      <c r="BS23" s="10"/>
    </row>
    <row r="24" spans="22:126" s="1" customFormat="1" x14ac:dyDescent="0.25">
      <c r="BQ24" s="10"/>
      <c r="BR24" s="10"/>
      <c r="BS24" s="10"/>
    </row>
    <row r="25" spans="22:126" s="1" customFormat="1" x14ac:dyDescent="0.25">
      <c r="BQ25" s="10"/>
      <c r="BR25" s="10"/>
      <c r="BS25" s="10"/>
    </row>
    <row r="26" spans="22:126" s="1" customFormat="1" x14ac:dyDescent="0.25">
      <c r="BN26" s="10"/>
      <c r="BO26" s="10"/>
      <c r="BP26" s="10"/>
      <c r="BQ26" s="10"/>
      <c r="BR26" s="10"/>
      <c r="BS26" s="10"/>
    </row>
    <row r="27" spans="22:126" s="1" customFormat="1" x14ac:dyDescent="0.25">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row>
    <row r="28" spans="22:126" s="1" customFormat="1" x14ac:dyDescent="0.25">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2:126" s="1" customFormat="1" x14ac:dyDescent="0.25"/>
    <row r="30" spans="22:126" s="1" customFormat="1" x14ac:dyDescent="0.25"/>
    <row r="31" spans="22:126" s="1" customFormat="1" x14ac:dyDescent="0.25"/>
    <row r="32" spans="22:126"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zoomScale="75" zoomScaleNormal="75" workbookViewId="0">
      <selection activeCell="AT34" sqref="AT34"/>
    </sheetView>
  </sheetViews>
  <sheetFormatPr baseColWidth="10" defaultRowHeight="15" x14ac:dyDescent="0.25"/>
  <cols>
    <col min="1" max="2" width="11.42578125" style="1"/>
    <col min="3" max="18" width="8.28515625" style="1" customWidth="1"/>
    <col min="19" max="22" width="11.42578125" style="1"/>
    <col min="23" max="27" width="8.28515625" style="1" customWidth="1"/>
    <col min="28" max="29" width="11.42578125" style="1"/>
    <col min="30" max="34" width="8.28515625" style="30" customWidth="1"/>
    <col min="35" max="35" width="8.28515625" style="1" customWidth="1"/>
    <col min="36" max="36" width="11.42578125" style="1"/>
    <col min="37" max="41" width="8.28515625" style="30" customWidth="1"/>
    <col min="42" max="43" width="8.28515625" style="1" customWidth="1"/>
    <col min="44" max="44" width="2.42578125" style="1" bestFit="1" customWidth="1"/>
    <col min="45" max="50" width="6.28515625" style="1" customWidth="1"/>
    <col min="51" max="51" width="4.7109375" style="1" customWidth="1"/>
    <col min="52" max="16384" width="11.42578125" style="1"/>
  </cols>
  <sheetData>
    <row r="1" spans="1:52" s="41" customFormat="1" x14ac:dyDescent="0.25">
      <c r="A1" s="41" t="s">
        <v>114</v>
      </c>
      <c r="W1" s="41" t="str">
        <f>A1</f>
        <v>Streptococcus dysgalactiae</v>
      </c>
      <c r="AD1" s="30" t="str">
        <f>A1</f>
        <v>Streptococcus dysgalactiae</v>
      </c>
      <c r="AE1" s="30"/>
      <c r="AF1" s="30"/>
      <c r="AG1" s="30"/>
      <c r="AH1" s="30"/>
      <c r="AI1" s="30"/>
      <c r="AK1" s="30" t="str">
        <f>A1</f>
        <v>Streptococcus dysgalactiae</v>
      </c>
      <c r="AL1" s="30"/>
      <c r="AM1" s="30"/>
      <c r="AN1" s="30"/>
      <c r="AO1" s="30"/>
      <c r="AP1" s="30"/>
      <c r="AQ1" s="30"/>
      <c r="AS1" s="10"/>
      <c r="AT1" s="10"/>
      <c r="AU1" s="10"/>
      <c r="AV1" s="10"/>
      <c r="AW1" s="10"/>
      <c r="AX1" s="10"/>
      <c r="AY1" s="10"/>
      <c r="AZ1" s="10"/>
    </row>
    <row r="2" spans="1:52" s="41" customFormat="1" ht="18.75" x14ac:dyDescent="0.25">
      <c r="B2" s="41" t="s">
        <v>0</v>
      </c>
      <c r="C2" s="41">
        <v>1.5625E-2</v>
      </c>
      <c r="D2" s="41">
        <v>3.125E-2</v>
      </c>
      <c r="E2" s="41">
        <v>6.25E-2</v>
      </c>
      <c r="F2" s="41">
        <v>0.125</v>
      </c>
      <c r="G2" s="41">
        <v>0.25</v>
      </c>
      <c r="H2" s="41">
        <v>0.5</v>
      </c>
      <c r="I2" s="41">
        <v>1</v>
      </c>
      <c r="J2" s="41">
        <v>2</v>
      </c>
      <c r="K2" s="41">
        <v>4</v>
      </c>
      <c r="L2" s="41">
        <v>8</v>
      </c>
      <c r="M2" s="41">
        <v>16</v>
      </c>
      <c r="N2" s="41">
        <v>32</v>
      </c>
      <c r="O2" s="41">
        <v>64</v>
      </c>
      <c r="P2" s="41">
        <v>128</v>
      </c>
      <c r="Q2" s="41">
        <v>256</v>
      </c>
      <c r="R2" s="41">
        <v>512</v>
      </c>
      <c r="S2" s="41" t="s">
        <v>1</v>
      </c>
      <c r="V2" s="41" t="s">
        <v>0</v>
      </c>
      <c r="W2" s="41" t="str">
        <f>B3</f>
        <v>Cefuroxim</v>
      </c>
      <c r="X2" s="41" t="str">
        <f>B4</f>
        <v>Moxifloxacin</v>
      </c>
      <c r="Y2" s="41" t="str">
        <f>B5</f>
        <v>Clindamycin</v>
      </c>
      <c r="Z2" s="41" t="str">
        <f>B6</f>
        <v>Benzylpenicillin</v>
      </c>
      <c r="AA2" s="41" t="str">
        <f>B7</f>
        <v>Clarithromycin</v>
      </c>
      <c r="AD2" s="30" t="str">
        <f>W2</f>
        <v>Cefuroxim</v>
      </c>
      <c r="AE2" s="30" t="str">
        <f>X2</f>
        <v>Moxifloxacin</v>
      </c>
      <c r="AF2" s="30" t="str">
        <f>Y2</f>
        <v>Clindamycin</v>
      </c>
      <c r="AG2" s="30" t="str">
        <f>Z2</f>
        <v>Benzylpenicillin</v>
      </c>
      <c r="AH2" s="30" t="str">
        <f>AA2</f>
        <v>Clarithromycin</v>
      </c>
      <c r="AK2" s="30" t="str">
        <f>W2</f>
        <v>Cefuroxim</v>
      </c>
      <c r="AL2" s="30" t="str">
        <f>X2</f>
        <v>Moxifloxacin</v>
      </c>
      <c r="AM2" s="30" t="str">
        <f>Y2</f>
        <v>Clindamycin</v>
      </c>
      <c r="AN2" s="30" t="str">
        <f>Z2</f>
        <v>Benzylpenicillin</v>
      </c>
      <c r="AO2" s="30" t="str">
        <f>AA2</f>
        <v>Clarithromycin</v>
      </c>
      <c r="AP2" s="30"/>
      <c r="AR2" s="38"/>
      <c r="AS2" s="24" t="s">
        <v>74</v>
      </c>
      <c r="AT2" s="24" t="s">
        <v>68</v>
      </c>
      <c r="AU2" s="24" t="s">
        <v>78</v>
      </c>
      <c r="AV2" s="24" t="s">
        <v>72</v>
      </c>
      <c r="AW2" s="24" t="s">
        <v>77</v>
      </c>
      <c r="AX2" s="10"/>
    </row>
    <row r="3" spans="1:52" s="41" customFormat="1" ht="18.75" x14ac:dyDescent="0.25">
      <c r="B3" s="41" t="s">
        <v>9</v>
      </c>
      <c r="C3" s="41">
        <v>0</v>
      </c>
      <c r="D3" s="41">
        <v>19</v>
      </c>
      <c r="E3" s="41">
        <v>0</v>
      </c>
      <c r="F3" s="41">
        <v>0</v>
      </c>
      <c r="G3" s="41">
        <v>0</v>
      </c>
      <c r="H3" s="41">
        <v>0</v>
      </c>
      <c r="I3" s="41">
        <v>0</v>
      </c>
      <c r="J3" s="41">
        <v>0</v>
      </c>
      <c r="K3" s="41">
        <v>0</v>
      </c>
      <c r="L3" s="41">
        <v>0</v>
      </c>
      <c r="M3" s="41">
        <v>0</v>
      </c>
      <c r="N3" s="41">
        <v>0</v>
      </c>
      <c r="O3" s="41">
        <v>0</v>
      </c>
      <c r="P3" s="41">
        <v>0</v>
      </c>
      <c r="Q3" s="41">
        <v>0</v>
      </c>
      <c r="R3" s="41">
        <v>0</v>
      </c>
      <c r="S3" s="41">
        <v>19</v>
      </c>
      <c r="V3" s="41">
        <v>1.5625E-2</v>
      </c>
      <c r="W3" s="41">
        <f>C3</f>
        <v>0</v>
      </c>
      <c r="X3" s="2">
        <f>C4</f>
        <v>0</v>
      </c>
      <c r="Y3" s="2">
        <f>C5</f>
        <v>0</v>
      </c>
      <c r="Z3" s="2">
        <f>C6</f>
        <v>0</v>
      </c>
      <c r="AA3" s="2">
        <f>C7</f>
        <v>0</v>
      </c>
      <c r="AC3" s="41">
        <v>1.5625E-2</v>
      </c>
      <c r="AD3" s="30">
        <f>PRODUCT(W3*100*1/W19)</f>
        <v>0</v>
      </c>
      <c r="AE3" s="31">
        <f>PRODUCT(X3*100*1/X19)</f>
        <v>0</v>
      </c>
      <c r="AF3" s="31">
        <f>PRODUCT(Y3*100*1/Y19)</f>
        <v>0</v>
      </c>
      <c r="AG3" s="31">
        <f>PRODUCT(Z3*100*1/Z19)</f>
        <v>0</v>
      </c>
      <c r="AH3" s="31">
        <f>PRODUCT(AA3*100*1/AA19)</f>
        <v>0</v>
      </c>
      <c r="AJ3" s="41">
        <v>1.5625E-2</v>
      </c>
      <c r="AK3" s="30">
        <f>AD3</f>
        <v>0</v>
      </c>
      <c r="AL3" s="31">
        <f>AE3</f>
        <v>0</v>
      </c>
      <c r="AM3" s="31">
        <f>AF3</f>
        <v>0</v>
      </c>
      <c r="AN3" s="31">
        <f>AG3</f>
        <v>0</v>
      </c>
      <c r="AO3" s="31">
        <f>AH3</f>
        <v>0</v>
      </c>
      <c r="AR3" s="25" t="s">
        <v>48</v>
      </c>
      <c r="AS3" s="26">
        <f>W19</f>
        <v>19</v>
      </c>
      <c r="AT3" s="26">
        <f>X19</f>
        <v>19</v>
      </c>
      <c r="AU3" s="26">
        <f>Y19</f>
        <v>19</v>
      </c>
      <c r="AV3" s="26">
        <f>Z19</f>
        <v>19</v>
      </c>
      <c r="AW3" s="26">
        <f>AA19</f>
        <v>18</v>
      </c>
      <c r="AX3" s="10"/>
    </row>
    <row r="4" spans="1:52" s="41" customFormat="1" ht="18.75" x14ac:dyDescent="0.25">
      <c r="B4" s="41" t="s">
        <v>20</v>
      </c>
      <c r="C4" s="2">
        <v>0</v>
      </c>
      <c r="D4" s="2">
        <v>2</v>
      </c>
      <c r="E4" s="2">
        <v>1</v>
      </c>
      <c r="F4" s="2">
        <v>13</v>
      </c>
      <c r="G4" s="2">
        <v>3</v>
      </c>
      <c r="H4" s="2">
        <v>0</v>
      </c>
      <c r="I4" s="3">
        <v>0</v>
      </c>
      <c r="J4" s="3">
        <v>0</v>
      </c>
      <c r="K4" s="3">
        <v>0</v>
      </c>
      <c r="L4" s="3">
        <v>0</v>
      </c>
      <c r="M4" s="3">
        <v>0</v>
      </c>
      <c r="N4" s="3">
        <v>0</v>
      </c>
      <c r="O4" s="3">
        <v>0</v>
      </c>
      <c r="P4" s="3">
        <v>0</v>
      </c>
      <c r="Q4" s="3">
        <v>0</v>
      </c>
      <c r="R4" s="3">
        <v>0</v>
      </c>
      <c r="S4" s="41">
        <v>19</v>
      </c>
      <c r="V4" s="41">
        <v>3.125E-2</v>
      </c>
      <c r="W4" s="41">
        <f>D3</f>
        <v>19</v>
      </c>
      <c r="X4" s="2">
        <f>D4</f>
        <v>2</v>
      </c>
      <c r="Y4" s="2">
        <f>D5</f>
        <v>8</v>
      </c>
      <c r="Z4" s="2">
        <f>D6</f>
        <v>19</v>
      </c>
      <c r="AA4" s="2">
        <f>D7</f>
        <v>2</v>
      </c>
      <c r="AC4" s="41">
        <v>3.125E-2</v>
      </c>
      <c r="AD4" s="30">
        <f>PRODUCT(W4*100*1/W19)</f>
        <v>100</v>
      </c>
      <c r="AE4" s="31">
        <f>PRODUCT(X4*100*1/X19)</f>
        <v>10.526315789473685</v>
      </c>
      <c r="AF4" s="31">
        <f>PRODUCT(Y4*100*1/Y19)</f>
        <v>42.10526315789474</v>
      </c>
      <c r="AG4" s="31">
        <f>PRODUCT(Z4*100*1/Z19)</f>
        <v>100</v>
      </c>
      <c r="AH4" s="31">
        <f>PRODUCT(AA4*100*1/AA19)</f>
        <v>11.111111111111111</v>
      </c>
      <c r="AJ4" s="41">
        <v>3.125E-2</v>
      </c>
      <c r="AK4" s="30">
        <f>AD3+AD4</f>
        <v>100</v>
      </c>
      <c r="AL4" s="31">
        <f>AE3+AE4</f>
        <v>10.526315789473685</v>
      </c>
      <c r="AM4" s="31">
        <f>AF3+AF4</f>
        <v>42.10526315789474</v>
      </c>
      <c r="AN4" s="31">
        <f>AG3+AG4</f>
        <v>100</v>
      </c>
      <c r="AO4" s="31">
        <f>AH3+AH4</f>
        <v>11.111111111111111</v>
      </c>
      <c r="AR4" s="25" t="s">
        <v>49</v>
      </c>
      <c r="AS4" s="18"/>
      <c r="AT4" s="18">
        <f>AL8</f>
        <v>100</v>
      </c>
      <c r="AU4" s="18">
        <f>AM8</f>
        <v>94.73684210526315</v>
      </c>
      <c r="AV4" s="18">
        <f>AN7</f>
        <v>100</v>
      </c>
      <c r="AW4" s="18">
        <f>AO7</f>
        <v>72.222222222222229</v>
      </c>
      <c r="AX4" s="10"/>
    </row>
    <row r="5" spans="1:52" s="41" customFormat="1" ht="18.75" x14ac:dyDescent="0.25">
      <c r="B5" s="41" t="s">
        <v>24</v>
      </c>
      <c r="C5" s="2">
        <v>0</v>
      </c>
      <c r="D5" s="2">
        <v>8</v>
      </c>
      <c r="E5" s="2">
        <v>5</v>
      </c>
      <c r="F5" s="2">
        <v>5</v>
      </c>
      <c r="G5" s="2">
        <v>0</v>
      </c>
      <c r="H5" s="2">
        <v>0</v>
      </c>
      <c r="I5" s="3">
        <v>0</v>
      </c>
      <c r="J5" s="3">
        <v>0</v>
      </c>
      <c r="K5" s="3">
        <v>0</v>
      </c>
      <c r="L5" s="3">
        <v>0</v>
      </c>
      <c r="M5" s="3">
        <v>0</v>
      </c>
      <c r="N5" s="3">
        <v>0</v>
      </c>
      <c r="O5" s="3">
        <v>0</v>
      </c>
      <c r="P5" s="3">
        <v>0</v>
      </c>
      <c r="Q5" s="3">
        <v>0</v>
      </c>
      <c r="R5" s="3">
        <v>1</v>
      </c>
      <c r="S5" s="41">
        <v>19</v>
      </c>
      <c r="V5" s="41">
        <v>6.25E-2</v>
      </c>
      <c r="W5" s="41">
        <f>E3</f>
        <v>0</v>
      </c>
      <c r="X5" s="2">
        <f>E4</f>
        <v>1</v>
      </c>
      <c r="Y5" s="2">
        <f>E5</f>
        <v>5</v>
      </c>
      <c r="Z5" s="2">
        <f>E6</f>
        <v>0</v>
      </c>
      <c r="AA5" s="2">
        <f>E7</f>
        <v>7</v>
      </c>
      <c r="AC5" s="41">
        <v>6.25E-2</v>
      </c>
      <c r="AD5" s="30">
        <f>PRODUCT(W5*100*1/W19)</f>
        <v>0</v>
      </c>
      <c r="AE5" s="31">
        <f>PRODUCT(X5*100*1/X19)</f>
        <v>5.2631578947368425</v>
      </c>
      <c r="AF5" s="31">
        <f>PRODUCT(Y5*100*1/Y19)</f>
        <v>26.315789473684209</v>
      </c>
      <c r="AG5" s="31">
        <f>PRODUCT(Z5*100*1/Z19)</f>
        <v>0</v>
      </c>
      <c r="AH5" s="31">
        <f>PRODUCT(AA5*100*1/AA19)</f>
        <v>38.888888888888886</v>
      </c>
      <c r="AJ5" s="41">
        <v>6.25E-2</v>
      </c>
      <c r="AK5" s="30">
        <f>AD3+AD4+AD5</f>
        <v>100</v>
      </c>
      <c r="AL5" s="31">
        <f>AE3+AE4+AE5</f>
        <v>15.789473684210527</v>
      </c>
      <c r="AM5" s="31">
        <f>AF3+AF4+AF5</f>
        <v>68.421052631578945</v>
      </c>
      <c r="AN5" s="31">
        <f>AG3+AG4+AG5</f>
        <v>100</v>
      </c>
      <c r="AO5" s="31">
        <f>AH3+AH4+AH5</f>
        <v>50</v>
      </c>
      <c r="AR5" s="25" t="s">
        <v>50</v>
      </c>
      <c r="AS5" s="18"/>
      <c r="AT5" s="18"/>
      <c r="AU5" s="18"/>
      <c r="AV5" s="18"/>
      <c r="AW5" s="18"/>
      <c r="AX5" s="10"/>
    </row>
    <row r="6" spans="1:52" s="41" customFormat="1" ht="18.75" x14ac:dyDescent="0.25">
      <c r="B6" s="41" t="s">
        <v>26</v>
      </c>
      <c r="C6" s="2">
        <v>0</v>
      </c>
      <c r="D6" s="2">
        <v>19</v>
      </c>
      <c r="E6" s="2">
        <v>0</v>
      </c>
      <c r="F6" s="2">
        <v>0</v>
      </c>
      <c r="G6" s="2">
        <v>0</v>
      </c>
      <c r="H6" s="3">
        <v>0</v>
      </c>
      <c r="I6" s="3">
        <v>0</v>
      </c>
      <c r="J6" s="3">
        <v>0</v>
      </c>
      <c r="K6" s="3">
        <v>0</v>
      </c>
      <c r="L6" s="3">
        <v>0</v>
      </c>
      <c r="M6" s="3">
        <v>0</v>
      </c>
      <c r="N6" s="3">
        <v>0</v>
      </c>
      <c r="O6" s="3">
        <v>0</v>
      </c>
      <c r="P6" s="3">
        <v>0</v>
      </c>
      <c r="Q6" s="3">
        <v>0</v>
      </c>
      <c r="R6" s="3">
        <v>0</v>
      </c>
      <c r="S6" s="41">
        <v>19</v>
      </c>
      <c r="V6" s="41">
        <v>0.125</v>
      </c>
      <c r="W6" s="41">
        <f>F3</f>
        <v>0</v>
      </c>
      <c r="X6" s="2">
        <f>F4</f>
        <v>13</v>
      </c>
      <c r="Y6" s="2">
        <f>F5</f>
        <v>5</v>
      </c>
      <c r="Z6" s="2">
        <f>F6</f>
        <v>0</v>
      </c>
      <c r="AA6" s="2">
        <f>F7</f>
        <v>3</v>
      </c>
      <c r="AC6" s="41">
        <v>0.125</v>
      </c>
      <c r="AD6" s="30">
        <f>PRODUCT(W6*100*1/W19)</f>
        <v>0</v>
      </c>
      <c r="AE6" s="31">
        <f>PRODUCT(X6*100*1/X19)</f>
        <v>68.421052631578945</v>
      </c>
      <c r="AF6" s="31">
        <f>PRODUCT(Y6*100*1/Y19)</f>
        <v>26.315789473684209</v>
      </c>
      <c r="AG6" s="31">
        <f>PRODUCT(Z6*100*1/Z19)</f>
        <v>0</v>
      </c>
      <c r="AH6" s="31">
        <f>PRODUCT(AA6*100*1/AA19)</f>
        <v>16.666666666666668</v>
      </c>
      <c r="AJ6" s="41">
        <v>0.125</v>
      </c>
      <c r="AK6" s="30">
        <f>AD3+AD4+AD5+AD6</f>
        <v>100</v>
      </c>
      <c r="AL6" s="31">
        <f>AE3+AE4+AE5+AE6</f>
        <v>84.21052631578948</v>
      </c>
      <c r="AM6" s="31">
        <f>AF3+AF4+AF5+AF6</f>
        <v>94.73684210526315</v>
      </c>
      <c r="AN6" s="31">
        <f>AG3+AG4+AG5+AG6</f>
        <v>100</v>
      </c>
      <c r="AO6" s="31">
        <f>AH3+AH4+AH5+AH6</f>
        <v>66.666666666666671</v>
      </c>
      <c r="AR6" s="25" t="s">
        <v>51</v>
      </c>
      <c r="AS6" s="18"/>
      <c r="AT6" s="18">
        <f>AL18-AL8</f>
        <v>0</v>
      </c>
      <c r="AU6" s="18">
        <f>AM18-AM8</f>
        <v>5.2631578947368496</v>
      </c>
      <c r="AV6" s="18">
        <f>AN18-AN7</f>
        <v>0</v>
      </c>
      <c r="AW6" s="18">
        <f>AO18-AO7</f>
        <v>27.777777777777786</v>
      </c>
      <c r="AX6" s="10"/>
    </row>
    <row r="7" spans="1:52" s="41" customFormat="1" x14ac:dyDescent="0.25">
      <c r="B7" s="41" t="s">
        <v>113</v>
      </c>
      <c r="C7" s="2">
        <v>0</v>
      </c>
      <c r="D7" s="2">
        <v>2</v>
      </c>
      <c r="E7" s="2">
        <v>7</v>
      </c>
      <c r="F7" s="2">
        <v>3</v>
      </c>
      <c r="G7" s="2">
        <v>1</v>
      </c>
      <c r="H7" s="3">
        <v>1</v>
      </c>
      <c r="I7" s="3">
        <v>0</v>
      </c>
      <c r="J7" s="3">
        <v>1</v>
      </c>
      <c r="K7" s="3">
        <v>1</v>
      </c>
      <c r="L7" s="3">
        <v>1</v>
      </c>
      <c r="M7" s="3">
        <v>1</v>
      </c>
      <c r="N7" s="3">
        <v>0</v>
      </c>
      <c r="O7" s="3">
        <v>0</v>
      </c>
      <c r="P7" s="3">
        <v>0</v>
      </c>
      <c r="Q7" s="3">
        <v>0</v>
      </c>
      <c r="R7" s="3">
        <v>0</v>
      </c>
      <c r="S7" s="41">
        <v>18</v>
      </c>
      <c r="V7" s="41">
        <v>0.25</v>
      </c>
      <c r="W7" s="41">
        <f>G3</f>
        <v>0</v>
      </c>
      <c r="X7" s="2">
        <f>G4</f>
        <v>3</v>
      </c>
      <c r="Y7" s="2">
        <f>G5</f>
        <v>0</v>
      </c>
      <c r="Z7" s="2">
        <f>G6</f>
        <v>0</v>
      </c>
      <c r="AA7" s="2">
        <f>G7</f>
        <v>1</v>
      </c>
      <c r="AC7" s="41">
        <v>0.25</v>
      </c>
      <c r="AD7" s="30">
        <f>PRODUCT(W7*100*1/W19)</f>
        <v>0</v>
      </c>
      <c r="AE7" s="31">
        <f>PRODUCT(X7*100*1/X19)</f>
        <v>15.789473684210526</v>
      </c>
      <c r="AF7" s="31">
        <f>PRODUCT(Y7*100*1/Y19)</f>
        <v>0</v>
      </c>
      <c r="AG7" s="31">
        <f>PRODUCT(Z7*100*1/Z19)</f>
        <v>0</v>
      </c>
      <c r="AH7" s="31">
        <f>PRODUCT(AA7*100*1/AA19)</f>
        <v>5.5555555555555554</v>
      </c>
      <c r="AJ7" s="41">
        <v>0.25</v>
      </c>
      <c r="AK7" s="30">
        <f>AD3+AD4+AD5+AD6+AD7</f>
        <v>100</v>
      </c>
      <c r="AL7" s="31">
        <f>AE3+AE4+AE5+AE6+AE7</f>
        <v>100</v>
      </c>
      <c r="AM7" s="31">
        <f>AF3+AF4+AF5+AF6+AF7</f>
        <v>94.73684210526315</v>
      </c>
      <c r="AN7" s="31">
        <f>AG3+AG4+AG5+AG6+AG7</f>
        <v>100</v>
      </c>
      <c r="AO7" s="31">
        <f>AH3+AH4+AH5+AH6+AH7</f>
        <v>72.222222222222229</v>
      </c>
      <c r="AR7" s="10"/>
      <c r="AS7" s="10"/>
      <c r="AT7" s="10"/>
      <c r="AU7" s="10"/>
      <c r="AV7" s="10"/>
      <c r="AW7" s="10"/>
      <c r="AX7" s="10"/>
    </row>
    <row r="8" spans="1:52" s="41" customFormat="1" x14ac:dyDescent="0.25">
      <c r="V8" s="41">
        <v>0.5</v>
      </c>
      <c r="W8" s="41">
        <f>H3</f>
        <v>0</v>
      </c>
      <c r="X8" s="2">
        <f>H4</f>
        <v>0</v>
      </c>
      <c r="Y8" s="2">
        <f>H5</f>
        <v>0</v>
      </c>
      <c r="Z8" s="3">
        <f>H6</f>
        <v>0</v>
      </c>
      <c r="AA8" s="3">
        <f>H7</f>
        <v>1</v>
      </c>
      <c r="AC8" s="41">
        <v>0.5</v>
      </c>
      <c r="AD8" s="30">
        <f>PRODUCT(W8*100*1/W19)</f>
        <v>0</v>
      </c>
      <c r="AE8" s="31">
        <f>PRODUCT(X8*100*1/X19)</f>
        <v>0</v>
      </c>
      <c r="AF8" s="31">
        <f>PRODUCT(Y8*100*1/Y19)</f>
        <v>0</v>
      </c>
      <c r="AG8" s="33">
        <f>PRODUCT(Z8*100*1/Z19)</f>
        <v>0</v>
      </c>
      <c r="AH8" s="33">
        <f>PRODUCT(AA8*100*1/AA19)</f>
        <v>5.5555555555555554</v>
      </c>
      <c r="AJ8" s="41">
        <v>0.5</v>
      </c>
      <c r="AK8" s="30">
        <f>AD3+AD4+AD5+AD6+AD7+AD8</f>
        <v>100</v>
      </c>
      <c r="AL8" s="31">
        <f>AE3+AE4+AE5+AE6+AE7+AE8</f>
        <v>100</v>
      </c>
      <c r="AM8" s="31">
        <f>AF3+AF4+AF5+AF6+AF7+AF8</f>
        <v>94.73684210526315</v>
      </c>
      <c r="AN8" s="33">
        <f>AG3+AG4+AG5+AG6+AG7+AG8</f>
        <v>100</v>
      </c>
      <c r="AO8" s="33">
        <f>AH3+AH4+AH5+AH6+AH7+AH8</f>
        <v>77.777777777777786</v>
      </c>
      <c r="AR8" s="10"/>
      <c r="AS8" s="10"/>
      <c r="AT8" s="10"/>
      <c r="AU8" s="10"/>
      <c r="AV8" s="10"/>
      <c r="AW8" s="10"/>
      <c r="AX8" s="10"/>
    </row>
    <row r="9" spans="1:52" s="41" customFormat="1" x14ac:dyDescent="0.25">
      <c r="V9" s="41">
        <v>1</v>
      </c>
      <c r="W9" s="41">
        <f>I3</f>
        <v>0</v>
      </c>
      <c r="X9" s="3">
        <f>I4</f>
        <v>0</v>
      </c>
      <c r="Y9" s="3">
        <f>I5</f>
        <v>0</v>
      </c>
      <c r="Z9" s="3">
        <f>I6</f>
        <v>0</v>
      </c>
      <c r="AA9" s="3">
        <f>I7</f>
        <v>0</v>
      </c>
      <c r="AC9" s="41">
        <v>1</v>
      </c>
      <c r="AD9" s="30">
        <f>PRODUCT(W9*100*1/W19)</f>
        <v>0</v>
      </c>
      <c r="AE9" s="33">
        <f>PRODUCT(X9*100*1/X19)</f>
        <v>0</v>
      </c>
      <c r="AF9" s="33">
        <f>PRODUCT(Y9*100*1/Y19)</f>
        <v>0</v>
      </c>
      <c r="AG9" s="33">
        <f>PRODUCT(Z9*100*1/Z19)</f>
        <v>0</v>
      </c>
      <c r="AH9" s="33">
        <f>PRODUCT(AA9*100*1/AA19)</f>
        <v>0</v>
      </c>
      <c r="AJ9" s="41">
        <v>1</v>
      </c>
      <c r="AK9" s="30">
        <f>AD3+AD4+AD5+AD6+AD7+AD8+AD9</f>
        <v>100</v>
      </c>
      <c r="AL9" s="33">
        <f>AE3+AE4+AE5+AE6+AE7+AE8+AE9</f>
        <v>100</v>
      </c>
      <c r="AM9" s="33">
        <f>AF3+AF4+AF5+AF6+AF7+AF8+AF9</f>
        <v>94.73684210526315</v>
      </c>
      <c r="AN9" s="33">
        <f>AG3+AG4+AG5+AG6+AG7+AG8+AG9</f>
        <v>100</v>
      </c>
      <c r="AO9" s="33">
        <f>AH3+AH4+AH5+AH6+AH7+AH8+AH9</f>
        <v>77.777777777777786</v>
      </c>
      <c r="AR9" s="10"/>
      <c r="AS9" s="10" t="str">
        <f>A1</f>
        <v>Streptococcus dysgalactiae</v>
      </c>
      <c r="AT9" s="10"/>
      <c r="AU9" s="10"/>
      <c r="AV9" s="10"/>
      <c r="AW9" s="10"/>
      <c r="AX9" s="10"/>
    </row>
    <row r="10" spans="1:52" s="41" customFormat="1" x14ac:dyDescent="0.25">
      <c r="V10" s="41">
        <v>2</v>
      </c>
      <c r="W10" s="41">
        <f>J3</f>
        <v>0</v>
      </c>
      <c r="X10" s="3">
        <f>J4</f>
        <v>0</v>
      </c>
      <c r="Y10" s="3">
        <f>J5</f>
        <v>0</v>
      </c>
      <c r="Z10" s="3">
        <f>J6</f>
        <v>0</v>
      </c>
      <c r="AA10" s="3">
        <f>J7</f>
        <v>1</v>
      </c>
      <c r="AC10" s="41">
        <v>2</v>
      </c>
      <c r="AD10" s="30">
        <f>PRODUCT(W10*100*1/W19)</f>
        <v>0</v>
      </c>
      <c r="AE10" s="33">
        <f>PRODUCT(X10*100*1/X19)</f>
        <v>0</v>
      </c>
      <c r="AF10" s="33">
        <f>PRODUCT(Y10*100*1/Y19)</f>
        <v>0</v>
      </c>
      <c r="AG10" s="33">
        <f>PRODUCT(Z10*100*1/Z19)</f>
        <v>0</v>
      </c>
      <c r="AH10" s="33">
        <f>PRODUCT(AA10*100*1/AA19)</f>
        <v>5.5555555555555554</v>
      </c>
      <c r="AJ10" s="41">
        <v>2</v>
      </c>
      <c r="AK10" s="30">
        <f>AD3+AD4+AD5+AD6+AD7+AD8+AD9+AD10</f>
        <v>100</v>
      </c>
      <c r="AL10" s="33">
        <f>AE3+AE4+AE5+AE6+AE7+AE8+AE9+AE10</f>
        <v>100</v>
      </c>
      <c r="AM10" s="33">
        <f>AF3+AF4+AF5+AF6+AF7+AF8+AF9+AF10</f>
        <v>94.73684210526315</v>
      </c>
      <c r="AN10" s="33">
        <f>AG3+AG4+AG5+AG6+AG7+AG8+AG9+AG10</f>
        <v>100</v>
      </c>
      <c r="AO10" s="33">
        <f>AH3+AH4+AH5+AH6+AH7+AH8+AH9+AH10</f>
        <v>83.333333333333343</v>
      </c>
      <c r="AR10" s="10"/>
      <c r="AS10" s="10"/>
      <c r="AT10" s="10"/>
      <c r="AU10" s="10"/>
      <c r="AV10" s="10"/>
      <c r="AW10" s="10"/>
      <c r="AX10" s="10"/>
    </row>
    <row r="11" spans="1:52" s="41" customFormat="1" x14ac:dyDescent="0.25">
      <c r="V11" s="41">
        <v>4</v>
      </c>
      <c r="W11" s="41">
        <f>K3</f>
        <v>0</v>
      </c>
      <c r="X11" s="3">
        <f>K4</f>
        <v>0</v>
      </c>
      <c r="Y11" s="3">
        <f>K5</f>
        <v>0</v>
      </c>
      <c r="Z11" s="3">
        <f>K6</f>
        <v>0</v>
      </c>
      <c r="AA11" s="3">
        <f>K7</f>
        <v>1</v>
      </c>
      <c r="AC11" s="41">
        <v>4</v>
      </c>
      <c r="AD11" s="30">
        <f>PRODUCT(W11*100*1/W19)</f>
        <v>0</v>
      </c>
      <c r="AE11" s="33">
        <f>PRODUCT(X11*100*1/X19)</f>
        <v>0</v>
      </c>
      <c r="AF11" s="33">
        <f>PRODUCT(Y11*100*1/Y19)</f>
        <v>0</v>
      </c>
      <c r="AG11" s="33">
        <f>PRODUCT(Z11*100*1/Z19)</f>
        <v>0</v>
      </c>
      <c r="AH11" s="33">
        <f>PRODUCT(AA11*100*1/AA19)</f>
        <v>5.5555555555555554</v>
      </c>
      <c r="AJ11" s="41">
        <v>4</v>
      </c>
      <c r="AK11" s="30">
        <f>AD3+AD4+AD5+AD6+AD7+AD8+AD9+AD10+AD11</f>
        <v>100</v>
      </c>
      <c r="AL11" s="33">
        <f>AE3+AE4+AE5+AE6+AE7+AE8+AE9+AE10+AE11</f>
        <v>100</v>
      </c>
      <c r="AM11" s="33">
        <f>AF3+AF4+AF5+AF6+AF7+AF8+AF9+AF10+AF11</f>
        <v>94.73684210526315</v>
      </c>
      <c r="AN11" s="33">
        <f>AG3+AG4+AG5+AG6+AG7+AG8+AG9+AG10+AG11</f>
        <v>100</v>
      </c>
      <c r="AO11" s="33">
        <f>AH3+AH4+AH5+AH6+AH7+AH8+AH9+AH10+AH11</f>
        <v>88.8888888888889</v>
      </c>
      <c r="AR11" s="10"/>
      <c r="AS11" s="10"/>
      <c r="AT11" s="10"/>
      <c r="AU11" s="10"/>
      <c r="AV11" s="10"/>
      <c r="AW11" s="10"/>
      <c r="AX11" s="10"/>
    </row>
    <row r="12" spans="1:52" s="41" customFormat="1" x14ac:dyDescent="0.25">
      <c r="V12" s="41">
        <v>8</v>
      </c>
      <c r="W12" s="41">
        <f>L3</f>
        <v>0</v>
      </c>
      <c r="X12" s="3">
        <f>L4</f>
        <v>0</v>
      </c>
      <c r="Y12" s="3">
        <f>L5</f>
        <v>0</v>
      </c>
      <c r="Z12" s="3">
        <f>L6</f>
        <v>0</v>
      </c>
      <c r="AA12" s="3">
        <f>L7</f>
        <v>1</v>
      </c>
      <c r="AC12" s="41">
        <v>8</v>
      </c>
      <c r="AD12" s="30">
        <f>PRODUCT(W12*100*1/W19)</f>
        <v>0</v>
      </c>
      <c r="AE12" s="33">
        <f>PRODUCT(X12*100*1/X19)</f>
        <v>0</v>
      </c>
      <c r="AF12" s="33">
        <f>PRODUCT(Y12*100*1/Y19)</f>
        <v>0</v>
      </c>
      <c r="AG12" s="33">
        <f>PRODUCT(Z12*100*1/Z19)</f>
        <v>0</v>
      </c>
      <c r="AH12" s="33">
        <f>PRODUCT(AA12*100*1/AA19)</f>
        <v>5.5555555555555554</v>
      </c>
      <c r="AJ12" s="41">
        <v>8</v>
      </c>
      <c r="AK12" s="30">
        <f>AD3+AD4+AD5+AD6+AD7+AD8+AD9+AD10+AD11+AD12</f>
        <v>100</v>
      </c>
      <c r="AL12" s="33">
        <f>AE3+AE4+AE5+AE6+AE7+AE8+AE9+AE10+AE11+AE12</f>
        <v>100</v>
      </c>
      <c r="AM12" s="33">
        <f>AF3+AF4+AF5+AF6+AF7+AF8+AF9+AF10+AF11+AF12</f>
        <v>94.73684210526315</v>
      </c>
      <c r="AN12" s="33">
        <f>AG3+AG4+AG5+AG6+AG7+AG8+AG9+AG10+AG11+AG12</f>
        <v>100</v>
      </c>
      <c r="AO12" s="33">
        <f>AH3+AH4+AH5+AH6+AH7+AH8+AH9+AH10+AH11+AH12</f>
        <v>94.444444444444457</v>
      </c>
      <c r="AR12" s="10"/>
      <c r="AS12" s="10"/>
      <c r="AT12" s="10"/>
      <c r="AU12" s="10"/>
      <c r="AV12" s="10"/>
      <c r="AW12" s="10"/>
      <c r="AX12" s="10"/>
    </row>
    <row r="13" spans="1:52" s="41" customFormat="1" x14ac:dyDescent="0.25">
      <c r="V13" s="41">
        <v>16</v>
      </c>
      <c r="W13" s="41">
        <f>M3</f>
        <v>0</v>
      </c>
      <c r="X13" s="3">
        <f>M4</f>
        <v>0</v>
      </c>
      <c r="Y13" s="3">
        <f>M5</f>
        <v>0</v>
      </c>
      <c r="Z13" s="3">
        <f>M6</f>
        <v>0</v>
      </c>
      <c r="AA13" s="3">
        <f>M7</f>
        <v>1</v>
      </c>
      <c r="AC13" s="41">
        <v>16</v>
      </c>
      <c r="AD13" s="30">
        <f>PRODUCT(W13*100*1/W19)</f>
        <v>0</v>
      </c>
      <c r="AE13" s="33">
        <f>PRODUCT(X13*100*1/X19)</f>
        <v>0</v>
      </c>
      <c r="AF13" s="33">
        <f>PRODUCT(Y13*100*1/Y19)</f>
        <v>0</v>
      </c>
      <c r="AG13" s="33">
        <f>PRODUCT(Z13*100*1/Z19)</f>
        <v>0</v>
      </c>
      <c r="AH13" s="33">
        <f>PRODUCT(AA13*100*1/AA19)</f>
        <v>5.5555555555555554</v>
      </c>
      <c r="AJ13" s="41">
        <v>16</v>
      </c>
      <c r="AK13" s="30">
        <f>AD3+AD4+AD5+AD6+AD7+AD8+AD9+AD10+AD11+AD12+AD13</f>
        <v>100</v>
      </c>
      <c r="AL13" s="33">
        <f>AE3+AE4+AE5+AE6+AE7+AE8+AE9+AE10+AE11+AE12+AE13</f>
        <v>100</v>
      </c>
      <c r="AM13" s="33">
        <f>AF3+AF4+AF5+AF6+AF7+AF8+AF9+AF10+AF11+AF12+AF13</f>
        <v>94.73684210526315</v>
      </c>
      <c r="AN13" s="33">
        <f>AG3+AG4+AG5+AG6+AG7+AG8+AG9+AG10+AG11+AG12+AG13</f>
        <v>100</v>
      </c>
      <c r="AO13" s="33">
        <f>AH3+AH4+AH5+AH6+AH7+AH8+AH9+AH10+AH11+AH12+AH13</f>
        <v>100.00000000000001</v>
      </c>
      <c r="AR13" s="10"/>
      <c r="AS13" s="10"/>
      <c r="AT13" s="10"/>
      <c r="AU13" s="10"/>
      <c r="AV13" s="10"/>
      <c r="AW13" s="10"/>
      <c r="AX13" s="10"/>
    </row>
    <row r="14" spans="1:52" s="41" customFormat="1" x14ac:dyDescent="0.25">
      <c r="V14" s="41">
        <v>32</v>
      </c>
      <c r="W14" s="41">
        <f>N3</f>
        <v>0</v>
      </c>
      <c r="X14" s="3">
        <f>N4</f>
        <v>0</v>
      </c>
      <c r="Y14" s="3">
        <f>N5</f>
        <v>0</v>
      </c>
      <c r="Z14" s="3">
        <f>N6</f>
        <v>0</v>
      </c>
      <c r="AA14" s="3">
        <f>N7</f>
        <v>0</v>
      </c>
      <c r="AC14" s="41">
        <v>32</v>
      </c>
      <c r="AD14" s="30">
        <f>PRODUCT(W14*100*1/W19)</f>
        <v>0</v>
      </c>
      <c r="AE14" s="33">
        <f>PRODUCT(X14*100*1/X19)</f>
        <v>0</v>
      </c>
      <c r="AF14" s="33">
        <f>PRODUCT(Y14*100*1/Y19)</f>
        <v>0</v>
      </c>
      <c r="AG14" s="33">
        <f>PRODUCT(Z14*100*1/Z19)</f>
        <v>0</v>
      </c>
      <c r="AH14" s="33">
        <f>PRODUCT(AA14*100*1/AA19)</f>
        <v>0</v>
      </c>
      <c r="AJ14" s="41">
        <v>32</v>
      </c>
      <c r="AK14" s="30">
        <f>AD3+AD4+AD5+AD6+AD7+AD8+AD9+AD10+AD11+AD12+AD13+AD14</f>
        <v>100</v>
      </c>
      <c r="AL14" s="33">
        <f>AE3+AE4+AE5+AE6+AE7+AE8+AE9+AE10+AE11+AE12+AE13+AE14</f>
        <v>100</v>
      </c>
      <c r="AM14" s="33">
        <f>AF3+AF4+AF5+AF6+AF7+AF8+AF9+AF10+AF11+AF12+AF13+AF14</f>
        <v>94.73684210526315</v>
      </c>
      <c r="AN14" s="33">
        <f>AG3+AG4+AG5+AG6+AG7+AG8+AG9+AG10+AG11+AG12+AG13+AG14</f>
        <v>100</v>
      </c>
      <c r="AO14" s="33">
        <f>AH3+AH4+AH5+AH6+AH7+AH8+AH9+AH10+AH11+AH12+AH13+AH14</f>
        <v>100.00000000000001</v>
      </c>
      <c r="AR14" s="10"/>
      <c r="AS14" s="10"/>
      <c r="AT14" s="10"/>
      <c r="AU14" s="10"/>
      <c r="AV14" s="10"/>
      <c r="AW14" s="10"/>
      <c r="AX14" s="10"/>
    </row>
    <row r="15" spans="1:52" s="41" customFormat="1" x14ac:dyDescent="0.25">
      <c r="V15" s="41">
        <v>64</v>
      </c>
      <c r="W15" s="41">
        <f>O3</f>
        <v>0</v>
      </c>
      <c r="X15" s="3">
        <f>O4</f>
        <v>0</v>
      </c>
      <c r="Y15" s="3">
        <f>O5</f>
        <v>0</v>
      </c>
      <c r="Z15" s="3">
        <f>O6</f>
        <v>0</v>
      </c>
      <c r="AA15" s="3">
        <f>O7</f>
        <v>0</v>
      </c>
      <c r="AC15" s="41">
        <v>64</v>
      </c>
      <c r="AD15" s="30">
        <f>PRODUCT(W15*100*1/W19)</f>
        <v>0</v>
      </c>
      <c r="AE15" s="33">
        <f>PRODUCT(X15*100*1/X19)</f>
        <v>0</v>
      </c>
      <c r="AF15" s="33">
        <f>PRODUCT(Y15*100*1/Y19)</f>
        <v>0</v>
      </c>
      <c r="AG15" s="33">
        <f>PRODUCT(Z15*100*1/Z19)</f>
        <v>0</v>
      </c>
      <c r="AH15" s="33">
        <f>PRODUCT(AA15*100*1/AA19)</f>
        <v>0</v>
      </c>
      <c r="AJ15" s="41">
        <v>64</v>
      </c>
      <c r="AK15" s="30">
        <f>AD3+AD4+AD5+AD6+AD7+AD8+AD9+AD10+AD11+AD12+AD13+AD14+AD15</f>
        <v>100</v>
      </c>
      <c r="AL15" s="33">
        <f>AE3+AE4+AE5+AE6+AE7+AE8+AE9+AE10+AE11+AE12+AE13+AE14+AE15</f>
        <v>100</v>
      </c>
      <c r="AM15" s="33">
        <f>AF3+AF4+AF5+AF6+AF7+AF8+AF9+AF10+AF11+AF12+AF13+AF14+AF15</f>
        <v>94.73684210526315</v>
      </c>
      <c r="AN15" s="33">
        <f>AG3+AG4+AG5+AG6+AG7+AG8+AG9+AG10+AG11+AG12+AG13+AG14+AG15</f>
        <v>100</v>
      </c>
      <c r="AO15" s="33">
        <f>AH3+AH4+AH5+AH6+AH7+AH8+AH9+AH10+AH11+AH12+AH13+AH14+AH15</f>
        <v>100.00000000000001</v>
      </c>
      <c r="AR15" s="10"/>
      <c r="AS15" s="10"/>
      <c r="AT15" s="10"/>
      <c r="AU15" s="10"/>
      <c r="AV15" s="10"/>
      <c r="AW15" s="10"/>
      <c r="AX15" s="10"/>
    </row>
    <row r="16" spans="1:52" s="41" customFormat="1" x14ac:dyDescent="0.25">
      <c r="V16" s="41">
        <v>128</v>
      </c>
      <c r="W16" s="41">
        <f>P3</f>
        <v>0</v>
      </c>
      <c r="X16" s="3">
        <f>P4</f>
        <v>0</v>
      </c>
      <c r="Y16" s="3">
        <f>P5</f>
        <v>0</v>
      </c>
      <c r="Z16" s="3">
        <f>P6</f>
        <v>0</v>
      </c>
      <c r="AA16" s="3">
        <f>P7</f>
        <v>0</v>
      </c>
      <c r="AC16" s="41">
        <v>128</v>
      </c>
      <c r="AD16" s="30">
        <f>PRODUCT(W16*100*1/W19)</f>
        <v>0</v>
      </c>
      <c r="AE16" s="33">
        <f>PRODUCT(X16*100*1/X19)</f>
        <v>0</v>
      </c>
      <c r="AF16" s="33">
        <f>PRODUCT(Y16*100*1/Y19)</f>
        <v>0</v>
      </c>
      <c r="AG16" s="33">
        <f>PRODUCT(Z16*100*1/Z19)</f>
        <v>0</v>
      </c>
      <c r="AH16" s="33">
        <f>PRODUCT(AA16*100*1/AA19)</f>
        <v>0</v>
      </c>
      <c r="AJ16" s="41">
        <v>128</v>
      </c>
      <c r="AK16" s="30">
        <f>AD3+AD4+AD5+AD6+AD7+AD8+AD9+AD10+AD11+AD12+AD13+AD14+AD15+AD16</f>
        <v>100</v>
      </c>
      <c r="AL16" s="33">
        <f>AE3+AE4+AE5+AE6+AE7+AE8+AE9+AE10+AE11+AE12+AE13+AE14+AE15+AE16</f>
        <v>100</v>
      </c>
      <c r="AM16" s="33">
        <f>AF3+AF4+AF5+AF6+AF7+AF8+AF9+AF10+AF11+AF12+AF13+AF14+AF15+AF16</f>
        <v>94.73684210526315</v>
      </c>
      <c r="AN16" s="33">
        <f>AG3+AG4+AG5+AG6+AG7+AG8+AG9+AG10+AG11+AG12+AG13+AG14+AG15+AG16</f>
        <v>100</v>
      </c>
      <c r="AO16" s="33">
        <f>AH3+AH4+AH5+AH6+AH7+AH8+AH9+AH10+AH11+AH12+AH13+AH14+AH15+AH16</f>
        <v>100.00000000000001</v>
      </c>
      <c r="AR16" s="10"/>
      <c r="AS16" s="10"/>
      <c r="AT16" s="10"/>
      <c r="AU16" s="10"/>
      <c r="AV16" s="10"/>
      <c r="AW16" s="10"/>
      <c r="AX16" s="10"/>
    </row>
    <row r="17" spans="22:52" s="41" customFormat="1" x14ac:dyDescent="0.25">
      <c r="V17" s="41">
        <v>256</v>
      </c>
      <c r="W17" s="41">
        <f>Q3</f>
        <v>0</v>
      </c>
      <c r="X17" s="3">
        <f>Q4</f>
        <v>0</v>
      </c>
      <c r="Y17" s="3">
        <f>Q5</f>
        <v>0</v>
      </c>
      <c r="Z17" s="3">
        <f>Q6</f>
        <v>0</v>
      </c>
      <c r="AA17" s="3">
        <f>Q7</f>
        <v>0</v>
      </c>
      <c r="AC17" s="41">
        <v>256</v>
      </c>
      <c r="AD17" s="30">
        <f>PRODUCT(W17*100*1/W19)</f>
        <v>0</v>
      </c>
      <c r="AE17" s="33">
        <f>PRODUCT(X17*100*1/X19)</f>
        <v>0</v>
      </c>
      <c r="AF17" s="33">
        <f>PRODUCT(Y17*100*1/Y19)</f>
        <v>0</v>
      </c>
      <c r="AG17" s="33">
        <f>PRODUCT(Z17*100*1/Z19)</f>
        <v>0</v>
      </c>
      <c r="AH17" s="33">
        <f>PRODUCT(AA17*100*1/AA19)</f>
        <v>0</v>
      </c>
      <c r="AJ17" s="41">
        <v>256</v>
      </c>
      <c r="AK17" s="30">
        <f>AD3+AD4+AD5+AD6+AD7+AD8+AD9+AD10+AD11+AD12+AD13+AD14+AD15+AD16+AD17</f>
        <v>100</v>
      </c>
      <c r="AL17" s="33">
        <f>AE3+AE4+AE5+AE6+AE7+AE8+AE9+AE10+AE11+AE12+AE13+AE14+AE15+AE16+AE17</f>
        <v>100</v>
      </c>
      <c r="AM17" s="33">
        <f>AF3+AF4+AF5+AF6+AF7+AF8+AF9+AF10+AF11+AF12+AF13+AF14+AF15+AF16+AF17</f>
        <v>94.73684210526315</v>
      </c>
      <c r="AN17" s="33">
        <f>AG3+AG4+AG5+AG6+AG7+AG8+AG9+AG10+AG11+AG12+AG13+AG14+AG15+AG16+AG17</f>
        <v>100</v>
      </c>
      <c r="AO17" s="33">
        <f>AH3+AH4+AH5+AH6+AH7+AH8+AH9+AH10+AH11+AH12+AH13+AH14+AH15+AH16+AH17</f>
        <v>100.00000000000001</v>
      </c>
      <c r="AR17" s="10"/>
      <c r="AS17" s="10"/>
      <c r="AT17" s="10"/>
      <c r="AU17" s="10"/>
      <c r="AV17" s="10"/>
      <c r="AW17" s="10"/>
      <c r="AX17" s="10"/>
    </row>
    <row r="18" spans="22:52" s="41" customFormat="1" x14ac:dyDescent="0.25">
      <c r="V18" s="41">
        <v>512</v>
      </c>
      <c r="W18" s="41">
        <f>R3</f>
        <v>0</v>
      </c>
      <c r="X18" s="3">
        <f>R4</f>
        <v>0</v>
      </c>
      <c r="Y18" s="3">
        <f>R5</f>
        <v>1</v>
      </c>
      <c r="Z18" s="3">
        <f>R6</f>
        <v>0</v>
      </c>
      <c r="AA18" s="3">
        <f>R7</f>
        <v>0</v>
      </c>
      <c r="AC18" s="41">
        <v>512</v>
      </c>
      <c r="AD18" s="30">
        <f>PRODUCT(W18*100*1/W19)</f>
        <v>0</v>
      </c>
      <c r="AE18" s="33">
        <f>PRODUCT(X18*100*1/X19)</f>
        <v>0</v>
      </c>
      <c r="AF18" s="33">
        <f>PRODUCT(Y18*100*1/Y19)</f>
        <v>5.2631578947368425</v>
      </c>
      <c r="AG18" s="33">
        <f>PRODUCT(Z18*100*1/Z19)</f>
        <v>0</v>
      </c>
      <c r="AH18" s="33">
        <f>PRODUCT(AA18*100*1/AA19)</f>
        <v>0</v>
      </c>
      <c r="AJ18" s="41">
        <v>512</v>
      </c>
      <c r="AK18" s="30">
        <f>AD3+AD4+AD5+AD6+AD7+AD8+AD9+AD10+AD11+AD12+AD13+AD14+AD15+AD16+AD17+AD18</f>
        <v>100</v>
      </c>
      <c r="AL18" s="33">
        <f>AE3+AE4+AE5+AE6+AE7+AE8+AE9+AE10+AE11+AE12+AE13+AE14+AE15+AE16+AE17+AE18</f>
        <v>100</v>
      </c>
      <c r="AM18" s="33">
        <f>AF3+AF4+AF5+AF6+AF7+AF8+AF9+AF10+AF11+AF12+AF13+AF14+AF15+AF16+AF17+AF18</f>
        <v>100</v>
      </c>
      <c r="AN18" s="33">
        <f>AG3+AG4+AG5+AG6+AG7+AG8+AG9+AG10+AG11+AG12+AG13+AG14+AG15+AG16+AG17+AG18</f>
        <v>100</v>
      </c>
      <c r="AO18" s="33">
        <f>AH3+AH4+AH5+AH6+AH7+AH8+AH9+AH10+AH11+AH12+AH13+AH14+AH15+AH16+AH17+AH18</f>
        <v>100.00000000000001</v>
      </c>
      <c r="AR18" s="10"/>
      <c r="AS18" s="10"/>
      <c r="AT18" s="10"/>
      <c r="AU18" s="10"/>
      <c r="AV18" s="10"/>
      <c r="AW18" s="10"/>
      <c r="AX18" s="10"/>
    </row>
    <row r="19" spans="22:52" s="41" customFormat="1" x14ac:dyDescent="0.25">
      <c r="V19" s="41" t="s">
        <v>1</v>
      </c>
      <c r="W19" s="41">
        <f>S3</f>
        <v>19</v>
      </c>
      <c r="X19" s="41">
        <f>S4</f>
        <v>19</v>
      </c>
      <c r="Y19" s="41">
        <f>S5</f>
        <v>19</v>
      </c>
      <c r="Z19" s="41">
        <f>S6</f>
        <v>19</v>
      </c>
      <c r="AA19" s="41">
        <f>S7</f>
        <v>18</v>
      </c>
      <c r="AC19" s="41" t="s">
        <v>1</v>
      </c>
      <c r="AD19" s="30">
        <f>SUM(AD3:AD18)</f>
        <v>100</v>
      </c>
      <c r="AE19" s="30">
        <f>SUM(AE3:AE18)</f>
        <v>100</v>
      </c>
      <c r="AF19" s="30">
        <f>SUM(AF3:AF18)</f>
        <v>100</v>
      </c>
      <c r="AG19" s="30">
        <f>SUM(AG3:AG18)</f>
        <v>100</v>
      </c>
      <c r="AH19" s="30">
        <f>SUM(AH3:AH18)</f>
        <v>100.00000000000001</v>
      </c>
      <c r="AK19" s="30"/>
      <c r="AL19" s="30"/>
      <c r="AM19" s="30"/>
      <c r="AN19" s="30"/>
      <c r="AO19" s="30"/>
      <c r="AP19" s="30"/>
      <c r="AS19" s="10"/>
      <c r="AT19" s="10"/>
      <c r="AU19" s="10"/>
      <c r="AV19" s="10"/>
      <c r="AW19" s="10"/>
      <c r="AX19" s="10"/>
      <c r="AY19" s="10"/>
    </row>
    <row r="20" spans="22:52" x14ac:dyDescent="0.25">
      <c r="AI20" s="30"/>
      <c r="AP20" s="30"/>
      <c r="AQ20" s="30"/>
      <c r="AS20" s="10"/>
      <c r="AT20" s="10"/>
      <c r="AU20" s="10"/>
      <c r="AV20" s="10"/>
      <c r="AW20" s="10"/>
      <c r="AX20" s="10"/>
      <c r="AY20" s="10"/>
      <c r="AZ20" s="10"/>
    </row>
    <row r="21" spans="22:52" x14ac:dyDescent="0.25">
      <c r="AI21" s="30"/>
      <c r="AP21" s="30"/>
      <c r="AQ21" s="30"/>
      <c r="AS21" s="10"/>
      <c r="AT21" s="10"/>
      <c r="AU21" s="10"/>
      <c r="AV21" s="10"/>
      <c r="AW21" s="10"/>
      <c r="AX21" s="10"/>
      <c r="AY21" s="10"/>
      <c r="AZ21" s="10"/>
    </row>
    <row r="22" spans="22:52" x14ac:dyDescent="0.25">
      <c r="AI22" s="30"/>
      <c r="AP22" s="30"/>
      <c r="AQ22" s="30"/>
      <c r="AS22" s="10"/>
      <c r="AT22" s="10"/>
      <c r="AU22" s="10"/>
      <c r="AV22" s="10"/>
      <c r="AW22" s="10"/>
      <c r="AX22" s="10"/>
      <c r="AY22" s="10"/>
      <c r="AZ22" s="10"/>
    </row>
    <row r="23" spans="22:52" x14ac:dyDescent="0.25">
      <c r="AI23" s="30"/>
      <c r="AP23" s="30"/>
      <c r="AQ23" s="30"/>
      <c r="AS23" s="10"/>
      <c r="AT23" s="10"/>
      <c r="AU23" s="10"/>
      <c r="AV23" s="10"/>
      <c r="AW23" s="10"/>
      <c r="AX23" s="10"/>
      <c r="AY23" s="10"/>
      <c r="AZ23" s="10"/>
    </row>
    <row r="24" spans="22:52" x14ac:dyDescent="0.25">
      <c r="AI24" s="30"/>
      <c r="AP24" s="30"/>
      <c r="AQ24" s="30"/>
      <c r="AS24" s="10"/>
      <c r="AT24" s="10"/>
      <c r="AU24" s="10"/>
      <c r="AV24" s="10"/>
      <c r="AW24" s="10"/>
      <c r="AX24" s="10"/>
      <c r="AY24" s="10"/>
      <c r="AZ24" s="10"/>
    </row>
    <row r="25" spans="22:52" x14ac:dyDescent="0.25">
      <c r="AI25" s="30"/>
      <c r="AP25" s="30"/>
      <c r="AQ25" s="30"/>
      <c r="AS25" s="10"/>
      <c r="AT25" s="10"/>
      <c r="AU25" s="10"/>
      <c r="AV25" s="10"/>
      <c r="AW25" s="10"/>
      <c r="AX25" s="10"/>
      <c r="AY25" s="10"/>
      <c r="AZ25" s="10"/>
    </row>
    <row r="26" spans="22:52" x14ac:dyDescent="0.25">
      <c r="AI26" s="30"/>
      <c r="AP26" s="30"/>
      <c r="AQ26" s="30"/>
      <c r="AS26" s="10"/>
      <c r="AT26" s="10"/>
      <c r="AU26" s="10"/>
      <c r="AV26" s="10"/>
      <c r="AW26" s="10"/>
      <c r="AX26" s="10"/>
      <c r="AY26" s="10"/>
      <c r="AZ26" s="10"/>
    </row>
    <row r="27" spans="22:52" x14ac:dyDescent="0.25">
      <c r="AI27" s="30"/>
      <c r="AP27" s="30"/>
      <c r="AQ27" s="30"/>
      <c r="AS27" s="10"/>
      <c r="AT27" s="10"/>
      <c r="AU27" s="10"/>
      <c r="AV27" s="10"/>
      <c r="AW27" s="10"/>
      <c r="AX27" s="10"/>
      <c r="AY27" s="10"/>
      <c r="AZ27" s="10"/>
    </row>
    <row r="28" spans="22:52" x14ac:dyDescent="0.25">
      <c r="AI28" s="30"/>
      <c r="AP28" s="30"/>
      <c r="AQ28" s="30"/>
      <c r="AS28" s="10"/>
      <c r="AT28" s="10"/>
      <c r="AU28" s="10"/>
      <c r="AV28" s="10"/>
      <c r="AW28" s="10"/>
      <c r="AX28" s="10"/>
      <c r="AY28" s="10"/>
      <c r="AZ28" s="10"/>
    </row>
    <row r="29" spans="22:52" x14ac:dyDescent="0.25">
      <c r="AI29" s="30"/>
      <c r="AP29" s="30"/>
      <c r="AQ29" s="30"/>
      <c r="AS29" s="10"/>
      <c r="AT29" s="10"/>
      <c r="AU29" s="10"/>
      <c r="AV29" s="10"/>
      <c r="AW29" s="10"/>
      <c r="AX29" s="10"/>
      <c r="AY29" s="10"/>
      <c r="AZ29" s="10"/>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zoomScale="75" zoomScaleNormal="75" workbookViewId="0">
      <selection sqref="A1:XFD19"/>
    </sheetView>
  </sheetViews>
  <sheetFormatPr baseColWidth="10" defaultRowHeight="15" x14ac:dyDescent="0.25"/>
  <cols>
    <col min="3" max="18" width="8.28515625" customWidth="1"/>
    <col min="23" max="27" width="8.28515625" customWidth="1"/>
    <col min="30" max="35" width="8.28515625" style="30" customWidth="1"/>
    <col min="37" max="42" width="8.28515625" style="30" customWidth="1"/>
    <col min="43" max="43" width="8.28515625" customWidth="1"/>
    <col min="45" max="50" width="6.28515625" customWidth="1"/>
    <col min="51" max="51" width="4.7109375" customWidth="1"/>
  </cols>
  <sheetData>
    <row r="1" spans="1:52" s="1" customFormat="1" x14ac:dyDescent="0.25">
      <c r="A1" s="1" t="s">
        <v>103</v>
      </c>
      <c r="W1" s="1" t="str">
        <f>A1</f>
        <v xml:space="preserve">Streptococcus mitis-Gruppe  </v>
      </c>
      <c r="AD1" s="30" t="str">
        <f>A1</f>
        <v xml:space="preserve">Streptococcus mitis-Gruppe  </v>
      </c>
      <c r="AE1" s="30"/>
      <c r="AF1" s="30"/>
      <c r="AG1" s="30"/>
      <c r="AH1" s="30"/>
      <c r="AI1" s="30"/>
      <c r="AK1" s="30" t="str">
        <f>A1</f>
        <v xml:space="preserve">Streptococcus mitis-Gruppe  </v>
      </c>
      <c r="AL1" s="30"/>
      <c r="AM1" s="30"/>
      <c r="AN1" s="30"/>
      <c r="AO1" s="30"/>
      <c r="AP1" s="30"/>
      <c r="AQ1" s="30"/>
      <c r="AS1" s="10"/>
      <c r="AT1" s="10"/>
      <c r="AU1" s="10"/>
      <c r="AV1" s="10"/>
      <c r="AW1" s="10"/>
      <c r="AX1" s="10"/>
      <c r="AY1" s="10"/>
      <c r="AZ1" s="10"/>
    </row>
    <row r="2" spans="1:52"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Cefuroxim</v>
      </c>
      <c r="X2" s="1" t="str">
        <f>B4</f>
        <v>Moxifloxacin</v>
      </c>
      <c r="Y2" s="1" t="str">
        <f>B5</f>
        <v>Clindamycin</v>
      </c>
      <c r="Z2" s="1" t="str">
        <f>B6</f>
        <v>Benzylpenicillin</v>
      </c>
      <c r="AA2" s="1" t="str">
        <f>B7</f>
        <v>Clarithromycin</v>
      </c>
      <c r="AD2" s="30" t="str">
        <f>W2</f>
        <v>Cefuroxim</v>
      </c>
      <c r="AE2" s="30" t="str">
        <f>X2</f>
        <v>Moxifloxacin</v>
      </c>
      <c r="AF2" s="30" t="str">
        <f>Y2</f>
        <v>Clindamycin</v>
      </c>
      <c r="AG2" s="30" t="str">
        <f>Z2</f>
        <v>Benzylpenicillin</v>
      </c>
      <c r="AH2" s="30" t="str">
        <f>AA2</f>
        <v>Clarithromycin</v>
      </c>
      <c r="AK2" s="30" t="str">
        <f>W2</f>
        <v>Cefuroxim</v>
      </c>
      <c r="AL2" s="30" t="str">
        <f>X2</f>
        <v>Moxifloxacin</v>
      </c>
      <c r="AM2" s="30" t="str">
        <f>Y2</f>
        <v>Clindamycin</v>
      </c>
      <c r="AN2" s="30" t="str">
        <f>Z2</f>
        <v>Benzylpenicillin</v>
      </c>
      <c r="AO2" s="30" t="str">
        <f>AA2</f>
        <v>Clarithromycin</v>
      </c>
      <c r="AP2" s="30"/>
      <c r="AR2" s="38"/>
      <c r="AS2" s="24" t="s">
        <v>74</v>
      </c>
      <c r="AT2" s="24" t="s">
        <v>68</v>
      </c>
      <c r="AU2" s="24" t="s">
        <v>78</v>
      </c>
      <c r="AV2" s="24" t="s">
        <v>72</v>
      </c>
      <c r="AW2" s="24" t="s">
        <v>83</v>
      </c>
      <c r="AX2" s="10"/>
    </row>
    <row r="3" spans="1:52" s="1" customFormat="1" ht="18.75" x14ac:dyDescent="0.25">
      <c r="B3" s="1" t="s">
        <v>9</v>
      </c>
      <c r="C3" s="2">
        <v>0</v>
      </c>
      <c r="D3" s="2">
        <v>9</v>
      </c>
      <c r="E3" s="2">
        <v>11</v>
      </c>
      <c r="F3" s="2">
        <v>7</v>
      </c>
      <c r="G3" s="2">
        <v>7</v>
      </c>
      <c r="H3" s="2">
        <v>4</v>
      </c>
      <c r="I3" s="3">
        <v>1</v>
      </c>
      <c r="J3" s="3">
        <v>0</v>
      </c>
      <c r="K3" s="3">
        <v>0</v>
      </c>
      <c r="L3" s="3">
        <v>0</v>
      </c>
      <c r="M3" s="3">
        <v>0</v>
      </c>
      <c r="N3" s="3">
        <v>0</v>
      </c>
      <c r="O3" s="3">
        <v>0</v>
      </c>
      <c r="P3" s="3">
        <v>0</v>
      </c>
      <c r="Q3" s="3">
        <v>0</v>
      </c>
      <c r="R3" s="3">
        <v>0</v>
      </c>
      <c r="S3" s="1">
        <v>39</v>
      </c>
      <c r="V3" s="1">
        <v>1.5625E-2</v>
      </c>
      <c r="W3" s="2">
        <f>C3</f>
        <v>0</v>
      </c>
      <c r="X3" s="1">
        <f>C4</f>
        <v>0</v>
      </c>
      <c r="Y3" s="2">
        <f>C5</f>
        <v>0</v>
      </c>
      <c r="Z3" s="2">
        <f>C6</f>
        <v>0</v>
      </c>
      <c r="AA3" s="1">
        <f>C7</f>
        <v>0</v>
      </c>
      <c r="AC3" s="1">
        <v>1.5625E-2</v>
      </c>
      <c r="AD3" s="31">
        <f>PRODUCT(W3*100*1/W19)</f>
        <v>0</v>
      </c>
      <c r="AE3" s="30">
        <f>PRODUCT(X3*100*1/X19)</f>
        <v>0</v>
      </c>
      <c r="AF3" s="31">
        <f>PRODUCT(Y3*100*1/Y19)</f>
        <v>0</v>
      </c>
      <c r="AG3" s="31">
        <f>PRODUCT(Z3*100*1/Z19)</f>
        <v>0</v>
      </c>
      <c r="AH3" s="30">
        <f>PRODUCT(AA3*100*1/AA19)</f>
        <v>0</v>
      </c>
      <c r="AJ3" s="1">
        <v>1.5625E-2</v>
      </c>
      <c r="AK3" s="31">
        <f>AD3</f>
        <v>0</v>
      </c>
      <c r="AL3" s="30">
        <f>AE3</f>
        <v>0</v>
      </c>
      <c r="AM3" s="31">
        <f>AF3</f>
        <v>0</v>
      </c>
      <c r="AN3" s="31">
        <f>AG3</f>
        <v>0</v>
      </c>
      <c r="AO3" s="30">
        <f>AH3</f>
        <v>0</v>
      </c>
      <c r="AR3" s="25" t="s">
        <v>48</v>
      </c>
      <c r="AS3" s="26">
        <f>W19</f>
        <v>39</v>
      </c>
      <c r="AT3" s="26">
        <f>X19</f>
        <v>39</v>
      </c>
      <c r="AU3" s="26">
        <f>Y19</f>
        <v>39</v>
      </c>
      <c r="AV3" s="26">
        <f>Z19</f>
        <v>39</v>
      </c>
      <c r="AW3" s="26">
        <f>AA19</f>
        <v>39</v>
      </c>
      <c r="AX3" s="10"/>
    </row>
    <row r="4" spans="1:52" s="1" customFormat="1" ht="18.75" x14ac:dyDescent="0.25">
      <c r="B4" s="1" t="s">
        <v>20</v>
      </c>
      <c r="C4" s="1">
        <v>0</v>
      </c>
      <c r="D4" s="1">
        <v>5</v>
      </c>
      <c r="E4" s="1">
        <v>9</v>
      </c>
      <c r="F4" s="1">
        <v>15</v>
      </c>
      <c r="G4" s="1">
        <v>8</v>
      </c>
      <c r="H4" s="1">
        <v>1</v>
      </c>
      <c r="I4" s="1">
        <v>0</v>
      </c>
      <c r="J4" s="1">
        <v>0</v>
      </c>
      <c r="K4" s="1">
        <v>1</v>
      </c>
      <c r="L4" s="1">
        <v>0</v>
      </c>
      <c r="M4" s="1">
        <v>0</v>
      </c>
      <c r="N4" s="1">
        <v>0</v>
      </c>
      <c r="O4" s="1">
        <v>0</v>
      </c>
      <c r="P4" s="1">
        <v>0</v>
      </c>
      <c r="Q4" s="1">
        <v>0</v>
      </c>
      <c r="R4" s="1">
        <v>0</v>
      </c>
      <c r="S4" s="1">
        <v>39</v>
      </c>
      <c r="V4" s="1">
        <v>3.125E-2</v>
      </c>
      <c r="W4" s="2">
        <f>D3</f>
        <v>9</v>
      </c>
      <c r="X4" s="1">
        <f>D4</f>
        <v>5</v>
      </c>
      <c r="Y4" s="2">
        <f>D5</f>
        <v>9</v>
      </c>
      <c r="Z4" s="2">
        <f>D6</f>
        <v>23</v>
      </c>
      <c r="AA4" s="1">
        <f>D7</f>
        <v>13</v>
      </c>
      <c r="AC4" s="1">
        <v>3.125E-2</v>
      </c>
      <c r="AD4" s="31">
        <f>PRODUCT(W4*100*1/W19)</f>
        <v>23.076923076923077</v>
      </c>
      <c r="AE4" s="30">
        <f>PRODUCT(X4*100*1/X19)</f>
        <v>12.820512820512821</v>
      </c>
      <c r="AF4" s="31">
        <f>PRODUCT(Y4*100*1/Y19)</f>
        <v>23.076923076923077</v>
      </c>
      <c r="AG4" s="31">
        <f>PRODUCT(Z4*100*1/Z19)</f>
        <v>58.974358974358971</v>
      </c>
      <c r="AH4" s="30">
        <f>PRODUCT(AA4*100*1/AA19)</f>
        <v>33.333333333333336</v>
      </c>
      <c r="AJ4" s="1">
        <v>3.125E-2</v>
      </c>
      <c r="AK4" s="31">
        <f>AD3+AD4</f>
        <v>23.076923076923077</v>
      </c>
      <c r="AL4" s="30">
        <f>AE3+AE4</f>
        <v>12.820512820512821</v>
      </c>
      <c r="AM4" s="31">
        <f>AF3+AF4</f>
        <v>23.076923076923077</v>
      </c>
      <c r="AN4" s="31">
        <f>AG3+AG4</f>
        <v>58.974358974358971</v>
      </c>
      <c r="AO4" s="30">
        <f>AH3+AH4</f>
        <v>33.333333333333336</v>
      </c>
      <c r="AR4" s="25" t="s">
        <v>49</v>
      </c>
      <c r="AS4" s="18">
        <f>AK8</f>
        <v>97.435897435897445</v>
      </c>
      <c r="AT4" s="18"/>
      <c r="AU4" s="18">
        <f>AM8</f>
        <v>94.871794871794876</v>
      </c>
      <c r="AV4" s="18">
        <f>AN7</f>
        <v>87.179487179487168</v>
      </c>
      <c r="AW4" s="18"/>
      <c r="AX4" s="10"/>
    </row>
    <row r="5" spans="1:52" s="1" customFormat="1" ht="18.75" x14ac:dyDescent="0.25">
      <c r="B5" s="1" t="s">
        <v>24</v>
      </c>
      <c r="C5" s="2">
        <v>0</v>
      </c>
      <c r="D5" s="2">
        <v>9</v>
      </c>
      <c r="E5" s="2">
        <v>19</v>
      </c>
      <c r="F5" s="2">
        <v>8</v>
      </c>
      <c r="G5" s="2">
        <v>1</v>
      </c>
      <c r="H5" s="2">
        <v>0</v>
      </c>
      <c r="I5" s="3">
        <v>0</v>
      </c>
      <c r="J5" s="3">
        <v>0</v>
      </c>
      <c r="K5" s="3">
        <v>0</v>
      </c>
      <c r="L5" s="3">
        <v>0</v>
      </c>
      <c r="M5" s="3">
        <v>0</v>
      </c>
      <c r="N5" s="3">
        <v>0</v>
      </c>
      <c r="O5" s="3">
        <v>0</v>
      </c>
      <c r="P5" s="3">
        <v>0</v>
      </c>
      <c r="Q5" s="3">
        <v>0</v>
      </c>
      <c r="R5" s="3">
        <v>2</v>
      </c>
      <c r="S5" s="1">
        <v>39</v>
      </c>
      <c r="V5" s="1">
        <v>6.25E-2</v>
      </c>
      <c r="W5" s="2">
        <f>E3</f>
        <v>11</v>
      </c>
      <c r="X5" s="1">
        <f>E4</f>
        <v>9</v>
      </c>
      <c r="Y5" s="2">
        <f>E5</f>
        <v>19</v>
      </c>
      <c r="Z5" s="2">
        <f>E6</f>
        <v>7</v>
      </c>
      <c r="AA5" s="1">
        <f>E7</f>
        <v>3</v>
      </c>
      <c r="AC5" s="1">
        <v>6.25E-2</v>
      </c>
      <c r="AD5" s="31">
        <f>PRODUCT(W5*100*1/W19)</f>
        <v>28.205128205128204</v>
      </c>
      <c r="AE5" s="30">
        <f>PRODUCT(X5*100*1/X19)</f>
        <v>23.076923076923077</v>
      </c>
      <c r="AF5" s="31">
        <f>PRODUCT(Y5*100*1/Y19)</f>
        <v>48.717948717948715</v>
      </c>
      <c r="AG5" s="31">
        <f>PRODUCT(Z5*100*1/Z19)</f>
        <v>17.948717948717949</v>
      </c>
      <c r="AH5" s="30">
        <f>PRODUCT(AA5*100*1/AA19)</f>
        <v>7.6923076923076925</v>
      </c>
      <c r="AJ5" s="1">
        <v>6.25E-2</v>
      </c>
      <c r="AK5" s="31">
        <f>AD3+AD4+AD5</f>
        <v>51.282051282051285</v>
      </c>
      <c r="AL5" s="30">
        <f>AE3+AE4+AE5</f>
        <v>35.897435897435898</v>
      </c>
      <c r="AM5" s="31">
        <f>AF3+AF4+AF5</f>
        <v>71.794871794871796</v>
      </c>
      <c r="AN5" s="31">
        <f>AG3+AG4+AG5</f>
        <v>76.92307692307692</v>
      </c>
      <c r="AO5" s="30">
        <f>AH3+AH4+AH5</f>
        <v>41.025641025641029</v>
      </c>
      <c r="AR5" s="25" t="s">
        <v>50</v>
      </c>
      <c r="AS5" s="18"/>
      <c r="AT5" s="18"/>
      <c r="AU5" s="18"/>
      <c r="AV5" s="18">
        <f>AN10-AN7</f>
        <v>12.820512820512832</v>
      </c>
      <c r="AW5" s="18"/>
      <c r="AX5" s="10"/>
    </row>
    <row r="6" spans="1:52" s="1" customFormat="1" ht="18.75" x14ac:dyDescent="0.25">
      <c r="B6" s="1" t="s">
        <v>26</v>
      </c>
      <c r="C6" s="2">
        <v>0</v>
      </c>
      <c r="D6" s="2">
        <v>23</v>
      </c>
      <c r="E6" s="2">
        <v>7</v>
      </c>
      <c r="F6" s="2">
        <v>2</v>
      </c>
      <c r="G6" s="2">
        <v>2</v>
      </c>
      <c r="H6" s="4">
        <v>4</v>
      </c>
      <c r="I6" s="4">
        <v>0</v>
      </c>
      <c r="J6" s="4">
        <v>1</v>
      </c>
      <c r="K6" s="3">
        <v>0</v>
      </c>
      <c r="L6" s="3">
        <v>0</v>
      </c>
      <c r="M6" s="3">
        <v>0</v>
      </c>
      <c r="N6" s="3">
        <v>0</v>
      </c>
      <c r="O6" s="3">
        <v>0</v>
      </c>
      <c r="P6" s="3">
        <v>0</v>
      </c>
      <c r="Q6" s="3">
        <v>0</v>
      </c>
      <c r="R6" s="3">
        <v>0</v>
      </c>
      <c r="S6" s="1">
        <v>39</v>
      </c>
      <c r="V6" s="1">
        <v>0.125</v>
      </c>
      <c r="W6" s="2">
        <f>F3</f>
        <v>7</v>
      </c>
      <c r="X6" s="1">
        <f>F4</f>
        <v>15</v>
      </c>
      <c r="Y6" s="2">
        <f>F5</f>
        <v>8</v>
      </c>
      <c r="Z6" s="2">
        <f>F6</f>
        <v>2</v>
      </c>
      <c r="AA6" s="1">
        <f>F7</f>
        <v>1</v>
      </c>
      <c r="AC6" s="1">
        <v>0.125</v>
      </c>
      <c r="AD6" s="31">
        <f>PRODUCT(W6*100*1/W19)</f>
        <v>17.948717948717949</v>
      </c>
      <c r="AE6" s="30">
        <f>PRODUCT(X6*100*1/X19)</f>
        <v>38.46153846153846</v>
      </c>
      <c r="AF6" s="31">
        <f>PRODUCT(Y6*100*1/Y19)</f>
        <v>20.512820512820515</v>
      </c>
      <c r="AG6" s="31">
        <f>PRODUCT(Z6*100*1/Z19)</f>
        <v>5.1282051282051286</v>
      </c>
      <c r="AH6" s="30">
        <f>PRODUCT(AA6*100*1/AA19)</f>
        <v>2.5641025641025643</v>
      </c>
      <c r="AJ6" s="1">
        <v>0.125</v>
      </c>
      <c r="AK6" s="31">
        <f>AD3+AD4+AD5+AD6</f>
        <v>69.230769230769226</v>
      </c>
      <c r="AL6" s="30">
        <f>AE3+AE4+AE5+AE6</f>
        <v>74.358974358974365</v>
      </c>
      <c r="AM6" s="31">
        <f>AF3+AF4+AF5+AF6</f>
        <v>92.307692307692307</v>
      </c>
      <c r="AN6" s="31">
        <f>AG3+AG4+AG5+AG6</f>
        <v>82.051282051282044</v>
      </c>
      <c r="AO6" s="30">
        <f>AH3+AH4+AH5+AH6</f>
        <v>43.589743589743591</v>
      </c>
      <c r="AR6" s="25" t="s">
        <v>51</v>
      </c>
      <c r="AS6" s="18">
        <f>AK18-AK8</f>
        <v>2.5641025641025692</v>
      </c>
      <c r="AT6" s="18"/>
      <c r="AU6" s="18">
        <f>AM18-AM8</f>
        <v>5.1282051282051242</v>
      </c>
      <c r="AV6" s="18">
        <f>AN18-AN10</f>
        <v>0</v>
      </c>
      <c r="AW6" s="18"/>
      <c r="AX6" s="10"/>
    </row>
    <row r="7" spans="1:52" s="1" customFormat="1" x14ac:dyDescent="0.25">
      <c r="B7" s="41" t="s">
        <v>113</v>
      </c>
      <c r="C7" s="1">
        <v>0</v>
      </c>
      <c r="D7" s="1">
        <v>13</v>
      </c>
      <c r="E7" s="1">
        <v>3</v>
      </c>
      <c r="F7" s="1">
        <v>1</v>
      </c>
      <c r="G7" s="1">
        <v>2</v>
      </c>
      <c r="H7" s="1">
        <v>2</v>
      </c>
      <c r="I7" s="1">
        <v>4</v>
      </c>
      <c r="J7" s="1">
        <v>6</v>
      </c>
      <c r="K7" s="1">
        <v>0</v>
      </c>
      <c r="L7" s="1">
        <v>4</v>
      </c>
      <c r="M7" s="1">
        <v>2</v>
      </c>
      <c r="N7" s="1">
        <v>1</v>
      </c>
      <c r="O7" s="1">
        <v>0</v>
      </c>
      <c r="P7" s="1">
        <v>0</v>
      </c>
      <c r="Q7" s="1">
        <v>1</v>
      </c>
      <c r="R7" s="1">
        <v>0</v>
      </c>
      <c r="S7" s="1">
        <v>39</v>
      </c>
      <c r="V7" s="1">
        <v>0.25</v>
      </c>
      <c r="W7" s="2">
        <f>G3</f>
        <v>7</v>
      </c>
      <c r="X7" s="1">
        <f>G4</f>
        <v>8</v>
      </c>
      <c r="Y7" s="2">
        <f>G5</f>
        <v>1</v>
      </c>
      <c r="Z7" s="2">
        <f>G6</f>
        <v>2</v>
      </c>
      <c r="AA7" s="1">
        <f>G7</f>
        <v>2</v>
      </c>
      <c r="AC7" s="1">
        <v>0.25</v>
      </c>
      <c r="AD7" s="31">
        <f>PRODUCT(W7*100*1/W19)</f>
        <v>17.948717948717949</v>
      </c>
      <c r="AE7" s="30">
        <f>PRODUCT(X7*100*1/X19)</f>
        <v>20.512820512820515</v>
      </c>
      <c r="AF7" s="31">
        <f>PRODUCT(Y7*100*1/Y19)</f>
        <v>2.5641025641025643</v>
      </c>
      <c r="AG7" s="31">
        <f>PRODUCT(Z7*100*1/Z19)</f>
        <v>5.1282051282051286</v>
      </c>
      <c r="AH7" s="30">
        <f>PRODUCT(AA7*100*1/AA19)</f>
        <v>5.1282051282051286</v>
      </c>
      <c r="AJ7" s="1">
        <v>0.25</v>
      </c>
      <c r="AK7" s="31">
        <f>AD3+AD4+AD5+AD6+AD7</f>
        <v>87.179487179487182</v>
      </c>
      <c r="AL7" s="30">
        <f>AE3+AE4+AE5+AE6+AE7</f>
        <v>94.871794871794876</v>
      </c>
      <c r="AM7" s="31">
        <f>AF3+AF4+AF5+AF6+AF7</f>
        <v>94.871794871794876</v>
      </c>
      <c r="AN7" s="31">
        <f>AG3+AG4+AG5+AG6+AG7</f>
        <v>87.179487179487168</v>
      </c>
      <c r="AO7" s="30">
        <f>AH3+AH4+AH5+AH6+AH7</f>
        <v>48.717948717948723</v>
      </c>
      <c r="AR7" s="10"/>
      <c r="AS7" s="10"/>
      <c r="AT7" s="10"/>
      <c r="AU7" s="10"/>
      <c r="AV7" s="10"/>
      <c r="AW7" s="10"/>
      <c r="AX7" s="10"/>
    </row>
    <row r="8" spans="1:52" s="1" customFormat="1" x14ac:dyDescent="0.25">
      <c r="V8" s="1">
        <v>0.5</v>
      </c>
      <c r="W8" s="2">
        <f>H3</f>
        <v>4</v>
      </c>
      <c r="X8" s="1">
        <f>H4</f>
        <v>1</v>
      </c>
      <c r="Y8" s="2">
        <f>H5</f>
        <v>0</v>
      </c>
      <c r="Z8" s="4">
        <f>H6</f>
        <v>4</v>
      </c>
      <c r="AA8" s="1">
        <f>H7</f>
        <v>2</v>
      </c>
      <c r="AC8" s="1">
        <v>0.5</v>
      </c>
      <c r="AD8" s="31">
        <f>PRODUCT(W8*100*1/W19)</f>
        <v>10.256410256410257</v>
      </c>
      <c r="AE8" s="30">
        <f>PRODUCT(X8*100*1/X19)</f>
        <v>2.5641025641025643</v>
      </c>
      <c r="AF8" s="31">
        <f>PRODUCT(Y8*100*1/Y19)</f>
        <v>0</v>
      </c>
      <c r="AG8" s="32">
        <f>PRODUCT(Z8*100*1/Z19)</f>
        <v>10.256410256410257</v>
      </c>
      <c r="AH8" s="30">
        <f>PRODUCT(AA8*100*1/AA19)</f>
        <v>5.1282051282051286</v>
      </c>
      <c r="AJ8" s="1">
        <v>0.5</v>
      </c>
      <c r="AK8" s="31">
        <f>AD3+AD4+AD5+AD6+AD7+AD8</f>
        <v>97.435897435897445</v>
      </c>
      <c r="AL8" s="30">
        <f>AE3+AE4+AE5+AE6+AE7+AE8</f>
        <v>97.435897435897445</v>
      </c>
      <c r="AM8" s="31">
        <f>AF3+AF4+AF5+AF6+AF7+AF8</f>
        <v>94.871794871794876</v>
      </c>
      <c r="AN8" s="32">
        <f>AG3+AG4+AG5+AG6+AG7+AG8</f>
        <v>97.435897435897431</v>
      </c>
      <c r="AO8" s="30">
        <f>AH3+AH4+AH5+AH6+AH7+AH8</f>
        <v>53.846153846153854</v>
      </c>
      <c r="AR8" s="10"/>
      <c r="AS8" s="10"/>
      <c r="AT8" s="10"/>
      <c r="AU8" s="10"/>
      <c r="AV8" s="10"/>
      <c r="AW8" s="10"/>
      <c r="AX8" s="10"/>
    </row>
    <row r="9" spans="1:52" s="1" customFormat="1" x14ac:dyDescent="0.25">
      <c r="V9" s="1">
        <v>1</v>
      </c>
      <c r="W9" s="3">
        <f>I3</f>
        <v>1</v>
      </c>
      <c r="X9" s="1">
        <f>I4</f>
        <v>0</v>
      </c>
      <c r="Y9" s="3">
        <f>I5</f>
        <v>0</v>
      </c>
      <c r="Z9" s="4">
        <f>I6</f>
        <v>0</v>
      </c>
      <c r="AA9" s="1">
        <f>I7</f>
        <v>4</v>
      </c>
      <c r="AC9" s="1">
        <v>1</v>
      </c>
      <c r="AD9" s="33">
        <f>PRODUCT(W9*100*1/W19)</f>
        <v>2.5641025641025643</v>
      </c>
      <c r="AE9" s="30">
        <f>PRODUCT(X9*100*1/X19)</f>
        <v>0</v>
      </c>
      <c r="AF9" s="33">
        <f>PRODUCT(Y9*100*1/Y19)</f>
        <v>0</v>
      </c>
      <c r="AG9" s="32">
        <f>PRODUCT(Z9*100*1/Z19)</f>
        <v>0</v>
      </c>
      <c r="AH9" s="30">
        <f>PRODUCT(AA9*100*1/AA19)</f>
        <v>10.256410256410257</v>
      </c>
      <c r="AJ9" s="1">
        <v>1</v>
      </c>
      <c r="AK9" s="33">
        <f>AD3+AD4+AD5+AD6+AD7+AD8+AD9</f>
        <v>100.00000000000001</v>
      </c>
      <c r="AL9" s="30">
        <f>AE3+AE4+AE5+AE6+AE7+AE8+AE9</f>
        <v>97.435897435897445</v>
      </c>
      <c r="AM9" s="33">
        <f>AF3+AF4+AF5+AF6+AF7+AF8+AF9</f>
        <v>94.871794871794876</v>
      </c>
      <c r="AN9" s="32">
        <f>AG3+AG4+AG5+AG6+AG7+AG8+AG9</f>
        <v>97.435897435897431</v>
      </c>
      <c r="AO9" s="30">
        <f>AH3+AH4+AH5+AH6+AH7+AH8+AH9</f>
        <v>64.102564102564116</v>
      </c>
      <c r="AR9" s="10"/>
      <c r="AS9" s="10" t="str">
        <f>A1</f>
        <v xml:space="preserve">Streptococcus mitis-Gruppe  </v>
      </c>
      <c r="AT9" s="10"/>
      <c r="AU9" s="10"/>
      <c r="AV9" s="10"/>
      <c r="AW9" s="10"/>
      <c r="AX9" s="10"/>
    </row>
    <row r="10" spans="1:52" s="1" customFormat="1" x14ac:dyDescent="0.25">
      <c r="V10" s="1">
        <v>2</v>
      </c>
      <c r="W10" s="3">
        <f>J3</f>
        <v>0</v>
      </c>
      <c r="X10" s="1">
        <f>J4</f>
        <v>0</v>
      </c>
      <c r="Y10" s="3">
        <f>J5</f>
        <v>0</v>
      </c>
      <c r="Z10" s="4">
        <f>J6</f>
        <v>1</v>
      </c>
      <c r="AA10" s="1">
        <f>J7</f>
        <v>6</v>
      </c>
      <c r="AC10" s="1">
        <v>2</v>
      </c>
      <c r="AD10" s="33">
        <f>PRODUCT(W10*100*1/W19)</f>
        <v>0</v>
      </c>
      <c r="AE10" s="30">
        <f>PRODUCT(X10*100*1/X19)</f>
        <v>0</v>
      </c>
      <c r="AF10" s="33">
        <f>PRODUCT(Y10*100*1/Y19)</f>
        <v>0</v>
      </c>
      <c r="AG10" s="32">
        <f>PRODUCT(Z10*100*1/Z19)</f>
        <v>2.5641025641025643</v>
      </c>
      <c r="AH10" s="30">
        <f>PRODUCT(AA10*100*1/AA19)</f>
        <v>15.384615384615385</v>
      </c>
      <c r="AJ10" s="1">
        <v>2</v>
      </c>
      <c r="AK10" s="33">
        <f>AD3+AD4+AD5+AD6+AD7+AD8+AD9+AD10</f>
        <v>100.00000000000001</v>
      </c>
      <c r="AL10" s="30">
        <f>AE3+AE4+AE5+AE6+AE7+AE8+AE9+AE10</f>
        <v>97.435897435897445</v>
      </c>
      <c r="AM10" s="33">
        <f>AF3+AF4+AF5+AF6+AF7+AF8+AF9+AF10</f>
        <v>94.871794871794876</v>
      </c>
      <c r="AN10" s="32">
        <f>AG3+AG4+AG5+AG6+AG7+AG8+AG9+AG10</f>
        <v>100</v>
      </c>
      <c r="AO10" s="30">
        <f>AH3+AH4+AH5+AH6+AH7+AH8+AH9+AH10</f>
        <v>79.487179487179503</v>
      </c>
      <c r="AR10" s="10"/>
      <c r="AS10" s="10"/>
      <c r="AT10" s="10"/>
      <c r="AU10" s="10"/>
      <c r="AV10" s="10"/>
      <c r="AW10" s="10"/>
      <c r="AX10" s="10"/>
    </row>
    <row r="11" spans="1:52" s="1" customFormat="1" x14ac:dyDescent="0.25">
      <c r="V11" s="1">
        <v>4</v>
      </c>
      <c r="W11" s="3">
        <f>K3</f>
        <v>0</v>
      </c>
      <c r="X11" s="1">
        <f>K4</f>
        <v>1</v>
      </c>
      <c r="Y11" s="3">
        <f>K5</f>
        <v>0</v>
      </c>
      <c r="Z11" s="3">
        <f>K6</f>
        <v>0</v>
      </c>
      <c r="AA11" s="1">
        <f>K7</f>
        <v>0</v>
      </c>
      <c r="AC11" s="1">
        <v>4</v>
      </c>
      <c r="AD11" s="33">
        <f>PRODUCT(W11*100*1/W19)</f>
        <v>0</v>
      </c>
      <c r="AE11" s="30">
        <f>PRODUCT(X11*100*1/X19)</f>
        <v>2.5641025641025643</v>
      </c>
      <c r="AF11" s="33">
        <f>PRODUCT(Y11*100*1/Y19)</f>
        <v>0</v>
      </c>
      <c r="AG11" s="33">
        <f>PRODUCT(Z11*100*1/Z19)</f>
        <v>0</v>
      </c>
      <c r="AH11" s="30">
        <f>PRODUCT(AA11*100*1/AA19)</f>
        <v>0</v>
      </c>
      <c r="AJ11" s="1">
        <v>4</v>
      </c>
      <c r="AK11" s="33">
        <f>AD3+AD4+AD5+AD6+AD7+AD8+AD9+AD10+AD11</f>
        <v>100.00000000000001</v>
      </c>
      <c r="AL11" s="30">
        <f>AE3+AE4+AE5+AE6+AE7+AE8+AE9+AE10+AE11</f>
        <v>100.00000000000001</v>
      </c>
      <c r="AM11" s="33">
        <f>AF3+AF4+AF5+AF6+AF7+AF8+AF9+AF10+AF11</f>
        <v>94.871794871794876</v>
      </c>
      <c r="AN11" s="33">
        <f>AG3+AG4+AG5+AG6+AG7+AG8+AG9+AG10+AG11</f>
        <v>100</v>
      </c>
      <c r="AO11" s="30">
        <f>AH3+AH4+AH5+AH6+AH7+AH8+AH9+AH10+AH11</f>
        <v>79.487179487179503</v>
      </c>
      <c r="AR11" s="10"/>
      <c r="AS11" s="10"/>
      <c r="AT11" s="10"/>
      <c r="AU11" s="10"/>
      <c r="AV11" s="10"/>
      <c r="AW11" s="10"/>
      <c r="AX11" s="10"/>
    </row>
    <row r="12" spans="1:52" s="1" customFormat="1" x14ac:dyDescent="0.25">
      <c r="V12" s="1">
        <v>8</v>
      </c>
      <c r="W12" s="3">
        <f>L3</f>
        <v>0</v>
      </c>
      <c r="X12" s="1">
        <f>L4</f>
        <v>0</v>
      </c>
      <c r="Y12" s="3">
        <f>L5</f>
        <v>0</v>
      </c>
      <c r="Z12" s="3">
        <f>L6</f>
        <v>0</v>
      </c>
      <c r="AA12" s="1">
        <f>L7</f>
        <v>4</v>
      </c>
      <c r="AC12" s="1">
        <v>8</v>
      </c>
      <c r="AD12" s="33">
        <f>PRODUCT(W12*100*1/W19)</f>
        <v>0</v>
      </c>
      <c r="AE12" s="30">
        <f>PRODUCT(X12*100*1/X19)</f>
        <v>0</v>
      </c>
      <c r="AF12" s="33">
        <f>PRODUCT(Y12*100*1/Y19)</f>
        <v>0</v>
      </c>
      <c r="AG12" s="33">
        <f>PRODUCT(Z12*100*1/Z19)</f>
        <v>0</v>
      </c>
      <c r="AH12" s="30">
        <f>PRODUCT(AA12*100*1/AA19)</f>
        <v>10.256410256410257</v>
      </c>
      <c r="AJ12" s="1">
        <v>8</v>
      </c>
      <c r="AK12" s="33">
        <f>AD3+AD4+AD5+AD6+AD7+AD8+AD9+AD10+AD11+AD12</f>
        <v>100.00000000000001</v>
      </c>
      <c r="AL12" s="30">
        <f>AE3+AE4+AE5+AE6+AE7+AE8+AE9+AE10+AE11+AE12</f>
        <v>100.00000000000001</v>
      </c>
      <c r="AM12" s="33">
        <f>AF3+AF4+AF5+AF6+AF7+AF8+AF9+AF10+AF11+AF12</f>
        <v>94.871794871794876</v>
      </c>
      <c r="AN12" s="33">
        <f>AG3+AG4+AG5+AG6+AG7+AG8+AG9+AG10+AG11+AG12</f>
        <v>100</v>
      </c>
      <c r="AO12" s="30">
        <f>AH3+AH4+AH5+AH6+AH7+AH8+AH9+AH10+AH11+AH12</f>
        <v>89.743589743589766</v>
      </c>
      <c r="AR12" s="10"/>
      <c r="AS12" s="10"/>
      <c r="AT12" s="10"/>
      <c r="AU12" s="10"/>
      <c r="AV12" s="10"/>
      <c r="AW12" s="10"/>
      <c r="AX12" s="10"/>
    </row>
    <row r="13" spans="1:52" s="1" customFormat="1" x14ac:dyDescent="0.25">
      <c r="V13" s="1">
        <v>16</v>
      </c>
      <c r="W13" s="3">
        <f>M3</f>
        <v>0</v>
      </c>
      <c r="X13" s="1">
        <f>M4</f>
        <v>0</v>
      </c>
      <c r="Y13" s="3">
        <f>M5</f>
        <v>0</v>
      </c>
      <c r="Z13" s="3">
        <f>M6</f>
        <v>0</v>
      </c>
      <c r="AA13" s="1">
        <f>M7</f>
        <v>2</v>
      </c>
      <c r="AC13" s="1">
        <v>16</v>
      </c>
      <c r="AD13" s="33">
        <f>PRODUCT(W13*100*1/W19)</f>
        <v>0</v>
      </c>
      <c r="AE13" s="30">
        <f>PRODUCT(X13*100*1/X19)</f>
        <v>0</v>
      </c>
      <c r="AF13" s="33">
        <f>PRODUCT(Y13*100*1/Y19)</f>
        <v>0</v>
      </c>
      <c r="AG13" s="33">
        <f>PRODUCT(Z13*100*1/Z19)</f>
        <v>0</v>
      </c>
      <c r="AH13" s="30">
        <f>PRODUCT(AA13*100*1/AA19)</f>
        <v>5.1282051282051286</v>
      </c>
      <c r="AJ13" s="1">
        <v>16</v>
      </c>
      <c r="AK13" s="33">
        <f>AD3+AD4+AD5+AD6+AD7+AD8+AD9+AD10+AD11+AD12+AD13</f>
        <v>100.00000000000001</v>
      </c>
      <c r="AL13" s="30">
        <f>AE3+AE4+AE5+AE6+AE7+AE8+AE9+AE10+AE11+AE12+AE13</f>
        <v>100.00000000000001</v>
      </c>
      <c r="AM13" s="33">
        <f>AF3+AF4+AF5+AF6+AF7+AF8+AF9+AF10+AF11+AF12+AF13</f>
        <v>94.871794871794876</v>
      </c>
      <c r="AN13" s="33">
        <f>AG3+AG4+AG5+AG6+AG7+AG8+AG9+AG10+AG11+AG12+AG13</f>
        <v>100</v>
      </c>
      <c r="AO13" s="30">
        <f>AH3+AH4+AH5+AH6+AH7+AH8+AH9+AH10+AH11+AH12+AH13</f>
        <v>94.87179487179489</v>
      </c>
      <c r="AR13" s="10"/>
      <c r="AS13" s="10"/>
      <c r="AT13" s="10"/>
      <c r="AU13" s="10"/>
      <c r="AV13" s="10"/>
      <c r="AW13" s="10"/>
      <c r="AX13" s="10"/>
    </row>
    <row r="14" spans="1:52" s="1" customFormat="1" x14ac:dyDescent="0.25">
      <c r="V14" s="1">
        <v>32</v>
      </c>
      <c r="W14" s="3">
        <f>N3</f>
        <v>0</v>
      </c>
      <c r="X14" s="1">
        <f>N4</f>
        <v>0</v>
      </c>
      <c r="Y14" s="3">
        <f>N5</f>
        <v>0</v>
      </c>
      <c r="Z14" s="3">
        <f>N6</f>
        <v>0</v>
      </c>
      <c r="AA14" s="1">
        <f>N7</f>
        <v>1</v>
      </c>
      <c r="AC14" s="1">
        <v>32</v>
      </c>
      <c r="AD14" s="33">
        <f>PRODUCT(W14*100*1/W19)</f>
        <v>0</v>
      </c>
      <c r="AE14" s="30">
        <f>PRODUCT(X14*100*1/X19)</f>
        <v>0</v>
      </c>
      <c r="AF14" s="33">
        <f>PRODUCT(Y14*100*1/Y19)</f>
        <v>0</v>
      </c>
      <c r="AG14" s="33">
        <f>PRODUCT(Z14*100*1/Z19)</f>
        <v>0</v>
      </c>
      <c r="AH14" s="30">
        <f>PRODUCT(AA14*100*1/AA19)</f>
        <v>2.5641025641025643</v>
      </c>
      <c r="AJ14" s="1">
        <v>32</v>
      </c>
      <c r="AK14" s="33">
        <f>AD3+AD4+AD5+AD6+AD7+AD8+AD9+AD10+AD11+AD12+AD13+AD14</f>
        <v>100.00000000000001</v>
      </c>
      <c r="AL14" s="30">
        <f>AE3+AE4+AE5+AE6+AE7+AE8+AE9+AE10+AE11+AE12+AE13+AE14</f>
        <v>100.00000000000001</v>
      </c>
      <c r="AM14" s="33">
        <f>AF3+AF4+AF5+AF6+AF7+AF8+AF9+AF10+AF11+AF12+AF13+AF14</f>
        <v>94.871794871794876</v>
      </c>
      <c r="AN14" s="33">
        <f>AG3+AG4+AG5+AG6+AG7+AG8+AG9+AG10+AG11+AG12+AG13+AG14</f>
        <v>100</v>
      </c>
      <c r="AO14" s="30">
        <f>AH3+AH4+AH5+AH6+AH7+AH8+AH9+AH10+AH11+AH12+AH13+AH14</f>
        <v>97.435897435897459</v>
      </c>
      <c r="AR14" s="10"/>
      <c r="AS14" s="10"/>
      <c r="AT14" s="10"/>
      <c r="AU14" s="10"/>
      <c r="AV14" s="10"/>
      <c r="AW14" s="10"/>
      <c r="AX14" s="10"/>
    </row>
    <row r="15" spans="1:52" s="1" customFormat="1" x14ac:dyDescent="0.25">
      <c r="V15" s="1">
        <v>64</v>
      </c>
      <c r="W15" s="3">
        <f>O3</f>
        <v>0</v>
      </c>
      <c r="X15" s="1">
        <f>O4</f>
        <v>0</v>
      </c>
      <c r="Y15" s="3">
        <f>O5</f>
        <v>0</v>
      </c>
      <c r="Z15" s="3">
        <f>O6</f>
        <v>0</v>
      </c>
      <c r="AA15" s="1">
        <f>O7</f>
        <v>0</v>
      </c>
      <c r="AC15" s="1">
        <v>64</v>
      </c>
      <c r="AD15" s="33">
        <f>PRODUCT(W15*100*1/W19)</f>
        <v>0</v>
      </c>
      <c r="AE15" s="30">
        <f>PRODUCT(X15*100*1/X19)</f>
        <v>0</v>
      </c>
      <c r="AF15" s="33">
        <f>PRODUCT(Y15*100*1/Y19)</f>
        <v>0</v>
      </c>
      <c r="AG15" s="33">
        <f>PRODUCT(Z15*100*1/Z19)</f>
        <v>0</v>
      </c>
      <c r="AH15" s="30">
        <f>PRODUCT(AA15*100*1/AA19)</f>
        <v>0</v>
      </c>
      <c r="AJ15" s="1">
        <v>64</v>
      </c>
      <c r="AK15" s="33">
        <f>AD3+AD4+AD5+AD6+AD7+AD8+AD9+AD10+AD11+AD12+AD13+AD14+AD15</f>
        <v>100.00000000000001</v>
      </c>
      <c r="AL15" s="30">
        <f>AE3+AE4+AE5+AE6+AE7+AE8+AE9+AE10+AE11+AE12+AE13+AE14+AE15</f>
        <v>100.00000000000001</v>
      </c>
      <c r="AM15" s="33">
        <f>AF3+AF4+AF5+AF6+AF7+AF8+AF9+AF10+AF11+AF12+AF13+AF14+AF15</f>
        <v>94.871794871794876</v>
      </c>
      <c r="AN15" s="33">
        <f>AG3+AG4+AG5+AG6+AG7+AG8+AG9+AG10+AG11+AG12+AG13+AG14+AG15</f>
        <v>100</v>
      </c>
      <c r="AO15" s="30">
        <f>AH3+AH4+AH5+AH6+AH7+AH8+AH9+AH10+AH11+AH12+AH13+AH14+AH15</f>
        <v>97.435897435897459</v>
      </c>
      <c r="AR15" s="10"/>
      <c r="AS15" s="10"/>
      <c r="AT15" s="10"/>
      <c r="AU15" s="10"/>
      <c r="AV15" s="10"/>
      <c r="AW15" s="10"/>
      <c r="AX15" s="10"/>
    </row>
    <row r="16" spans="1:52" s="1" customFormat="1" x14ac:dyDescent="0.25">
      <c r="V16" s="1">
        <v>128</v>
      </c>
      <c r="W16" s="3">
        <f>P3</f>
        <v>0</v>
      </c>
      <c r="X16" s="1">
        <f>P4</f>
        <v>0</v>
      </c>
      <c r="Y16" s="3">
        <f>P5</f>
        <v>0</v>
      </c>
      <c r="Z16" s="3">
        <f>P6</f>
        <v>0</v>
      </c>
      <c r="AA16" s="1">
        <f>P7</f>
        <v>0</v>
      </c>
      <c r="AC16" s="1">
        <v>128</v>
      </c>
      <c r="AD16" s="33">
        <f>PRODUCT(W16*100*1/W19)</f>
        <v>0</v>
      </c>
      <c r="AE16" s="30">
        <f>PRODUCT(X16*100*1/X19)</f>
        <v>0</v>
      </c>
      <c r="AF16" s="33">
        <f>PRODUCT(Y16*100*1/Y19)</f>
        <v>0</v>
      </c>
      <c r="AG16" s="33">
        <f>PRODUCT(Z16*100*1/Z19)</f>
        <v>0</v>
      </c>
      <c r="AH16" s="30">
        <f>PRODUCT(AA16*100*1/AA19)</f>
        <v>0</v>
      </c>
      <c r="AJ16" s="1">
        <v>128</v>
      </c>
      <c r="AK16" s="33">
        <f>AD3+AD4+AD5+AD6+AD7+AD8+AD9+AD10+AD11+AD12+AD13+AD14+AD15+AD16</f>
        <v>100.00000000000001</v>
      </c>
      <c r="AL16" s="30">
        <f>AE3+AE4+AE5+AE6+AE7+AE8+AE9+AE10+AE11+AE12+AE13+AE14+AE15+AE16</f>
        <v>100.00000000000001</v>
      </c>
      <c r="AM16" s="33">
        <f>AF3+AF4+AF5+AF6+AF7+AF8+AF9+AF10+AF11+AF12+AF13+AF14+AF15+AF16</f>
        <v>94.871794871794876</v>
      </c>
      <c r="AN16" s="33">
        <f>AG3+AG4+AG5+AG6+AG7+AG8+AG9+AG10+AG11+AG12+AG13+AG14+AG15+AG16</f>
        <v>100</v>
      </c>
      <c r="AO16" s="30">
        <f>AH3+AH4+AH5+AH6+AH7+AH8+AH9+AH10+AH11+AH12+AH13+AH14+AH15+AH16</f>
        <v>97.435897435897459</v>
      </c>
      <c r="AR16" s="10"/>
      <c r="AS16" s="10"/>
      <c r="AT16" s="10"/>
      <c r="AU16" s="10"/>
      <c r="AV16" s="10"/>
      <c r="AW16" s="10"/>
      <c r="AX16" s="10"/>
    </row>
    <row r="17" spans="22:52" s="1" customFormat="1" x14ac:dyDescent="0.25">
      <c r="V17" s="1">
        <v>256</v>
      </c>
      <c r="W17" s="3">
        <f>Q3</f>
        <v>0</v>
      </c>
      <c r="X17" s="1">
        <f>Q4</f>
        <v>0</v>
      </c>
      <c r="Y17" s="3">
        <f>Q5</f>
        <v>0</v>
      </c>
      <c r="Z17" s="3">
        <f>Q6</f>
        <v>0</v>
      </c>
      <c r="AA17" s="1">
        <f>Q7</f>
        <v>1</v>
      </c>
      <c r="AC17" s="1">
        <v>256</v>
      </c>
      <c r="AD17" s="33">
        <f>PRODUCT(W17*100*1/W19)</f>
        <v>0</v>
      </c>
      <c r="AE17" s="30">
        <f>PRODUCT(X17*100*1/X19)</f>
        <v>0</v>
      </c>
      <c r="AF17" s="33">
        <f>PRODUCT(Y17*100*1/Y19)</f>
        <v>0</v>
      </c>
      <c r="AG17" s="33">
        <f>PRODUCT(Z17*100*1/Z19)</f>
        <v>0</v>
      </c>
      <c r="AH17" s="30">
        <f>PRODUCT(AA17*100*1/AA19)</f>
        <v>2.5641025641025643</v>
      </c>
      <c r="AJ17" s="1">
        <v>256</v>
      </c>
      <c r="AK17" s="33">
        <f>AD3+AD4+AD5+AD6+AD7+AD8+AD9+AD10+AD11+AD12+AD13+AD14+AD15+AD16+AD17</f>
        <v>100.00000000000001</v>
      </c>
      <c r="AL17" s="30">
        <f>AE3+AE4+AE5+AE6+AE7+AE8+AE9+AE10+AE11+AE12+AE13+AE14+AE15+AE16+AE17</f>
        <v>100.00000000000001</v>
      </c>
      <c r="AM17" s="33">
        <f>AF3+AF4+AF5+AF6+AF7+AF8+AF9+AF10+AF11+AF12+AF13+AF14+AF15+AF16+AF17</f>
        <v>94.871794871794876</v>
      </c>
      <c r="AN17" s="33">
        <f>AG3+AG4+AG5+AG6+AG7+AG8+AG9+AG10+AG11+AG12+AG13+AG14+AG15+AG16+AG17</f>
        <v>100</v>
      </c>
      <c r="AO17" s="30">
        <f>AH3+AH4+AH5+AH6+AH7+AH8+AH9+AH10+AH11+AH12+AH13+AH14+AH15+AH16+AH17</f>
        <v>100.00000000000003</v>
      </c>
      <c r="AR17" s="10"/>
      <c r="AS17" s="10"/>
      <c r="AT17" s="10"/>
      <c r="AU17" s="10"/>
      <c r="AV17" s="10"/>
      <c r="AW17" s="10"/>
      <c r="AX17" s="10"/>
    </row>
    <row r="18" spans="22:52" s="1" customFormat="1" x14ac:dyDescent="0.25">
      <c r="V18" s="1">
        <v>512</v>
      </c>
      <c r="W18" s="3">
        <f>R3</f>
        <v>0</v>
      </c>
      <c r="X18" s="1">
        <f>R4</f>
        <v>0</v>
      </c>
      <c r="Y18" s="3">
        <f>R5</f>
        <v>2</v>
      </c>
      <c r="Z18" s="3">
        <f>R6</f>
        <v>0</v>
      </c>
      <c r="AA18" s="1">
        <f>R7</f>
        <v>0</v>
      </c>
      <c r="AC18" s="1">
        <v>512</v>
      </c>
      <c r="AD18" s="33">
        <f>PRODUCT(W18*100*1/W19)</f>
        <v>0</v>
      </c>
      <c r="AE18" s="30">
        <f>PRODUCT(X18*100*1/X19)</f>
        <v>0</v>
      </c>
      <c r="AF18" s="33">
        <f>PRODUCT(Y18*100*1/Y19)</f>
        <v>5.1282051282051286</v>
      </c>
      <c r="AG18" s="33">
        <f>PRODUCT(Z18*100*1/Z19)</f>
        <v>0</v>
      </c>
      <c r="AH18" s="30">
        <f>PRODUCT(AA18*100*1/AA19)</f>
        <v>0</v>
      </c>
      <c r="AJ18" s="1">
        <v>512</v>
      </c>
      <c r="AK18" s="33">
        <f>AD3+AD4+AD5+AD6+AD7+AD8+AD9+AD10+AD11+AD12+AD13+AD14+AD15+AD16+AD17+AD18</f>
        <v>100.00000000000001</v>
      </c>
      <c r="AL18" s="30">
        <f>AE3+AE4+AE5+AE6+AE7+AE8+AE9+AE10+AE11+AE12+AE13+AE14+AE15+AE16+AE17+AE18</f>
        <v>100.00000000000001</v>
      </c>
      <c r="AM18" s="33">
        <f>AF3+AF4+AF5+AF6+AF7+AF8+AF9+AF10+AF11+AF12+AF13+AF14+AF15+AF16+AF17+AF18</f>
        <v>100</v>
      </c>
      <c r="AN18" s="33">
        <f>AG3+AG4+AG5+AG6+AG7+AG8+AG9+AG10+AG11+AG12+AG13+AG14+AG15+AG16+AG17+AG18</f>
        <v>100</v>
      </c>
      <c r="AO18" s="30">
        <f>AH3+AH4+AH5+AH6+AH7+AH8+AH9+AH10+AH11+AH12+AH13+AH14+AH15+AH16+AH17+AH18</f>
        <v>100.00000000000003</v>
      </c>
      <c r="AR18" s="10"/>
      <c r="AS18" s="10"/>
      <c r="AT18" s="10"/>
      <c r="AU18" s="10"/>
      <c r="AV18" s="10"/>
      <c r="AW18" s="10"/>
      <c r="AX18" s="10"/>
    </row>
    <row r="19" spans="22:52" s="1" customFormat="1" x14ac:dyDescent="0.25">
      <c r="V19" s="1" t="s">
        <v>1</v>
      </c>
      <c r="W19" s="1">
        <f>S3</f>
        <v>39</v>
      </c>
      <c r="X19" s="1">
        <f>S4</f>
        <v>39</v>
      </c>
      <c r="Y19" s="1">
        <f>S5</f>
        <v>39</v>
      </c>
      <c r="Z19" s="1">
        <f>S6</f>
        <v>39</v>
      </c>
      <c r="AA19" s="1">
        <f>S7</f>
        <v>39</v>
      </c>
      <c r="AC19" s="1" t="s">
        <v>1</v>
      </c>
      <c r="AD19" s="30">
        <f>SUM(AD3:AD18)</f>
        <v>100.00000000000001</v>
      </c>
      <c r="AE19" s="30">
        <f>SUM(AE3:AE18)</f>
        <v>100.00000000000001</v>
      </c>
      <c r="AF19" s="30">
        <f>SUM(AF3:AF18)</f>
        <v>100</v>
      </c>
      <c r="AG19" s="30">
        <f>SUM(AG3:AG18)</f>
        <v>100</v>
      </c>
      <c r="AH19" s="30">
        <f>SUM(AH3:AH18)</f>
        <v>100.00000000000003</v>
      </c>
      <c r="AK19" s="30"/>
      <c r="AL19" s="30"/>
      <c r="AM19" s="30"/>
      <c r="AN19" s="30"/>
      <c r="AO19" s="30"/>
      <c r="AP19" s="30"/>
      <c r="AS19" s="10"/>
      <c r="AT19" s="10"/>
      <c r="AU19" s="10"/>
      <c r="AV19" s="10"/>
      <c r="AW19" s="10"/>
      <c r="AX19" s="10"/>
      <c r="AY19" s="10"/>
    </row>
    <row r="20" spans="22:52" s="1" customFormat="1" x14ac:dyDescent="0.25">
      <c r="AD20" s="30"/>
      <c r="AE20" s="30"/>
      <c r="AF20" s="30"/>
      <c r="AG20" s="30"/>
      <c r="AH20" s="30"/>
      <c r="AI20" s="30"/>
      <c r="AK20" s="30"/>
      <c r="AL20" s="30"/>
      <c r="AM20" s="30"/>
      <c r="AN20" s="30"/>
      <c r="AO20" s="30"/>
      <c r="AP20" s="30"/>
      <c r="AQ20" s="30"/>
      <c r="AS20" s="10"/>
      <c r="AT20" s="10"/>
      <c r="AU20" s="10"/>
      <c r="AV20" s="10"/>
      <c r="AW20" s="10"/>
      <c r="AX20" s="10"/>
      <c r="AY20" s="10"/>
      <c r="AZ20" s="10"/>
    </row>
    <row r="21" spans="22:52" s="1" customFormat="1" x14ac:dyDescent="0.25">
      <c r="AD21" s="30"/>
      <c r="AE21" s="30"/>
      <c r="AF21" s="30"/>
      <c r="AG21" s="30"/>
      <c r="AH21" s="30"/>
      <c r="AI21" s="30"/>
      <c r="AK21" s="30"/>
      <c r="AL21" s="30"/>
      <c r="AM21" s="30"/>
      <c r="AN21" s="30"/>
      <c r="AO21" s="30"/>
      <c r="AP21" s="30"/>
      <c r="AQ21" s="30"/>
      <c r="AS21" s="10"/>
      <c r="AT21" s="10"/>
      <c r="AU21" s="10"/>
      <c r="AV21" s="10"/>
      <c r="AW21" s="10"/>
      <c r="AX21" s="10"/>
      <c r="AY21" s="10"/>
      <c r="AZ21" s="10"/>
    </row>
    <row r="22" spans="22:52" s="1" customFormat="1" x14ac:dyDescent="0.25">
      <c r="AD22" s="30"/>
      <c r="AE22" s="30"/>
      <c r="AF22" s="30"/>
      <c r="AG22" s="30"/>
      <c r="AH22" s="30"/>
      <c r="AI22" s="30"/>
      <c r="AK22" s="30"/>
      <c r="AL22" s="30"/>
      <c r="AM22" s="30"/>
      <c r="AN22" s="30"/>
      <c r="AO22" s="30"/>
      <c r="AP22" s="30"/>
      <c r="AQ22" s="30"/>
      <c r="AS22" s="10"/>
      <c r="AT22" s="10"/>
      <c r="AU22" s="10"/>
      <c r="AV22" s="10"/>
      <c r="AW22" s="10"/>
      <c r="AX22" s="10"/>
      <c r="AY22" s="10"/>
      <c r="AZ22" s="10"/>
    </row>
    <row r="23" spans="22:52" s="1" customFormat="1" x14ac:dyDescent="0.25">
      <c r="AD23" s="30"/>
      <c r="AE23" s="30"/>
      <c r="AF23" s="30"/>
      <c r="AG23" s="30"/>
      <c r="AH23" s="30"/>
      <c r="AI23" s="30"/>
      <c r="AK23" s="30"/>
      <c r="AL23" s="30"/>
      <c r="AM23" s="30"/>
      <c r="AN23" s="30"/>
      <c r="AO23" s="30"/>
      <c r="AP23" s="30"/>
      <c r="AQ23" s="30"/>
      <c r="AS23" s="10"/>
      <c r="AT23" s="10"/>
      <c r="AU23" s="10"/>
      <c r="AV23" s="10"/>
      <c r="AW23" s="10"/>
      <c r="AX23" s="10"/>
      <c r="AY23" s="10"/>
      <c r="AZ23" s="10"/>
    </row>
    <row r="24" spans="22:52" s="1" customFormat="1" x14ac:dyDescent="0.25">
      <c r="AD24" s="30"/>
      <c r="AE24" s="30"/>
      <c r="AF24" s="30"/>
      <c r="AG24" s="30"/>
      <c r="AH24" s="30"/>
      <c r="AI24" s="30"/>
      <c r="AK24" s="30"/>
      <c r="AL24" s="30"/>
      <c r="AM24" s="30"/>
      <c r="AN24" s="30"/>
      <c r="AO24" s="30"/>
      <c r="AP24" s="30"/>
      <c r="AQ24" s="30"/>
      <c r="AS24" s="10"/>
      <c r="AT24" s="10"/>
      <c r="AU24" s="10"/>
      <c r="AV24" s="10"/>
      <c r="AW24" s="10"/>
      <c r="AX24" s="10"/>
      <c r="AY24" s="10"/>
      <c r="AZ24" s="10"/>
    </row>
    <row r="25" spans="22:52" s="1" customFormat="1" x14ac:dyDescent="0.25">
      <c r="AD25" s="30"/>
      <c r="AE25" s="30"/>
      <c r="AF25" s="30"/>
      <c r="AG25" s="30"/>
      <c r="AH25" s="30"/>
      <c r="AI25" s="30"/>
      <c r="AK25" s="30"/>
      <c r="AL25" s="30"/>
      <c r="AM25" s="30"/>
      <c r="AN25" s="30"/>
      <c r="AO25" s="30"/>
      <c r="AP25" s="30"/>
      <c r="AQ25" s="30"/>
      <c r="AS25" s="10"/>
      <c r="AT25" s="10"/>
      <c r="AU25" s="10"/>
      <c r="AV25" s="10"/>
      <c r="AW25" s="10"/>
      <c r="AX25" s="10"/>
      <c r="AY25" s="10"/>
      <c r="AZ25" s="10"/>
    </row>
    <row r="26" spans="22:52" s="1" customFormat="1" x14ac:dyDescent="0.25">
      <c r="AD26" s="30"/>
      <c r="AE26" s="30"/>
      <c r="AF26" s="30"/>
      <c r="AG26" s="30"/>
      <c r="AH26" s="30"/>
      <c r="AI26" s="30"/>
      <c r="AK26" s="30"/>
      <c r="AL26" s="30"/>
      <c r="AM26" s="30"/>
      <c r="AN26" s="30"/>
      <c r="AO26" s="30"/>
      <c r="AP26" s="30"/>
      <c r="AQ26" s="30"/>
      <c r="AS26" s="10"/>
      <c r="AT26" s="10"/>
      <c r="AU26" s="10"/>
      <c r="AV26" s="10"/>
      <c r="AW26" s="10"/>
      <c r="AX26" s="10"/>
      <c r="AY26" s="10"/>
      <c r="AZ26" s="10"/>
    </row>
    <row r="27" spans="22:52" s="1" customFormat="1" x14ac:dyDescent="0.25">
      <c r="AD27" s="30"/>
      <c r="AE27" s="30"/>
      <c r="AF27" s="30"/>
      <c r="AG27" s="30"/>
      <c r="AH27" s="30"/>
      <c r="AI27" s="30"/>
      <c r="AK27" s="30"/>
      <c r="AL27" s="30"/>
      <c r="AM27" s="30"/>
      <c r="AN27" s="30"/>
      <c r="AO27" s="30"/>
      <c r="AP27" s="30"/>
      <c r="AQ27" s="30"/>
      <c r="AS27" s="10"/>
      <c r="AT27" s="10"/>
      <c r="AU27" s="10"/>
      <c r="AV27" s="10"/>
      <c r="AW27" s="10"/>
      <c r="AX27" s="10"/>
      <c r="AY27" s="10"/>
      <c r="AZ27" s="10"/>
    </row>
    <row r="28" spans="22:52" s="1" customFormat="1" x14ac:dyDescent="0.25">
      <c r="AD28" s="30"/>
      <c r="AE28" s="30"/>
      <c r="AF28" s="30"/>
      <c r="AG28" s="30"/>
      <c r="AH28" s="30"/>
      <c r="AI28" s="30"/>
      <c r="AK28" s="30"/>
      <c r="AL28" s="30"/>
      <c r="AM28" s="30"/>
      <c r="AN28" s="30"/>
      <c r="AO28" s="30"/>
      <c r="AP28" s="30"/>
      <c r="AQ28" s="30"/>
      <c r="AS28" s="10"/>
      <c r="AT28" s="10"/>
      <c r="AU28" s="10"/>
      <c r="AV28" s="10"/>
      <c r="AW28" s="10"/>
      <c r="AX28" s="10"/>
      <c r="AY28" s="10"/>
      <c r="AZ28" s="10"/>
    </row>
    <row r="29" spans="22:52" s="1" customFormat="1" x14ac:dyDescent="0.25">
      <c r="AD29" s="30"/>
      <c r="AE29" s="30"/>
      <c r="AF29" s="30"/>
      <c r="AG29" s="30"/>
      <c r="AH29" s="30"/>
      <c r="AI29" s="30"/>
      <c r="AK29" s="30"/>
      <c r="AL29" s="30"/>
      <c r="AM29" s="30"/>
      <c r="AN29" s="30"/>
      <c r="AO29" s="30"/>
      <c r="AP29" s="30"/>
      <c r="AQ29" s="30"/>
      <c r="AS29" s="10"/>
      <c r="AT29" s="10"/>
      <c r="AU29" s="10"/>
      <c r="AV29" s="10"/>
      <c r="AW29" s="10"/>
      <c r="AX29" s="10"/>
      <c r="AY29" s="10"/>
      <c r="AZ29" s="10"/>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5"/>
  <sheetViews>
    <sheetView zoomScale="75" zoomScaleNormal="75" workbookViewId="0">
      <selection activeCell="Q28" sqref="Q28"/>
    </sheetView>
  </sheetViews>
  <sheetFormatPr baseColWidth="10" defaultRowHeight="15" x14ac:dyDescent="0.25"/>
  <cols>
    <col min="3" max="16" width="8.28515625" customWidth="1"/>
    <col min="21" max="26" width="8.28515625" customWidth="1"/>
    <col min="29" max="34" width="8.28515625" customWidth="1"/>
    <col min="37" max="42" width="8.28515625" customWidth="1"/>
    <col min="44" max="44" width="2.7109375" bestFit="1" customWidth="1"/>
    <col min="45" max="45" width="17.85546875" bestFit="1" customWidth="1"/>
    <col min="46" max="46" width="6.7109375" bestFit="1" customWidth="1"/>
    <col min="47" max="47" width="5.5703125" bestFit="1" customWidth="1"/>
    <col min="48" max="48" width="5.85546875" bestFit="1" customWidth="1"/>
    <col min="49" max="49" width="5.28515625" bestFit="1" customWidth="1"/>
    <col min="50" max="50" width="6.42578125" bestFit="1" customWidth="1"/>
  </cols>
  <sheetData>
    <row r="1" spans="1:124" s="41" customFormat="1" x14ac:dyDescent="0.25">
      <c r="A1" s="41" t="s">
        <v>111</v>
      </c>
      <c r="U1" s="41" t="str">
        <f>A1</f>
        <v xml:space="preserve">Cutibacterium acnes  </v>
      </c>
      <c r="AC1" s="41" t="str">
        <f>A1</f>
        <v xml:space="preserve">Cutibacterium acnes  </v>
      </c>
      <c r="AK1" s="41" t="str">
        <f>A1</f>
        <v xml:space="preserve">Cutibacterium acnes  </v>
      </c>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row>
    <row r="2" spans="1:124" s="41" customFormat="1" ht="18.75" x14ac:dyDescent="0.3">
      <c r="B2" s="41" t="s">
        <v>0</v>
      </c>
      <c r="C2" s="41">
        <v>1.5625E-2</v>
      </c>
      <c r="D2" s="41">
        <v>3.125E-2</v>
      </c>
      <c r="E2" s="41">
        <v>6.25E-2</v>
      </c>
      <c r="F2" s="41">
        <v>0.125</v>
      </c>
      <c r="G2" s="41">
        <v>0.25</v>
      </c>
      <c r="H2" s="41">
        <v>0.5</v>
      </c>
      <c r="I2" s="41">
        <v>1</v>
      </c>
      <c r="J2" s="41">
        <v>2</v>
      </c>
      <c r="K2" s="41">
        <v>4</v>
      </c>
      <c r="L2" s="41">
        <v>8</v>
      </c>
      <c r="M2" s="41">
        <v>16</v>
      </c>
      <c r="N2" s="41">
        <v>32</v>
      </c>
      <c r="O2" s="41">
        <v>64</v>
      </c>
      <c r="P2" s="41">
        <v>128</v>
      </c>
      <c r="Q2" s="41" t="s">
        <v>1</v>
      </c>
      <c r="T2" s="41" t="s">
        <v>0</v>
      </c>
      <c r="U2" s="41" t="str">
        <f>B3</f>
        <v>Ampicillin/ Sulbactam</v>
      </c>
      <c r="V2" s="41" t="str">
        <f>B4</f>
        <v>Piperacillin/ Tazobactam</v>
      </c>
      <c r="W2" s="41" t="str">
        <f>B5</f>
        <v>Meropenem</v>
      </c>
      <c r="X2" s="41" t="str">
        <f>B6</f>
        <v>Clindamycin</v>
      </c>
      <c r="Y2" s="41" t="str">
        <f>B7</f>
        <v>Metronidazol</v>
      </c>
      <c r="Z2" s="41" t="str">
        <f>B8</f>
        <v>Benzylpenicillin</v>
      </c>
      <c r="AC2" s="41" t="str">
        <f t="shared" ref="AC2" si="0">U2</f>
        <v>Ampicillin/ Sulbactam</v>
      </c>
      <c r="AD2" s="41" t="str">
        <f t="shared" ref="AD2" si="1">V2</f>
        <v>Piperacillin/ Tazobactam</v>
      </c>
      <c r="AE2" s="41" t="str">
        <f t="shared" ref="AE2" si="2">W2</f>
        <v>Meropenem</v>
      </c>
      <c r="AF2" s="41" t="str">
        <f t="shared" ref="AF2" si="3">X2</f>
        <v>Clindamycin</v>
      </c>
      <c r="AG2" s="41" t="str">
        <f t="shared" ref="AG2" si="4">Y2</f>
        <v>Metronidazol</v>
      </c>
      <c r="AH2" s="41" t="str">
        <f t="shared" ref="AH2" si="5">Z2</f>
        <v>Benzylpenicillin</v>
      </c>
      <c r="AK2" s="41" t="str">
        <f t="shared" ref="AK2" si="6">U2</f>
        <v>Ampicillin/ Sulbactam</v>
      </c>
      <c r="AL2" s="41" t="str">
        <f t="shared" ref="AL2" si="7">V2</f>
        <v>Piperacillin/ Tazobactam</v>
      </c>
      <c r="AM2" s="41" t="str">
        <f t="shared" ref="AM2" si="8">W2</f>
        <v>Meropenem</v>
      </c>
      <c r="AN2" s="41" t="str">
        <f t="shared" ref="AN2" si="9">X2</f>
        <v>Clindamycin</v>
      </c>
      <c r="AO2" s="41" t="str">
        <f t="shared" ref="AO2" si="10">Y2</f>
        <v>Metronidazol</v>
      </c>
      <c r="AP2" s="41" t="str">
        <f t="shared" ref="AP2" si="11">Z2</f>
        <v>Benzylpenicillin</v>
      </c>
      <c r="AR2" s="23"/>
      <c r="AS2" s="9" t="s">
        <v>72</v>
      </c>
      <c r="AT2" s="24" t="s">
        <v>52</v>
      </c>
      <c r="AU2" s="24" t="s">
        <v>54</v>
      </c>
      <c r="AV2" s="24" t="s">
        <v>59</v>
      </c>
      <c r="AW2" s="24" t="s">
        <v>78</v>
      </c>
      <c r="AX2" s="24" t="s">
        <v>82</v>
      </c>
      <c r="AY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4" s="41" customFormat="1" ht="18.75" x14ac:dyDescent="0.25">
      <c r="B3" s="41" t="s">
        <v>3</v>
      </c>
      <c r="C3" s="2">
        <v>0</v>
      </c>
      <c r="D3" s="2">
        <v>3</v>
      </c>
      <c r="E3" s="2">
        <v>0</v>
      </c>
      <c r="F3" s="2">
        <v>1</v>
      </c>
      <c r="G3" s="2">
        <v>0</v>
      </c>
      <c r="H3" s="3">
        <v>0</v>
      </c>
      <c r="I3" s="3">
        <v>0</v>
      </c>
      <c r="J3" s="3">
        <v>0</v>
      </c>
      <c r="K3" s="3">
        <v>0</v>
      </c>
      <c r="L3" s="3">
        <v>0</v>
      </c>
      <c r="M3" s="3">
        <v>0</v>
      </c>
      <c r="N3" s="3">
        <v>0</v>
      </c>
      <c r="O3" s="3">
        <v>0</v>
      </c>
      <c r="P3" s="3">
        <v>0</v>
      </c>
      <c r="Q3" s="41">
        <v>4</v>
      </c>
      <c r="T3" s="41">
        <v>1.5625E-2</v>
      </c>
      <c r="U3" s="2">
        <f>C3</f>
        <v>0</v>
      </c>
      <c r="V3" s="2">
        <f>C4</f>
        <v>0</v>
      </c>
      <c r="W3" s="2">
        <f>C5</f>
        <v>0</v>
      </c>
      <c r="X3" s="2">
        <f>C6</f>
        <v>0</v>
      </c>
      <c r="Y3" s="41">
        <f>C7</f>
        <v>0</v>
      </c>
      <c r="Z3" s="2">
        <f>C8</f>
        <v>0</v>
      </c>
      <c r="AA3" s="5"/>
      <c r="AB3" s="41">
        <v>1.5625E-2</v>
      </c>
      <c r="AC3" s="31">
        <f t="shared" ref="AC3" si="12">PRODUCT(U3*100*1/U17)</f>
        <v>0</v>
      </c>
      <c r="AD3" s="31">
        <f t="shared" ref="AD3" si="13">PRODUCT(V3*100*1/V17)</f>
        <v>0</v>
      </c>
      <c r="AE3" s="31">
        <f t="shared" ref="AE3" si="14">PRODUCT(W3*100*1/W17)</f>
        <v>0</v>
      </c>
      <c r="AF3" s="31">
        <f t="shared" ref="AF3" si="15">PRODUCT(X3*100*1/X17)</f>
        <v>0</v>
      </c>
      <c r="AG3" s="41">
        <f t="shared" ref="AG3" si="16">PRODUCT(Y3*100*1/Y17)</f>
        <v>0</v>
      </c>
      <c r="AH3" s="31">
        <f t="shared" ref="AH3" si="17">PRODUCT(Z3*100*1/Z17)</f>
        <v>0</v>
      </c>
      <c r="AJ3" s="41">
        <v>1.5625E-2</v>
      </c>
      <c r="AK3" s="31">
        <f t="shared" ref="AK3" si="18">AC3</f>
        <v>0</v>
      </c>
      <c r="AL3" s="31">
        <f t="shared" ref="AL3" si="19">AD3</f>
        <v>0</v>
      </c>
      <c r="AM3" s="31">
        <f t="shared" ref="AM3" si="20">AE3</f>
        <v>0</v>
      </c>
      <c r="AN3" s="31">
        <f t="shared" ref="AN3" si="21">AF3</f>
        <v>0</v>
      </c>
      <c r="AO3" s="41">
        <f t="shared" ref="AO3" si="22">AG3</f>
        <v>0</v>
      </c>
      <c r="AP3" s="31">
        <f t="shared" ref="AP3" si="23">AH3</f>
        <v>0</v>
      </c>
      <c r="AR3" s="25" t="s">
        <v>48</v>
      </c>
      <c r="AS3" s="26">
        <f>Z17</f>
        <v>4</v>
      </c>
      <c r="AT3" s="26">
        <f>U17</f>
        <v>4</v>
      </c>
      <c r="AU3" s="26">
        <f>V17</f>
        <v>4</v>
      </c>
      <c r="AV3" s="26">
        <f>W17</f>
        <v>4</v>
      </c>
      <c r="AW3" s="26">
        <f>X17</f>
        <v>4</v>
      </c>
      <c r="AX3" s="26">
        <f>Y17</f>
        <v>4</v>
      </c>
      <c r="AY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41" customFormat="1" ht="18.75" x14ac:dyDescent="0.25">
      <c r="B4" s="41" t="s">
        <v>5</v>
      </c>
      <c r="C4" s="2">
        <v>0</v>
      </c>
      <c r="D4" s="2">
        <v>2</v>
      </c>
      <c r="E4" s="2">
        <v>0</v>
      </c>
      <c r="F4" s="2">
        <v>1</v>
      </c>
      <c r="G4" s="2">
        <v>1</v>
      </c>
      <c r="H4" s="3">
        <v>0</v>
      </c>
      <c r="I4" s="3">
        <v>0</v>
      </c>
      <c r="J4" s="3">
        <v>0</v>
      </c>
      <c r="K4" s="3">
        <v>0</v>
      </c>
      <c r="L4" s="3">
        <v>0</v>
      </c>
      <c r="M4" s="3">
        <v>0</v>
      </c>
      <c r="N4" s="3">
        <v>0</v>
      </c>
      <c r="O4" s="3">
        <v>0</v>
      </c>
      <c r="P4" s="3">
        <v>0</v>
      </c>
      <c r="Q4" s="41">
        <v>4</v>
      </c>
      <c r="T4" s="41">
        <v>3.125E-2</v>
      </c>
      <c r="U4" s="2">
        <f>D3</f>
        <v>3</v>
      </c>
      <c r="V4" s="2">
        <f>D4</f>
        <v>2</v>
      </c>
      <c r="W4" s="2">
        <f>D5</f>
        <v>4</v>
      </c>
      <c r="X4" s="2">
        <f>D6</f>
        <v>2</v>
      </c>
      <c r="Y4" s="41">
        <f>D7</f>
        <v>0</v>
      </c>
      <c r="Z4" s="2">
        <f>D8</f>
        <v>3</v>
      </c>
      <c r="AA4" s="5"/>
      <c r="AB4" s="41">
        <v>3.125E-2</v>
      </c>
      <c r="AC4" s="31">
        <f t="shared" ref="AC4" si="24">PRODUCT(U4*100*1/U17)</f>
        <v>75</v>
      </c>
      <c r="AD4" s="31">
        <f t="shared" ref="AD4" si="25">PRODUCT(V4*100*1/V17)</f>
        <v>50</v>
      </c>
      <c r="AE4" s="31">
        <f t="shared" ref="AE4" si="26">PRODUCT(W4*100*1/W17)</f>
        <v>100</v>
      </c>
      <c r="AF4" s="31">
        <f t="shared" ref="AF4" si="27">PRODUCT(X4*100*1/X17)</f>
        <v>50</v>
      </c>
      <c r="AG4" s="41">
        <f t="shared" ref="AG4" si="28">PRODUCT(Y4*100*1/Y17)</f>
        <v>0</v>
      </c>
      <c r="AH4" s="31">
        <f t="shared" ref="AH4" si="29">PRODUCT(Z4*100*1/Z17)</f>
        <v>75</v>
      </c>
      <c r="AJ4" s="41">
        <v>3.125E-2</v>
      </c>
      <c r="AK4" s="31">
        <f t="shared" ref="AK4" si="30">AC3+AC4</f>
        <v>75</v>
      </c>
      <c r="AL4" s="31">
        <f t="shared" ref="AL4" si="31">AD3+AD4</f>
        <v>50</v>
      </c>
      <c r="AM4" s="31">
        <f t="shared" ref="AM4" si="32">AE3+AE4</f>
        <v>100</v>
      </c>
      <c r="AN4" s="31">
        <f t="shared" ref="AN4" si="33">AF3+AF4</f>
        <v>50</v>
      </c>
      <c r="AO4" s="41">
        <f t="shared" ref="AO4" si="34">AG3+AG4</f>
        <v>0</v>
      </c>
      <c r="AP4" s="31">
        <f t="shared" ref="AP4" si="35">AH3+AH4</f>
        <v>75</v>
      </c>
      <c r="AR4" s="25" t="s">
        <v>49</v>
      </c>
      <c r="AS4" s="18">
        <f>AP5</f>
        <v>100</v>
      </c>
      <c r="AT4" s="18">
        <f>AK7</f>
        <v>100</v>
      </c>
      <c r="AU4" s="18">
        <f>AL7</f>
        <v>100</v>
      </c>
      <c r="AV4" s="18">
        <f>AM6</f>
        <v>100</v>
      </c>
      <c r="AW4" s="18">
        <f>AN7</f>
        <v>100</v>
      </c>
      <c r="AX4" s="18"/>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41" customFormat="1" ht="18.75" x14ac:dyDescent="0.25">
      <c r="B5" s="41" t="s">
        <v>11</v>
      </c>
      <c r="C5" s="2">
        <v>0</v>
      </c>
      <c r="D5" s="2">
        <v>4</v>
      </c>
      <c r="E5" s="2">
        <v>0</v>
      </c>
      <c r="F5" s="2">
        <v>0</v>
      </c>
      <c r="G5" s="3">
        <v>0</v>
      </c>
      <c r="H5" s="3">
        <v>0</v>
      </c>
      <c r="I5" s="3">
        <v>0</v>
      </c>
      <c r="J5" s="3">
        <v>0</v>
      </c>
      <c r="K5" s="3">
        <v>0</v>
      </c>
      <c r="L5" s="3">
        <v>0</v>
      </c>
      <c r="M5" s="3">
        <v>0</v>
      </c>
      <c r="N5" s="3">
        <v>0</v>
      </c>
      <c r="O5" s="3">
        <v>0</v>
      </c>
      <c r="P5" s="3">
        <v>0</v>
      </c>
      <c r="Q5" s="41">
        <v>4</v>
      </c>
      <c r="T5" s="41">
        <v>6.25E-2</v>
      </c>
      <c r="U5" s="2">
        <f>E3</f>
        <v>0</v>
      </c>
      <c r="V5" s="2">
        <f>E4</f>
        <v>0</v>
      </c>
      <c r="W5" s="2">
        <f>E5</f>
        <v>0</v>
      </c>
      <c r="X5" s="2">
        <f>E6</f>
        <v>2</v>
      </c>
      <c r="Y5" s="41">
        <f>E7</f>
        <v>0</v>
      </c>
      <c r="Z5" s="2">
        <f>E8</f>
        <v>1</v>
      </c>
      <c r="AA5" s="5"/>
      <c r="AB5" s="41">
        <v>6.25E-2</v>
      </c>
      <c r="AC5" s="31">
        <f t="shared" ref="AC5" si="36">PRODUCT(U5*100*1/U17)</f>
        <v>0</v>
      </c>
      <c r="AD5" s="31">
        <f t="shared" ref="AD5" si="37">PRODUCT(V5*100*1/V17)</f>
        <v>0</v>
      </c>
      <c r="AE5" s="31">
        <f t="shared" ref="AE5" si="38">PRODUCT(W5*100*1/W17)</f>
        <v>0</v>
      </c>
      <c r="AF5" s="31">
        <f t="shared" ref="AF5" si="39">PRODUCT(X5*100*1/X17)</f>
        <v>50</v>
      </c>
      <c r="AG5" s="41">
        <f t="shared" ref="AG5" si="40">PRODUCT(Y5*100*1/Y17)</f>
        <v>0</v>
      </c>
      <c r="AH5" s="31">
        <f t="shared" ref="AH5" si="41">PRODUCT(Z5*100*1/Z17)</f>
        <v>25</v>
      </c>
      <c r="AJ5" s="41">
        <v>6.25E-2</v>
      </c>
      <c r="AK5" s="31">
        <f t="shared" ref="AK5" si="42">AC3+AC4+AC5</f>
        <v>75</v>
      </c>
      <c r="AL5" s="31">
        <f t="shared" ref="AL5" si="43">AD3+AD4+AD5</f>
        <v>50</v>
      </c>
      <c r="AM5" s="31">
        <f t="shared" ref="AM5" si="44">AE3+AE4+AE5</f>
        <v>100</v>
      </c>
      <c r="AN5" s="31">
        <f t="shared" ref="AN5" si="45">AF3+AF4+AF5</f>
        <v>100</v>
      </c>
      <c r="AO5" s="41">
        <f t="shared" ref="AO5" si="46">AG3+AG4+AG5</f>
        <v>0</v>
      </c>
      <c r="AP5" s="31">
        <f t="shared" ref="AP5" si="47">AH3+AH4+AH5</f>
        <v>100</v>
      </c>
      <c r="AR5" s="25" t="s">
        <v>50</v>
      </c>
      <c r="AS5" s="18"/>
      <c r="AT5" s="18"/>
      <c r="AU5" s="18"/>
      <c r="AV5" s="18"/>
      <c r="AW5" s="18"/>
      <c r="AX5" s="18"/>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41" customFormat="1" ht="18.75" x14ac:dyDescent="0.25">
      <c r="B6" s="41" t="s">
        <v>24</v>
      </c>
      <c r="C6" s="2">
        <v>0</v>
      </c>
      <c r="D6" s="2">
        <v>2</v>
      </c>
      <c r="E6" s="2">
        <v>2</v>
      </c>
      <c r="F6" s="2">
        <v>0</v>
      </c>
      <c r="G6" s="2">
        <v>0</v>
      </c>
      <c r="H6" s="3">
        <v>0</v>
      </c>
      <c r="I6" s="3">
        <v>0</v>
      </c>
      <c r="J6" s="3">
        <v>0</v>
      </c>
      <c r="K6" s="3">
        <v>0</v>
      </c>
      <c r="L6" s="3">
        <v>0</v>
      </c>
      <c r="M6" s="3">
        <v>0</v>
      </c>
      <c r="N6" s="3">
        <v>0</v>
      </c>
      <c r="O6" s="3">
        <v>0</v>
      </c>
      <c r="P6" s="3">
        <v>0</v>
      </c>
      <c r="Q6" s="41">
        <v>4</v>
      </c>
      <c r="T6" s="41">
        <v>0.125</v>
      </c>
      <c r="U6" s="2">
        <f>F3</f>
        <v>1</v>
      </c>
      <c r="V6" s="2">
        <f>F4</f>
        <v>1</v>
      </c>
      <c r="W6" s="2">
        <f>F5</f>
        <v>0</v>
      </c>
      <c r="X6" s="2">
        <f>F6</f>
        <v>0</v>
      </c>
      <c r="Y6" s="41">
        <f>F7</f>
        <v>0</v>
      </c>
      <c r="Z6" s="3">
        <f>F8</f>
        <v>0</v>
      </c>
      <c r="AA6" s="5"/>
      <c r="AB6" s="41">
        <v>0.125</v>
      </c>
      <c r="AC6" s="31">
        <f t="shared" ref="AC6" si="48">PRODUCT(U6*100*1/U17)</f>
        <v>25</v>
      </c>
      <c r="AD6" s="31">
        <f t="shared" ref="AD6" si="49">PRODUCT(V6*100*1/V17)</f>
        <v>25</v>
      </c>
      <c r="AE6" s="31">
        <f t="shared" ref="AE6" si="50">PRODUCT(W6*100*1/W17)</f>
        <v>0</v>
      </c>
      <c r="AF6" s="31">
        <f t="shared" ref="AF6" si="51">PRODUCT(X6*100*1/X17)</f>
        <v>0</v>
      </c>
      <c r="AG6" s="41">
        <f t="shared" ref="AG6" si="52">PRODUCT(Y6*100*1/Y17)</f>
        <v>0</v>
      </c>
      <c r="AH6" s="33">
        <f t="shared" ref="AH6" si="53">PRODUCT(Z6*100*1/Z17)</f>
        <v>0</v>
      </c>
      <c r="AJ6" s="41">
        <v>0.125</v>
      </c>
      <c r="AK6" s="31">
        <f t="shared" ref="AK6" si="54">AC3+AC4+AC5+AC6</f>
        <v>100</v>
      </c>
      <c r="AL6" s="31">
        <f t="shared" ref="AL6" si="55">AD3+AD4+AD5+AD6</f>
        <v>75</v>
      </c>
      <c r="AM6" s="31">
        <f t="shared" ref="AM6" si="56">AE3+AE4+AE5+AE6</f>
        <v>100</v>
      </c>
      <c r="AN6" s="31">
        <f t="shared" ref="AN6" si="57">AF3+AF4+AF5+AF6</f>
        <v>100</v>
      </c>
      <c r="AO6" s="41">
        <f t="shared" ref="AO6" si="58">AG3+AG4+AG5+AG6</f>
        <v>0</v>
      </c>
      <c r="AP6" s="33">
        <f t="shared" ref="AP6" si="59">AH3+AH4+AH5+AH6</f>
        <v>100</v>
      </c>
      <c r="AR6" s="25" t="s">
        <v>51</v>
      </c>
      <c r="AS6" s="18">
        <f>AP16-AP5</f>
        <v>0</v>
      </c>
      <c r="AT6" s="18">
        <f>AK16-AK7</f>
        <v>0</v>
      </c>
      <c r="AU6" s="18">
        <f>AL16-AL7</f>
        <v>0</v>
      </c>
      <c r="AV6" s="18">
        <f>AM16-AM6</f>
        <v>0</v>
      </c>
      <c r="AW6" s="18">
        <f>AN16-AN7</f>
        <v>0</v>
      </c>
      <c r="AX6" s="18"/>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41" customFormat="1" x14ac:dyDescent="0.25">
      <c r="B7" s="41" t="s">
        <v>25</v>
      </c>
      <c r="C7" s="41">
        <v>0</v>
      </c>
      <c r="D7" s="41">
        <v>0</v>
      </c>
      <c r="E7" s="41">
        <v>0</v>
      </c>
      <c r="F7" s="41">
        <v>0</v>
      </c>
      <c r="G7" s="41">
        <v>0</v>
      </c>
      <c r="H7" s="41">
        <v>0</v>
      </c>
      <c r="I7" s="41">
        <v>0</v>
      </c>
      <c r="J7" s="41">
        <v>0</v>
      </c>
      <c r="K7" s="41">
        <v>0</v>
      </c>
      <c r="L7" s="41">
        <v>0</v>
      </c>
      <c r="M7" s="41">
        <v>0</v>
      </c>
      <c r="N7" s="41">
        <v>0</v>
      </c>
      <c r="O7" s="41">
        <v>0</v>
      </c>
      <c r="P7" s="41">
        <v>0</v>
      </c>
      <c r="Q7" s="41">
        <v>4</v>
      </c>
      <c r="T7" s="41">
        <v>0.25</v>
      </c>
      <c r="U7" s="2">
        <f>G3</f>
        <v>0</v>
      </c>
      <c r="V7" s="2">
        <f>G4</f>
        <v>1</v>
      </c>
      <c r="W7" s="3">
        <f>G5</f>
        <v>0</v>
      </c>
      <c r="X7" s="2">
        <f>G6</f>
        <v>0</v>
      </c>
      <c r="Y7" s="41">
        <f>G7</f>
        <v>0</v>
      </c>
      <c r="Z7" s="3">
        <f>G8</f>
        <v>0</v>
      </c>
      <c r="AA7" s="5"/>
      <c r="AB7" s="41">
        <v>0.25</v>
      </c>
      <c r="AC7" s="31">
        <f t="shared" ref="AC7" si="60">PRODUCT(U7*100*1/U17)</f>
        <v>0</v>
      </c>
      <c r="AD7" s="31">
        <f t="shared" ref="AD7" si="61">PRODUCT(V7*100*1/V17)</f>
        <v>25</v>
      </c>
      <c r="AE7" s="33">
        <f t="shared" ref="AE7" si="62">PRODUCT(W7*100*1/W17)</f>
        <v>0</v>
      </c>
      <c r="AF7" s="31">
        <f t="shared" ref="AF7" si="63">PRODUCT(X7*100*1/X17)</f>
        <v>0</v>
      </c>
      <c r="AG7" s="41">
        <f t="shared" ref="AG7" si="64">PRODUCT(Y7*100*1/Y17)</f>
        <v>0</v>
      </c>
      <c r="AH7" s="33">
        <f t="shared" ref="AH7" si="65">PRODUCT(Z7*100*1/Z17)</f>
        <v>0</v>
      </c>
      <c r="AJ7" s="41">
        <v>0.25</v>
      </c>
      <c r="AK7" s="31">
        <f t="shared" ref="AK7" si="66">AC3+AC4+AC5+AC6+AC7</f>
        <v>100</v>
      </c>
      <c r="AL7" s="31">
        <f t="shared" ref="AL7" si="67">AD3+AD4+AD5+AD6+AD7</f>
        <v>100</v>
      </c>
      <c r="AM7" s="33">
        <f t="shared" ref="AM7" si="68">AE3+AE4+AE5+AE6+AE7</f>
        <v>100</v>
      </c>
      <c r="AN7" s="31">
        <f t="shared" ref="AN7" si="69">AF3+AF4+AF5+AF6+AF7</f>
        <v>100</v>
      </c>
      <c r="AO7" s="41">
        <f t="shared" ref="AO7" si="70">AG3+AG4+AG5+AG6+AG7</f>
        <v>0</v>
      </c>
      <c r="AP7" s="33">
        <f t="shared" ref="AP7" si="71">AH3+AH4+AH5+AH6+AH7</f>
        <v>100</v>
      </c>
      <c r="AR7" s="29"/>
      <c r="AS7" s="29"/>
      <c r="AT7" s="29"/>
      <c r="AU7" s="10"/>
      <c r="AV7" s="29"/>
      <c r="AW7" s="29"/>
      <c r="AX7" s="29"/>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41" customFormat="1" x14ac:dyDescent="0.25">
      <c r="B8" s="41" t="s">
        <v>26</v>
      </c>
      <c r="C8" s="2">
        <v>0</v>
      </c>
      <c r="D8" s="2">
        <v>3</v>
      </c>
      <c r="E8" s="2">
        <v>1</v>
      </c>
      <c r="F8" s="3">
        <v>0</v>
      </c>
      <c r="G8" s="3">
        <v>0</v>
      </c>
      <c r="H8" s="3">
        <v>0</v>
      </c>
      <c r="I8" s="3">
        <v>0</v>
      </c>
      <c r="J8" s="3">
        <v>0</v>
      </c>
      <c r="K8" s="3">
        <v>0</v>
      </c>
      <c r="L8" s="3">
        <v>0</v>
      </c>
      <c r="M8" s="3">
        <v>0</v>
      </c>
      <c r="N8" s="3">
        <v>0</v>
      </c>
      <c r="O8" s="3">
        <v>0</v>
      </c>
      <c r="P8" s="3">
        <v>0</v>
      </c>
      <c r="Q8" s="41">
        <v>4</v>
      </c>
      <c r="T8" s="41">
        <v>0.5</v>
      </c>
      <c r="U8" s="3">
        <f>H3</f>
        <v>0</v>
      </c>
      <c r="V8" s="3">
        <f>H4</f>
        <v>0</v>
      </c>
      <c r="W8" s="3">
        <f>H5</f>
        <v>0</v>
      </c>
      <c r="X8" s="3">
        <f>H6</f>
        <v>0</v>
      </c>
      <c r="Y8" s="41">
        <f>H7</f>
        <v>0</v>
      </c>
      <c r="Z8" s="3">
        <f>H8</f>
        <v>0</v>
      </c>
      <c r="AA8" s="5"/>
      <c r="AB8" s="41">
        <v>0.5</v>
      </c>
      <c r="AC8" s="33">
        <f t="shared" ref="AC8" si="72">PRODUCT(U8*100*1/U17)</f>
        <v>0</v>
      </c>
      <c r="AD8" s="33">
        <f t="shared" ref="AD8" si="73">PRODUCT(V8*100*1/V17)</f>
        <v>0</v>
      </c>
      <c r="AE8" s="33">
        <f t="shared" ref="AE8" si="74">PRODUCT(W8*100*1/W17)</f>
        <v>0</v>
      </c>
      <c r="AF8" s="33">
        <f t="shared" ref="AF8" si="75">PRODUCT(X8*100*1/X17)</f>
        <v>0</v>
      </c>
      <c r="AG8" s="41">
        <f t="shared" ref="AG8" si="76">PRODUCT(Y8*100*1/Y17)</f>
        <v>0</v>
      </c>
      <c r="AH8" s="33">
        <f t="shared" ref="AH8" si="77">PRODUCT(Z8*100*1/Z17)</f>
        <v>0</v>
      </c>
      <c r="AJ8" s="41">
        <v>0.5</v>
      </c>
      <c r="AK8" s="33">
        <f t="shared" ref="AK8" si="78">AC3+AC4+AC5+AC6+AC7+AC8</f>
        <v>100</v>
      </c>
      <c r="AL8" s="33">
        <f t="shared" ref="AL8" si="79">AD3+AD4+AD5+AD6+AD7+AD8</f>
        <v>100</v>
      </c>
      <c r="AM8" s="33">
        <f t="shared" ref="AM8" si="80">AE3+AE4+AE5+AE6+AE7+AE8</f>
        <v>100</v>
      </c>
      <c r="AN8" s="33">
        <f t="shared" ref="AN8" si="81">AF3+AF4+AF5+AF6+AF7+AF8</f>
        <v>100</v>
      </c>
      <c r="AO8" s="41">
        <f t="shared" ref="AO8" si="82">AG3+AG4+AG5+AG6+AG7+AG8</f>
        <v>0</v>
      </c>
      <c r="AP8" s="33">
        <f t="shared" ref="AP8" si="83">AH3+AH4+AH5+AH6+AH7+AH8</f>
        <v>100</v>
      </c>
      <c r="AR8" s="10"/>
      <c r="AS8" s="10" t="str">
        <f>A1</f>
        <v xml:space="preserve">Cutibacterium acnes  </v>
      </c>
      <c r="AT8" s="10"/>
      <c r="AU8" s="10"/>
      <c r="AV8" s="10"/>
      <c r="AW8" s="10"/>
      <c r="AX8" s="10"/>
      <c r="AY8" s="10"/>
      <c r="AZ8" s="10"/>
      <c r="BA8" s="10"/>
      <c r="BB8" s="10"/>
      <c r="BC8" s="10"/>
      <c r="BD8" s="10"/>
      <c r="BE8" s="10"/>
      <c r="BF8" s="10"/>
      <c r="BG8" s="10"/>
      <c r="BH8" s="10"/>
      <c r="BI8" s="10"/>
      <c r="BJ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41" customFormat="1" x14ac:dyDescent="0.25">
      <c r="T9" s="41">
        <v>1</v>
      </c>
      <c r="U9" s="3">
        <f>I3</f>
        <v>0</v>
      </c>
      <c r="V9" s="3">
        <f>I4</f>
        <v>0</v>
      </c>
      <c r="W9" s="3">
        <f>I5</f>
        <v>0</v>
      </c>
      <c r="X9" s="3">
        <f>I6</f>
        <v>0</v>
      </c>
      <c r="Y9" s="41">
        <f>I7</f>
        <v>0</v>
      </c>
      <c r="Z9" s="3">
        <f>I8</f>
        <v>0</v>
      </c>
      <c r="AA9" s="5"/>
      <c r="AB9" s="41">
        <v>1</v>
      </c>
      <c r="AC9" s="33">
        <f t="shared" ref="AC9" si="84">PRODUCT(U9*100*1/U17)</f>
        <v>0</v>
      </c>
      <c r="AD9" s="33">
        <f t="shared" ref="AD9" si="85">PRODUCT(V9*100*1/V17)</f>
        <v>0</v>
      </c>
      <c r="AE9" s="33">
        <f t="shared" ref="AE9" si="86">PRODUCT(W9*100*1/W17)</f>
        <v>0</v>
      </c>
      <c r="AF9" s="33">
        <f t="shared" ref="AF9" si="87">PRODUCT(X9*100*1/X17)</f>
        <v>0</v>
      </c>
      <c r="AG9" s="41">
        <f t="shared" ref="AG9" si="88">PRODUCT(Y9*100*1/Y17)</f>
        <v>0</v>
      </c>
      <c r="AH9" s="33">
        <f t="shared" ref="AH9" si="89">PRODUCT(Z9*100*1/Z17)</f>
        <v>0</v>
      </c>
      <c r="AJ9" s="41">
        <v>1</v>
      </c>
      <c r="AK9" s="33">
        <f t="shared" ref="AK9" si="90">AC3+AC4+AC5+AC6+AC7+AC8+AC9</f>
        <v>100</v>
      </c>
      <c r="AL9" s="33">
        <f t="shared" ref="AL9" si="91">AD3+AD4+AD5+AD6+AD7+AD8+AD9</f>
        <v>100</v>
      </c>
      <c r="AM9" s="33">
        <f t="shared" ref="AM9" si="92">AE3+AE4+AE5+AE6+AE7+AE8+AE9</f>
        <v>100</v>
      </c>
      <c r="AN9" s="33">
        <f t="shared" ref="AN9" si="93">AF3+AF4+AF5+AF6+AF7+AF8+AF9</f>
        <v>100</v>
      </c>
      <c r="AO9" s="41">
        <f t="shared" ref="AO9" si="94">AG3+AG4+AG5+AG6+AG7+AG8+AG9</f>
        <v>0</v>
      </c>
      <c r="AP9" s="33">
        <f t="shared" ref="AP9" si="95">AH3+AH4+AH5+AH6+AH7+AH8+AH9</f>
        <v>100</v>
      </c>
      <c r="AR9" s="10"/>
      <c r="AS9" s="10"/>
      <c r="AT9" s="10"/>
      <c r="AU9" s="10"/>
      <c r="AV9" s="10"/>
      <c r="AW9" s="10"/>
      <c r="AX9" s="10"/>
      <c r="AY9" s="10"/>
      <c r="AZ9" s="10"/>
      <c r="BA9" s="10"/>
      <c r="BB9" s="10"/>
      <c r="BC9" s="10"/>
      <c r="BD9" s="10"/>
      <c r="BE9" s="10"/>
      <c r="BF9" s="10"/>
      <c r="BG9" s="10"/>
      <c r="BH9" s="10"/>
      <c r="BI9" s="10"/>
      <c r="BJ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41" customFormat="1" x14ac:dyDescent="0.25">
      <c r="T10" s="41">
        <v>2</v>
      </c>
      <c r="U10" s="3">
        <f>J3</f>
        <v>0</v>
      </c>
      <c r="V10" s="3">
        <f>J4</f>
        <v>0</v>
      </c>
      <c r="W10" s="3">
        <f>J5</f>
        <v>0</v>
      </c>
      <c r="X10" s="3">
        <f>J6</f>
        <v>0</v>
      </c>
      <c r="Y10" s="41">
        <f>J7</f>
        <v>0</v>
      </c>
      <c r="Z10" s="3">
        <f>J8</f>
        <v>0</v>
      </c>
      <c r="AA10" s="5"/>
      <c r="AB10" s="41">
        <v>2</v>
      </c>
      <c r="AC10" s="33">
        <f t="shared" ref="AC10" si="96">PRODUCT(U10*100*1/U17)</f>
        <v>0</v>
      </c>
      <c r="AD10" s="33">
        <f t="shared" ref="AD10" si="97">PRODUCT(V10*100*1/V17)</f>
        <v>0</v>
      </c>
      <c r="AE10" s="33">
        <f t="shared" ref="AE10" si="98">PRODUCT(W10*100*1/W17)</f>
        <v>0</v>
      </c>
      <c r="AF10" s="33">
        <f t="shared" ref="AF10" si="99">PRODUCT(X10*100*1/X17)</f>
        <v>0</v>
      </c>
      <c r="AG10" s="41">
        <f t="shared" ref="AG10" si="100">PRODUCT(Y10*100*1/Y17)</f>
        <v>0</v>
      </c>
      <c r="AH10" s="33">
        <f t="shared" ref="AH10" si="101">PRODUCT(Z10*100*1/Z17)</f>
        <v>0</v>
      </c>
      <c r="AJ10" s="41">
        <v>2</v>
      </c>
      <c r="AK10" s="33">
        <f t="shared" ref="AK10" si="102">AC3+AC4+AC5+AC6+AC7+AC8+AC9+AC10</f>
        <v>100</v>
      </c>
      <c r="AL10" s="33">
        <f t="shared" ref="AL10" si="103">AD3+AD4+AD5+AD6+AD7+AD8+AD9+AD10</f>
        <v>100</v>
      </c>
      <c r="AM10" s="33">
        <f t="shared" ref="AM10" si="104">AE3+AE4+AE5+AE6+AE7+AE8+AE9+AE10</f>
        <v>100</v>
      </c>
      <c r="AN10" s="33">
        <f t="shared" ref="AN10" si="105">AF3+AF4+AF5+AF6+AF7+AF8+AF9+AF10</f>
        <v>100</v>
      </c>
      <c r="AO10" s="41">
        <f t="shared" ref="AO10" si="106">AG3+AG4+AG5+AG6+AG7+AG8+AG9+AG10</f>
        <v>0</v>
      </c>
      <c r="AP10" s="33">
        <f t="shared" ref="AP10" si="107">AH3+AH4+AH5+AH6+AH7+AH8+AH9+AH10</f>
        <v>100</v>
      </c>
      <c r="AR10" s="10"/>
      <c r="AS10" s="10"/>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41" customFormat="1" x14ac:dyDescent="0.25">
      <c r="T11" s="41">
        <v>4</v>
      </c>
      <c r="U11" s="3">
        <f>K3</f>
        <v>0</v>
      </c>
      <c r="V11" s="3">
        <f>K4</f>
        <v>0</v>
      </c>
      <c r="W11" s="3">
        <f>K5</f>
        <v>0</v>
      </c>
      <c r="X11" s="3">
        <f>K6</f>
        <v>0</v>
      </c>
      <c r="Y11" s="41">
        <f>K7</f>
        <v>0</v>
      </c>
      <c r="Z11" s="3">
        <f>K8</f>
        <v>0</v>
      </c>
      <c r="AA11" s="5"/>
      <c r="AB11" s="41">
        <v>4</v>
      </c>
      <c r="AC11" s="33">
        <f t="shared" ref="AC11" si="108">PRODUCT(U11*100*1/U17)</f>
        <v>0</v>
      </c>
      <c r="AD11" s="33">
        <f t="shared" ref="AD11" si="109">PRODUCT(V11*100*1/V17)</f>
        <v>0</v>
      </c>
      <c r="AE11" s="33">
        <f t="shared" ref="AE11" si="110">PRODUCT(W11*100*1/W17)</f>
        <v>0</v>
      </c>
      <c r="AF11" s="33">
        <f t="shared" ref="AF11" si="111">PRODUCT(X11*100*1/X17)</f>
        <v>0</v>
      </c>
      <c r="AG11" s="41">
        <f t="shared" ref="AG11" si="112">PRODUCT(Y11*100*1/Y17)</f>
        <v>0</v>
      </c>
      <c r="AH11" s="33">
        <f t="shared" ref="AH11" si="113">PRODUCT(Z11*100*1/Z17)</f>
        <v>0</v>
      </c>
      <c r="AJ11" s="41">
        <v>4</v>
      </c>
      <c r="AK11" s="33">
        <f t="shared" ref="AK11" si="114">AC3+AC4+AC5+AC6+AC7+AC8+AC9+AC10+AC11</f>
        <v>100</v>
      </c>
      <c r="AL11" s="33">
        <f t="shared" ref="AL11" si="115">AD3+AD4+AD5+AD6+AD7+AD8+AD9+AD10+AD11</f>
        <v>100</v>
      </c>
      <c r="AM11" s="33">
        <f t="shared" ref="AM11" si="116">AE3+AE4+AE5+AE6+AE7+AE8+AE9+AE10+AE11</f>
        <v>100</v>
      </c>
      <c r="AN11" s="33">
        <f t="shared" ref="AN11" si="117">AF3+AF4+AF5+AF6+AF7+AF8+AF9+AF10+AF11</f>
        <v>100</v>
      </c>
      <c r="AO11" s="41">
        <f t="shared" ref="AO11" si="118">AG3+AG4+AG5+AG6+AG7+AG8+AG9+AG10+AG11</f>
        <v>0</v>
      </c>
      <c r="AP11" s="33">
        <f t="shared" ref="AP11" si="119">AH3+AH4+AH5+AH6+AH7+AH8+AH9+AH10+AH11</f>
        <v>100</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41" customFormat="1" x14ac:dyDescent="0.25">
      <c r="T12" s="41">
        <v>8</v>
      </c>
      <c r="U12" s="3">
        <f>L3</f>
        <v>0</v>
      </c>
      <c r="V12" s="3">
        <f>L4</f>
        <v>0</v>
      </c>
      <c r="W12" s="3">
        <f>L5</f>
        <v>0</v>
      </c>
      <c r="X12" s="3">
        <f>L6</f>
        <v>0</v>
      </c>
      <c r="Y12" s="41">
        <f>L7</f>
        <v>0</v>
      </c>
      <c r="Z12" s="3">
        <f>L8</f>
        <v>0</v>
      </c>
      <c r="AA12" s="7"/>
      <c r="AB12" s="41">
        <v>8</v>
      </c>
      <c r="AC12" s="33">
        <f t="shared" ref="AC12" si="120">PRODUCT(U12*100*1/U17)</f>
        <v>0</v>
      </c>
      <c r="AD12" s="33">
        <f t="shared" ref="AD12" si="121">PRODUCT(V12*100*1/V17)</f>
        <v>0</v>
      </c>
      <c r="AE12" s="33">
        <f t="shared" ref="AE12" si="122">PRODUCT(W12*100*1/W17)</f>
        <v>0</v>
      </c>
      <c r="AF12" s="33">
        <f t="shared" ref="AF12" si="123">PRODUCT(X12*100*1/X17)</f>
        <v>0</v>
      </c>
      <c r="AG12" s="41">
        <f t="shared" ref="AG12" si="124">PRODUCT(Y12*100*1/Y17)</f>
        <v>0</v>
      </c>
      <c r="AH12" s="33">
        <f t="shared" ref="AH12" si="125">PRODUCT(Z12*100*1/Z17)</f>
        <v>0</v>
      </c>
      <c r="AJ12" s="41">
        <v>8</v>
      </c>
      <c r="AK12" s="33">
        <f t="shared" ref="AK12" si="126">AC3+AC4+AC5+AC6+AC7+AC8+AC9+AC10+AC11+AC12</f>
        <v>100</v>
      </c>
      <c r="AL12" s="33">
        <f t="shared" ref="AL12" si="127">AD3+AD4+AD5+AD6+AD7+AD8+AD9+AD10+AD11+AD12</f>
        <v>100</v>
      </c>
      <c r="AM12" s="33">
        <f t="shared" ref="AM12" si="128">AE3+AE4+AE5+AE6+AE7+AE8+AE9+AE10+AE11+AE12</f>
        <v>100</v>
      </c>
      <c r="AN12" s="33">
        <f t="shared" ref="AN12" si="129">AF3+AF4+AF5+AF6+AF7+AF8+AF9+AF10+AF11+AF12</f>
        <v>100</v>
      </c>
      <c r="AO12" s="41">
        <f t="shared" ref="AO12" si="130">AG3+AG4+AG5+AG6+AG7+AG8+AG9+AG10+AG11+AG12</f>
        <v>0</v>
      </c>
      <c r="AP12" s="33">
        <f t="shared" ref="AP12" si="131">AH3+AH4+AH5+AH6+AH7+AH8+AH9+AH10+AH11+AH12</f>
        <v>100</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41" customFormat="1" x14ac:dyDescent="0.25">
      <c r="T13" s="41">
        <v>16</v>
      </c>
      <c r="U13" s="3">
        <f>M3</f>
        <v>0</v>
      </c>
      <c r="V13" s="3">
        <f>M4</f>
        <v>0</v>
      </c>
      <c r="W13" s="3">
        <f>M5</f>
        <v>0</v>
      </c>
      <c r="X13" s="3">
        <f>M6</f>
        <v>0</v>
      </c>
      <c r="Y13" s="41">
        <f>M7</f>
        <v>0</v>
      </c>
      <c r="Z13" s="3">
        <f>M8</f>
        <v>0</v>
      </c>
      <c r="AA13" s="7"/>
      <c r="AB13" s="41">
        <v>16</v>
      </c>
      <c r="AC13" s="33">
        <f t="shared" ref="AC13" si="132">PRODUCT(U13*100*1/U17)</f>
        <v>0</v>
      </c>
      <c r="AD13" s="33">
        <f t="shared" ref="AD13" si="133">PRODUCT(V13*100*1/V17)</f>
        <v>0</v>
      </c>
      <c r="AE13" s="33">
        <f t="shared" ref="AE13" si="134">PRODUCT(W13*100*1/W17)</f>
        <v>0</v>
      </c>
      <c r="AF13" s="33">
        <f t="shared" ref="AF13" si="135">PRODUCT(X13*100*1/X17)</f>
        <v>0</v>
      </c>
      <c r="AG13" s="41">
        <f t="shared" ref="AG13" si="136">PRODUCT(Y13*100*1/Y17)</f>
        <v>0</v>
      </c>
      <c r="AH13" s="33">
        <f t="shared" ref="AH13" si="137">PRODUCT(Z13*100*1/Z17)</f>
        <v>0</v>
      </c>
      <c r="AJ13" s="41">
        <v>16</v>
      </c>
      <c r="AK13" s="33">
        <f t="shared" ref="AK13" si="138">AC3+AC4+AC5+AC6+AC7+AC8+AC9+AC10+AC11+AC12+AC13</f>
        <v>100</v>
      </c>
      <c r="AL13" s="33">
        <f t="shared" ref="AL13" si="139">AD3+AD4+AD5+AD6+AD7+AD8+AD9+AD10+AD11+AD12+AD13</f>
        <v>100</v>
      </c>
      <c r="AM13" s="33">
        <f t="shared" ref="AM13" si="140">AE3+AE4+AE5+AE6+AE7+AE8+AE9+AE10+AE11+AE12+AE13</f>
        <v>100</v>
      </c>
      <c r="AN13" s="33">
        <f t="shared" ref="AN13" si="141">AF3+AF4+AF5+AF6+AF7+AF8+AF9+AF10+AF11+AF12+AF13</f>
        <v>100</v>
      </c>
      <c r="AO13" s="41">
        <f t="shared" ref="AO13" si="142">AG3+AG4+AG5+AG6+AG7+AG8+AG9+AG10+AG11+AG12+AG13</f>
        <v>0</v>
      </c>
      <c r="AP13" s="33">
        <f t="shared" ref="AP13" si="143">AH3+AH4+AH5+AH6+AH7+AH8+AH9+AH10+AH11+AH12+AH13</f>
        <v>100</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41" customFormat="1" x14ac:dyDescent="0.25">
      <c r="T14" s="41">
        <v>32</v>
      </c>
      <c r="U14" s="3">
        <f>N3</f>
        <v>0</v>
      </c>
      <c r="V14" s="3">
        <f>N4</f>
        <v>0</v>
      </c>
      <c r="W14" s="3">
        <f>N5</f>
        <v>0</v>
      </c>
      <c r="X14" s="3">
        <f>N6</f>
        <v>0</v>
      </c>
      <c r="Y14" s="41">
        <f>N7</f>
        <v>0</v>
      </c>
      <c r="Z14" s="3">
        <f>N8</f>
        <v>0</v>
      </c>
      <c r="AA14" s="7"/>
      <c r="AB14" s="41">
        <v>32</v>
      </c>
      <c r="AC14" s="33">
        <f t="shared" ref="AC14" si="144">PRODUCT(U14*100*1/U17)</f>
        <v>0</v>
      </c>
      <c r="AD14" s="33">
        <f t="shared" ref="AD14" si="145">PRODUCT(V14*100*1/V17)</f>
        <v>0</v>
      </c>
      <c r="AE14" s="33">
        <f t="shared" ref="AE14" si="146">PRODUCT(W14*100*1/W17)</f>
        <v>0</v>
      </c>
      <c r="AF14" s="33">
        <f t="shared" ref="AF14" si="147">PRODUCT(X14*100*1/X17)</f>
        <v>0</v>
      </c>
      <c r="AG14" s="41">
        <f t="shared" ref="AG14" si="148">PRODUCT(Y14*100*1/Y17)</f>
        <v>0</v>
      </c>
      <c r="AH14" s="33">
        <f t="shared" ref="AH14" si="149">PRODUCT(Z14*100*1/Z17)</f>
        <v>0</v>
      </c>
      <c r="AJ14" s="41">
        <v>32</v>
      </c>
      <c r="AK14" s="33">
        <f t="shared" ref="AK14" si="150">AC3+AC4+AC5+AC6+AC7+AC8+AC9+AC10+AC11+AC12+AC13+AC14</f>
        <v>100</v>
      </c>
      <c r="AL14" s="33">
        <f t="shared" ref="AL14" si="151">AD3+AD4+AD5+AD6+AD7+AD8+AD9+AD10+AD11+AD12+AD13+AD14</f>
        <v>100</v>
      </c>
      <c r="AM14" s="33">
        <f t="shared" ref="AM14" si="152">AE3+AE4+AE5+AE6+AE7+AE8+AE9+AE10+AE11+AE12+AE13+AE14</f>
        <v>100</v>
      </c>
      <c r="AN14" s="33">
        <f t="shared" ref="AN14" si="153">AF3+AF4+AF5+AF6+AF7+AF8+AF9+AF10+AF11+AF12+AF13+AF14</f>
        <v>100</v>
      </c>
      <c r="AO14" s="41">
        <f t="shared" ref="AO14" si="154">AG3+AG4+AG5+AG6+AG7+AG8+AG9+AG10+AG11+AG12+AG13+AG14</f>
        <v>0</v>
      </c>
      <c r="AP14" s="33">
        <f t="shared" ref="AP14" si="155">AH3+AH4+AH5+AH6+AH7+AH8+AH9+AH10+AH11+AH12+AH13+AH14</f>
        <v>100</v>
      </c>
      <c r="AR14" s="10"/>
      <c r="AS14" s="10"/>
      <c r="AT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41" customFormat="1" x14ac:dyDescent="0.25">
      <c r="T15" s="41">
        <v>64</v>
      </c>
      <c r="U15" s="3">
        <f>O3</f>
        <v>0</v>
      </c>
      <c r="V15" s="3">
        <f>O4</f>
        <v>0</v>
      </c>
      <c r="W15" s="3">
        <f>O5</f>
        <v>0</v>
      </c>
      <c r="X15" s="3">
        <f>O6</f>
        <v>0</v>
      </c>
      <c r="Y15" s="41">
        <f>O7</f>
        <v>0</v>
      </c>
      <c r="Z15" s="3">
        <f>O8</f>
        <v>0</v>
      </c>
      <c r="AA15" s="7"/>
      <c r="AB15" s="41">
        <v>64</v>
      </c>
      <c r="AC15" s="33">
        <f t="shared" ref="AC15" si="156">PRODUCT(U15*100*1/U17)</f>
        <v>0</v>
      </c>
      <c r="AD15" s="33">
        <f t="shared" ref="AD15" si="157">PRODUCT(V15*100*1/V17)</f>
        <v>0</v>
      </c>
      <c r="AE15" s="33">
        <f t="shared" ref="AE15" si="158">PRODUCT(W15*100*1/W17)</f>
        <v>0</v>
      </c>
      <c r="AF15" s="33">
        <f t="shared" ref="AF15" si="159">PRODUCT(X15*100*1/X17)</f>
        <v>0</v>
      </c>
      <c r="AG15" s="41">
        <f t="shared" ref="AG15" si="160">PRODUCT(Y15*100*1/Y17)</f>
        <v>0</v>
      </c>
      <c r="AH15" s="33">
        <f t="shared" ref="AH15" si="161">PRODUCT(Z15*100*1/Z17)</f>
        <v>0</v>
      </c>
      <c r="AJ15" s="41">
        <v>64</v>
      </c>
      <c r="AK15" s="33">
        <f t="shared" ref="AK15" si="162">AC3+AC4+AC5+AC6+AC7+AC8+AC9+AC10+AC11+AC12+AC13+AC14+AC15</f>
        <v>100</v>
      </c>
      <c r="AL15" s="33">
        <f t="shared" ref="AL15" si="163">AD3+AD4+AD5+AD6+AD7+AD8+AD9+AD10+AD11+AD12+AD13+AD14+AD15</f>
        <v>100</v>
      </c>
      <c r="AM15" s="33">
        <f t="shared" ref="AM15" si="164">AE3+AE4+AE5+AE6+AE7+AE8+AE9+AE10+AE11+AE12+AE13+AE14+AE15</f>
        <v>100</v>
      </c>
      <c r="AN15" s="33">
        <f t="shared" ref="AN15" si="165">AF3+AF4+AF5+AF6+AF7+AF8+AF9+AF10+AF11+AF12+AF13+AF14+AF15</f>
        <v>100</v>
      </c>
      <c r="AO15" s="41">
        <f t="shared" ref="AO15" si="166">AG3+AG4+AG5+AG6+AG7+AG8+AG9+AG10+AG11+AG12+AG13+AG14+AG15</f>
        <v>0</v>
      </c>
      <c r="AP15" s="33">
        <f t="shared" ref="AP15" si="167">AH3+AH4+AH5+AH6+AH7+AH8+AH9+AH10+AH11+AH12+AH13+AH14+AH15</f>
        <v>100</v>
      </c>
      <c r="AR15" s="10"/>
      <c r="AS15" s="10"/>
      <c r="AT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41" customFormat="1" x14ac:dyDescent="0.25">
      <c r="T16" s="41">
        <v>128</v>
      </c>
      <c r="U16" s="3">
        <f>P3</f>
        <v>0</v>
      </c>
      <c r="V16" s="3">
        <f>P4</f>
        <v>0</v>
      </c>
      <c r="W16" s="3">
        <f>P5</f>
        <v>0</v>
      </c>
      <c r="X16" s="3">
        <f>P6</f>
        <v>0</v>
      </c>
      <c r="Y16" s="41">
        <f>P7</f>
        <v>0</v>
      </c>
      <c r="Z16" s="3">
        <f>P8</f>
        <v>0</v>
      </c>
      <c r="AA16" s="7"/>
      <c r="AB16" s="41">
        <v>128</v>
      </c>
      <c r="AC16" s="33">
        <f t="shared" ref="AC16" si="168">PRODUCT(U16*100*1/U17)</f>
        <v>0</v>
      </c>
      <c r="AD16" s="33">
        <f t="shared" ref="AD16" si="169">PRODUCT(V16*100*1/V17)</f>
        <v>0</v>
      </c>
      <c r="AE16" s="33">
        <f t="shared" ref="AE16" si="170">PRODUCT(W16*100*1/W17)</f>
        <v>0</v>
      </c>
      <c r="AF16" s="33">
        <f t="shared" ref="AF16" si="171">PRODUCT(X16*100*1/X17)</f>
        <v>0</v>
      </c>
      <c r="AG16" s="41">
        <f t="shared" ref="AG16" si="172">PRODUCT(Y16*100*1/Y17)</f>
        <v>0</v>
      </c>
      <c r="AH16" s="33">
        <f t="shared" ref="AH16" si="173">PRODUCT(Z16*100*1/Z17)</f>
        <v>0</v>
      </c>
      <c r="AJ16" s="41">
        <v>128</v>
      </c>
      <c r="AK16" s="33">
        <f t="shared" ref="AK16" si="174">AC3+AC4+AC5+AC6+AC7+AC8+AC9+AC10+AC11+AC12+AC13+AC14+AC15+AC16</f>
        <v>100</v>
      </c>
      <c r="AL16" s="33">
        <f t="shared" ref="AL16" si="175">AD3+AD4+AD5+AD6+AD7+AD8+AD9+AD10+AD11+AD12+AD13+AD14+AD15+AD16</f>
        <v>100</v>
      </c>
      <c r="AM16" s="33">
        <f t="shared" ref="AM16" si="176">AE3+AE4+AE5+AE6+AE7+AE8+AE9+AE10+AE11+AE12+AE13+AE14+AE15+AE16</f>
        <v>100</v>
      </c>
      <c r="AN16" s="33">
        <f t="shared" ref="AN16" si="177">AF3+AF4+AF5+AF6+AF7+AF8+AF9+AF10+AF11+AF12+AF13+AF14+AF15+AF16</f>
        <v>100</v>
      </c>
      <c r="AO16" s="41">
        <f t="shared" ref="AO16" si="178">AG3+AG4+AG5+AG6+AG7+AG8+AG9+AG10+AG11+AG12+AG13+AG14+AG15+AG16</f>
        <v>0</v>
      </c>
      <c r="AP16" s="33">
        <f t="shared" ref="AP16" si="179">AH3+AH4+AH5+AH6+AH7+AH8+AH9+AH10+AH11+AH12+AH13+AH14+AH15+AH16</f>
        <v>100</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41" customFormat="1" x14ac:dyDescent="0.25">
      <c r="T17" s="41" t="s">
        <v>1</v>
      </c>
      <c r="U17" s="41">
        <f>Q3</f>
        <v>4</v>
      </c>
      <c r="V17" s="41">
        <f>Q4</f>
        <v>4</v>
      </c>
      <c r="W17" s="41">
        <f>Q5</f>
        <v>4</v>
      </c>
      <c r="X17" s="41">
        <f>Q6</f>
        <v>4</v>
      </c>
      <c r="Y17" s="41">
        <f>Q7</f>
        <v>4</v>
      </c>
      <c r="Z17" s="41">
        <f>Q8</f>
        <v>4</v>
      </c>
      <c r="AA17" s="7"/>
      <c r="AB17" s="41" t="s">
        <v>1</v>
      </c>
      <c r="AC17" s="41">
        <f t="shared" ref="AC17:AH17" si="180">SUM(AC3:AC16)</f>
        <v>100</v>
      </c>
      <c r="AD17" s="41">
        <f t="shared" si="180"/>
        <v>100</v>
      </c>
      <c r="AE17" s="41">
        <f t="shared" si="180"/>
        <v>100</v>
      </c>
      <c r="AF17" s="41">
        <f t="shared" si="180"/>
        <v>100</v>
      </c>
      <c r="AG17" s="41">
        <f t="shared" si="180"/>
        <v>0</v>
      </c>
      <c r="AH17" s="41">
        <f t="shared" si="180"/>
        <v>100</v>
      </c>
      <c r="AK17" s="10"/>
      <c r="AL17" s="10"/>
      <c r="AM17" s="10"/>
      <c r="AO17" s="10"/>
      <c r="AP17" s="10"/>
      <c r="AQ17" s="10"/>
      <c r="AR17" s="10"/>
      <c r="AS17" s="10"/>
      <c r="AT17" s="10"/>
      <c r="AU17" s="10"/>
      <c r="AV17" s="10"/>
      <c r="AW17" s="10"/>
      <c r="AX17" s="10"/>
      <c r="AY17" s="10"/>
      <c r="AZ17" s="10"/>
      <c r="BA17" s="10"/>
      <c r="BB17" s="10"/>
      <c r="BC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row>
    <row r="18" spans="20:194" s="1" customFormat="1" x14ac:dyDescent="0.25">
      <c r="AA18" s="7"/>
      <c r="AK18" s="10"/>
      <c r="AL18" s="10"/>
      <c r="AM18" s="10"/>
      <c r="AO18" s="10"/>
      <c r="AP18" s="10"/>
      <c r="AQ18" s="10"/>
      <c r="AR18" s="10"/>
      <c r="AS18" s="10"/>
      <c r="AT18" s="10"/>
      <c r="AU18" s="10"/>
      <c r="AV18" s="10"/>
      <c r="AW18" s="10"/>
      <c r="AX18" s="10"/>
      <c r="AY18" s="10"/>
      <c r="AZ18" s="10"/>
      <c r="BA18" s="10"/>
      <c r="BB18" s="10"/>
      <c r="BC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row>
    <row r="19" spans="20:194" s="1" customFormat="1" x14ac:dyDescent="0.25">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row>
    <row r="20" spans="20:194" s="1" customFormat="1" x14ac:dyDescent="0.25">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row>
    <row r="27" spans="20:194" s="1" customFormat="1" x14ac:dyDescent="0.25">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s="1" customFormat="1" x14ac:dyDescent="0.25">
      <c r="A34" s="1" t="s">
        <v>102</v>
      </c>
      <c r="U34" s="1" t="str">
        <f>A34</f>
        <v xml:space="preserve">Staphylococcus saccharolyticus  </v>
      </c>
      <c r="AC34" s="1" t="str">
        <f>A34</f>
        <v xml:space="preserve">Staphylococcus saccharolyticus  </v>
      </c>
      <c r="AK34" s="1" t="str">
        <f>A34</f>
        <v xml:space="preserve">Staphylococcus saccharolyticus  </v>
      </c>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row>
    <row r="35" spans="1:194" s="1" customFormat="1" ht="18.75" x14ac:dyDescent="0.3">
      <c r="B35" s="1" t="s">
        <v>0</v>
      </c>
      <c r="C35" s="1">
        <v>1.5625E-2</v>
      </c>
      <c r="D35" s="1">
        <v>3.125E-2</v>
      </c>
      <c r="E35" s="1">
        <v>6.25E-2</v>
      </c>
      <c r="F35" s="1">
        <v>0.125</v>
      </c>
      <c r="G35" s="1">
        <v>0.25</v>
      </c>
      <c r="H35" s="1">
        <v>0.5</v>
      </c>
      <c r="I35" s="1">
        <v>1</v>
      </c>
      <c r="J35" s="1">
        <v>2</v>
      </c>
      <c r="K35" s="1">
        <v>4</v>
      </c>
      <c r="L35" s="1">
        <v>8</v>
      </c>
      <c r="M35" s="1">
        <v>16</v>
      </c>
      <c r="N35" s="1">
        <v>32</v>
      </c>
      <c r="O35" s="1">
        <v>64</v>
      </c>
      <c r="P35" s="1">
        <v>128</v>
      </c>
      <c r="Q35" s="1" t="s">
        <v>1</v>
      </c>
      <c r="T35" s="1" t="s">
        <v>0</v>
      </c>
      <c r="U35" s="1" t="str">
        <f>B36</f>
        <v>Ampicillin/ Sulbactam</v>
      </c>
      <c r="V35" s="1" t="str">
        <f>B37</f>
        <v>Piperacillin/ Tazobactam</v>
      </c>
      <c r="W35" s="1" t="str">
        <f>B38</f>
        <v>Meropenem</v>
      </c>
      <c r="X35" s="1" t="str">
        <f>B39</f>
        <v>Clindamycin</v>
      </c>
      <c r="Y35" s="1" t="str">
        <f>B40</f>
        <v>Metronidazol</v>
      </c>
      <c r="Z35" s="1" t="str">
        <f>B41</f>
        <v>Benzylpenicillin</v>
      </c>
      <c r="AC35" s="1" t="str">
        <f t="shared" ref="AC35" si="181">U35</f>
        <v>Ampicillin/ Sulbactam</v>
      </c>
      <c r="AD35" s="1" t="str">
        <f t="shared" ref="AD35" si="182">V35</f>
        <v>Piperacillin/ Tazobactam</v>
      </c>
      <c r="AE35" s="1" t="str">
        <f t="shared" ref="AE35" si="183">W35</f>
        <v>Meropenem</v>
      </c>
      <c r="AF35" s="1" t="str">
        <f t="shared" ref="AF35" si="184">X35</f>
        <v>Clindamycin</v>
      </c>
      <c r="AG35" s="1" t="str">
        <f t="shared" ref="AG35" si="185">Y35</f>
        <v>Metronidazol</v>
      </c>
      <c r="AH35" s="1" t="str">
        <f t="shared" ref="AH35" si="186">Z35</f>
        <v>Benzylpenicillin</v>
      </c>
      <c r="AK35" s="1" t="str">
        <f t="shared" ref="AK35" si="187">U35</f>
        <v>Ampicillin/ Sulbactam</v>
      </c>
      <c r="AL35" s="1" t="str">
        <f t="shared" ref="AL35" si="188">V35</f>
        <v>Piperacillin/ Tazobactam</v>
      </c>
      <c r="AM35" s="1" t="str">
        <f t="shared" ref="AM35" si="189">W35</f>
        <v>Meropenem</v>
      </c>
      <c r="AN35" s="1" t="str">
        <f t="shared" ref="AN35" si="190">X35</f>
        <v>Clindamycin</v>
      </c>
      <c r="AO35" s="1" t="str">
        <f t="shared" ref="AO35" si="191">Y35</f>
        <v>Metronidazol</v>
      </c>
      <c r="AP35" s="1" t="str">
        <f t="shared" ref="AP35" si="192">Z35</f>
        <v>Benzylpenicillin</v>
      </c>
      <c r="AR35" s="23"/>
      <c r="AS35" s="9" t="s">
        <v>72</v>
      </c>
      <c r="AT35" s="24" t="s">
        <v>52</v>
      </c>
      <c r="AU35" s="24" t="s">
        <v>54</v>
      </c>
      <c r="AV35" s="24" t="s">
        <v>59</v>
      </c>
      <c r="AW35" s="24" t="s">
        <v>78</v>
      </c>
      <c r="AX35" s="24" t="s">
        <v>82</v>
      </c>
      <c r="AY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row>
    <row r="36" spans="1:194" s="1" customFormat="1" ht="18.75" x14ac:dyDescent="0.25">
      <c r="B36" s="1" t="s">
        <v>3</v>
      </c>
      <c r="C36" s="41">
        <v>0</v>
      </c>
      <c r="D36" s="41">
        <v>27</v>
      </c>
      <c r="E36" s="41">
        <v>0</v>
      </c>
      <c r="F36" s="41">
        <v>0</v>
      </c>
      <c r="G36" s="41">
        <v>0</v>
      </c>
      <c r="H36" s="41">
        <v>0</v>
      </c>
      <c r="I36" s="41">
        <v>0</v>
      </c>
      <c r="J36" s="41">
        <v>0</v>
      </c>
      <c r="K36" s="41">
        <v>0</v>
      </c>
      <c r="L36" s="41">
        <v>0</v>
      </c>
      <c r="M36" s="41">
        <v>0</v>
      </c>
      <c r="N36" s="41">
        <v>0</v>
      </c>
      <c r="O36" s="41">
        <v>0</v>
      </c>
      <c r="P36" s="41">
        <v>0</v>
      </c>
      <c r="Q36" s="41">
        <v>27</v>
      </c>
      <c r="T36" s="1">
        <v>1.5625E-2</v>
      </c>
      <c r="U36" s="41">
        <f>C36</f>
        <v>0</v>
      </c>
      <c r="V36" s="41">
        <f>C37</f>
        <v>0</v>
      </c>
      <c r="W36" s="41">
        <f>C38</f>
        <v>0</v>
      </c>
      <c r="X36" s="41">
        <f>C39</f>
        <v>0</v>
      </c>
      <c r="Y36" s="41">
        <f>C40</f>
        <v>0</v>
      </c>
      <c r="Z36" s="41">
        <f>C41</f>
        <v>0</v>
      </c>
      <c r="AA36" s="5"/>
      <c r="AB36" s="1">
        <v>1.5625E-2</v>
      </c>
      <c r="AC36" s="41">
        <f t="shared" ref="AC36" si="193">PRODUCT(U36*100*1/U50)</f>
        <v>0</v>
      </c>
      <c r="AD36" s="41">
        <f t="shared" ref="AD36" si="194">PRODUCT(V36*100*1/V50)</f>
        <v>0</v>
      </c>
      <c r="AE36" s="41">
        <f t="shared" ref="AE36" si="195">PRODUCT(W36*100*1/W50)</f>
        <v>0</v>
      </c>
      <c r="AF36" s="41">
        <f t="shared" ref="AF36" si="196">PRODUCT(X36*100*1/X50)</f>
        <v>0</v>
      </c>
      <c r="AG36" s="41">
        <f t="shared" ref="AG36" si="197">PRODUCT(Y36*100*1/Y50)</f>
        <v>0</v>
      </c>
      <c r="AH36" s="41">
        <f t="shared" ref="AH36" si="198">PRODUCT(Z36*100*1/Z50)</f>
        <v>0</v>
      </c>
      <c r="AJ36" s="1">
        <v>1.5625E-2</v>
      </c>
      <c r="AK36" s="41">
        <f t="shared" ref="AK36" si="199">AC36</f>
        <v>0</v>
      </c>
      <c r="AL36" s="41">
        <f t="shared" ref="AL36" si="200">AD36</f>
        <v>0</v>
      </c>
      <c r="AM36" s="41">
        <f t="shared" ref="AM36" si="201">AE36</f>
        <v>0</v>
      </c>
      <c r="AN36" s="41">
        <f t="shared" ref="AN36" si="202">AF36</f>
        <v>0</v>
      </c>
      <c r="AO36" s="41">
        <f t="shared" ref="AO36" si="203">AG36</f>
        <v>0</v>
      </c>
      <c r="AP36" s="41">
        <f t="shared" ref="AP36" si="204">AH36</f>
        <v>0</v>
      </c>
      <c r="AR36" s="25" t="s">
        <v>48</v>
      </c>
      <c r="AS36" s="26">
        <f>Z50</f>
        <v>27</v>
      </c>
      <c r="AT36" s="26">
        <f>U50</f>
        <v>27</v>
      </c>
      <c r="AU36" s="26">
        <f>V50</f>
        <v>27</v>
      </c>
      <c r="AV36" s="26">
        <f>W50</f>
        <v>27</v>
      </c>
      <c r="AW36" s="26">
        <f>X50</f>
        <v>27</v>
      </c>
      <c r="AX36" s="26">
        <f>Y50</f>
        <v>27</v>
      </c>
      <c r="AY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row>
    <row r="37" spans="1:194" s="1" customFormat="1" ht="18.75" x14ac:dyDescent="0.25">
      <c r="B37" s="1" t="s">
        <v>5</v>
      </c>
      <c r="C37" s="41">
        <v>0</v>
      </c>
      <c r="D37" s="41">
        <v>23</v>
      </c>
      <c r="E37" s="41">
        <v>1</v>
      </c>
      <c r="F37" s="41">
        <v>1</v>
      </c>
      <c r="G37" s="41">
        <v>2</v>
      </c>
      <c r="H37" s="41">
        <v>0</v>
      </c>
      <c r="I37" s="41">
        <v>0</v>
      </c>
      <c r="J37" s="41">
        <v>0</v>
      </c>
      <c r="K37" s="41">
        <v>0</v>
      </c>
      <c r="L37" s="41">
        <v>0</v>
      </c>
      <c r="M37" s="41">
        <v>0</v>
      </c>
      <c r="N37" s="41">
        <v>0</v>
      </c>
      <c r="O37" s="41">
        <v>0</v>
      </c>
      <c r="P37" s="41">
        <v>0</v>
      </c>
      <c r="Q37" s="41">
        <v>27</v>
      </c>
      <c r="T37" s="1">
        <v>3.125E-2</v>
      </c>
      <c r="U37" s="41">
        <f>D36</f>
        <v>27</v>
      </c>
      <c r="V37" s="41">
        <f>D37</f>
        <v>23</v>
      </c>
      <c r="W37" s="41">
        <f>D38</f>
        <v>26</v>
      </c>
      <c r="X37" s="41">
        <f>D39</f>
        <v>10</v>
      </c>
      <c r="Y37" s="41">
        <f>D40</f>
        <v>2</v>
      </c>
      <c r="Z37" s="41">
        <f>D41</f>
        <v>27</v>
      </c>
      <c r="AA37" s="5"/>
      <c r="AB37" s="1">
        <v>3.125E-2</v>
      </c>
      <c r="AC37" s="41">
        <f t="shared" ref="AC37" si="205">PRODUCT(U37*100*1/U50)</f>
        <v>100</v>
      </c>
      <c r="AD37" s="41">
        <f t="shared" ref="AD37" si="206">PRODUCT(V37*100*1/V50)</f>
        <v>85.18518518518519</v>
      </c>
      <c r="AE37" s="41">
        <f t="shared" ref="AE37" si="207">PRODUCT(W37*100*1/W50)</f>
        <v>96.296296296296291</v>
      </c>
      <c r="AF37" s="41">
        <f t="shared" ref="AF37" si="208">PRODUCT(X37*100*1/X50)</f>
        <v>37.037037037037038</v>
      </c>
      <c r="AG37" s="41">
        <f t="shared" ref="AG37" si="209">PRODUCT(Y37*100*1/Y50)</f>
        <v>7.4074074074074074</v>
      </c>
      <c r="AH37" s="41">
        <f t="shared" ref="AH37" si="210">PRODUCT(Z37*100*1/Z50)</f>
        <v>100</v>
      </c>
      <c r="AJ37" s="1">
        <v>3.125E-2</v>
      </c>
      <c r="AK37" s="41">
        <f t="shared" ref="AK37" si="211">AC36+AC37</f>
        <v>100</v>
      </c>
      <c r="AL37" s="41">
        <f t="shared" ref="AL37" si="212">AD36+AD37</f>
        <v>85.18518518518519</v>
      </c>
      <c r="AM37" s="41">
        <f t="shared" ref="AM37" si="213">AE36+AE37</f>
        <v>96.296296296296291</v>
      </c>
      <c r="AN37" s="41">
        <f t="shared" ref="AN37" si="214">AF36+AF37</f>
        <v>37.037037037037038</v>
      </c>
      <c r="AO37" s="41">
        <f t="shared" ref="AO37" si="215">AG36+AG37</f>
        <v>7.4074074074074074</v>
      </c>
      <c r="AP37" s="41">
        <f t="shared" ref="AP37" si="216">AH36+AH37</f>
        <v>100</v>
      </c>
      <c r="AR37" s="25" t="s">
        <v>49</v>
      </c>
      <c r="AS37" s="18"/>
      <c r="AT37" s="18"/>
      <c r="AU37" s="18"/>
      <c r="AV37" s="18"/>
      <c r="AW37" s="18"/>
      <c r="AX37" s="18"/>
      <c r="AY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25">
      <c r="B38" s="1" t="s">
        <v>11</v>
      </c>
      <c r="C38" s="41">
        <v>0</v>
      </c>
      <c r="D38" s="41">
        <v>26</v>
      </c>
      <c r="E38" s="41">
        <v>1</v>
      </c>
      <c r="F38" s="41">
        <v>0</v>
      </c>
      <c r="G38" s="41">
        <v>0</v>
      </c>
      <c r="H38" s="41">
        <v>0</v>
      </c>
      <c r="I38" s="41">
        <v>0</v>
      </c>
      <c r="J38" s="41">
        <v>0</v>
      </c>
      <c r="K38" s="41">
        <v>0</v>
      </c>
      <c r="L38" s="41">
        <v>0</v>
      </c>
      <c r="M38" s="41">
        <v>0</v>
      </c>
      <c r="N38" s="41">
        <v>0</v>
      </c>
      <c r="O38" s="41">
        <v>0</v>
      </c>
      <c r="P38" s="41">
        <v>0</v>
      </c>
      <c r="Q38" s="41">
        <v>27</v>
      </c>
      <c r="T38" s="1">
        <v>6.25E-2</v>
      </c>
      <c r="U38" s="41">
        <f>E36</f>
        <v>0</v>
      </c>
      <c r="V38" s="41">
        <f>E37</f>
        <v>1</v>
      </c>
      <c r="W38" s="41">
        <f>E38</f>
        <v>1</v>
      </c>
      <c r="X38" s="41">
        <f>E39</f>
        <v>9</v>
      </c>
      <c r="Y38" s="41">
        <f>E40</f>
        <v>0</v>
      </c>
      <c r="Z38" s="41">
        <f>E41</f>
        <v>0</v>
      </c>
      <c r="AA38" s="5"/>
      <c r="AB38" s="1">
        <v>6.25E-2</v>
      </c>
      <c r="AC38" s="41">
        <f t="shared" ref="AC38" si="217">PRODUCT(U38*100*1/U50)</f>
        <v>0</v>
      </c>
      <c r="AD38" s="41">
        <f t="shared" ref="AD38" si="218">PRODUCT(V38*100*1/V50)</f>
        <v>3.7037037037037037</v>
      </c>
      <c r="AE38" s="41">
        <f t="shared" ref="AE38" si="219">PRODUCT(W38*100*1/W50)</f>
        <v>3.7037037037037037</v>
      </c>
      <c r="AF38" s="41">
        <f t="shared" ref="AF38" si="220">PRODUCT(X38*100*1/X50)</f>
        <v>33.333333333333336</v>
      </c>
      <c r="AG38" s="41">
        <f t="shared" ref="AG38" si="221">PRODUCT(Y38*100*1/Y50)</f>
        <v>0</v>
      </c>
      <c r="AH38" s="41">
        <f t="shared" ref="AH38" si="222">PRODUCT(Z38*100*1/Z50)</f>
        <v>0</v>
      </c>
      <c r="AJ38" s="1">
        <v>6.25E-2</v>
      </c>
      <c r="AK38" s="41">
        <f t="shared" ref="AK38" si="223">AC36+AC37+AC38</f>
        <v>100</v>
      </c>
      <c r="AL38" s="41">
        <f t="shared" ref="AL38" si="224">AD36+AD37+AD38</f>
        <v>88.8888888888889</v>
      </c>
      <c r="AM38" s="41">
        <f t="shared" ref="AM38" si="225">AE36+AE37+AE38</f>
        <v>100</v>
      </c>
      <c r="AN38" s="41">
        <f t="shared" ref="AN38" si="226">AF36+AF37+AF38</f>
        <v>70.370370370370381</v>
      </c>
      <c r="AO38" s="41">
        <f t="shared" ref="AO38" si="227">AG36+AG37+AG38</f>
        <v>7.4074074074074074</v>
      </c>
      <c r="AP38" s="41">
        <f t="shared" ref="AP38" si="228">AH36+AH37+AH38</f>
        <v>100</v>
      </c>
      <c r="AR38" s="25" t="s">
        <v>50</v>
      </c>
      <c r="AS38" s="18"/>
      <c r="AT38" s="18"/>
      <c r="AU38" s="18"/>
      <c r="AV38" s="18"/>
      <c r="AW38" s="18"/>
      <c r="AX38" s="18"/>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24</v>
      </c>
      <c r="C39" s="41">
        <v>0</v>
      </c>
      <c r="D39" s="41">
        <v>10</v>
      </c>
      <c r="E39" s="41">
        <v>9</v>
      </c>
      <c r="F39" s="41">
        <v>5</v>
      </c>
      <c r="G39" s="41">
        <v>3</v>
      </c>
      <c r="H39" s="41">
        <v>0</v>
      </c>
      <c r="I39" s="41">
        <v>0</v>
      </c>
      <c r="J39" s="41">
        <v>0</v>
      </c>
      <c r="K39" s="41">
        <v>0</v>
      </c>
      <c r="L39" s="41">
        <v>0</v>
      </c>
      <c r="M39" s="41">
        <v>0</v>
      </c>
      <c r="N39" s="41">
        <v>0</v>
      </c>
      <c r="O39" s="41">
        <v>0</v>
      </c>
      <c r="P39" s="41">
        <v>0</v>
      </c>
      <c r="Q39" s="41">
        <v>27</v>
      </c>
      <c r="T39" s="1">
        <v>0.125</v>
      </c>
      <c r="U39" s="41">
        <f>F36</f>
        <v>0</v>
      </c>
      <c r="V39" s="41">
        <f>F37</f>
        <v>1</v>
      </c>
      <c r="W39" s="41">
        <f>F38</f>
        <v>0</v>
      </c>
      <c r="X39" s="41">
        <f>F39</f>
        <v>5</v>
      </c>
      <c r="Y39" s="41">
        <f>F40</f>
        <v>0</v>
      </c>
      <c r="Z39" s="41">
        <f>F41</f>
        <v>0</v>
      </c>
      <c r="AA39" s="5"/>
      <c r="AB39" s="1">
        <v>0.125</v>
      </c>
      <c r="AC39" s="41">
        <f t="shared" ref="AC39" si="229">PRODUCT(U39*100*1/U50)</f>
        <v>0</v>
      </c>
      <c r="AD39" s="41">
        <f t="shared" ref="AD39" si="230">PRODUCT(V39*100*1/V50)</f>
        <v>3.7037037037037037</v>
      </c>
      <c r="AE39" s="41">
        <f t="shared" ref="AE39" si="231">PRODUCT(W39*100*1/W50)</f>
        <v>0</v>
      </c>
      <c r="AF39" s="41">
        <f t="shared" ref="AF39" si="232">PRODUCT(X39*100*1/X50)</f>
        <v>18.518518518518519</v>
      </c>
      <c r="AG39" s="41">
        <f t="shared" ref="AG39" si="233">PRODUCT(Y39*100*1/Y50)</f>
        <v>0</v>
      </c>
      <c r="AH39" s="41">
        <f t="shared" ref="AH39" si="234">PRODUCT(Z39*100*1/Z50)</f>
        <v>0</v>
      </c>
      <c r="AJ39" s="1">
        <v>0.125</v>
      </c>
      <c r="AK39" s="41">
        <f t="shared" ref="AK39" si="235">AC36+AC37+AC38+AC39</f>
        <v>100</v>
      </c>
      <c r="AL39" s="41">
        <f t="shared" ref="AL39" si="236">AD36+AD37+AD38+AD39</f>
        <v>92.592592592592609</v>
      </c>
      <c r="AM39" s="41">
        <f t="shared" ref="AM39" si="237">AE36+AE37+AE38+AE39</f>
        <v>100</v>
      </c>
      <c r="AN39" s="41">
        <f t="shared" ref="AN39" si="238">AF36+AF37+AF38+AF39</f>
        <v>88.8888888888889</v>
      </c>
      <c r="AO39" s="41">
        <f t="shared" ref="AO39" si="239">AG36+AG37+AG38+AG39</f>
        <v>7.4074074074074074</v>
      </c>
      <c r="AP39" s="41">
        <f t="shared" ref="AP39" si="240">AH36+AH37+AH38+AH39</f>
        <v>100</v>
      </c>
      <c r="AR39" s="25" t="s">
        <v>51</v>
      </c>
      <c r="AS39" s="18"/>
      <c r="AT39" s="18"/>
      <c r="AU39" s="18"/>
      <c r="AV39" s="18"/>
      <c r="AW39" s="18"/>
      <c r="AX39" s="18"/>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x14ac:dyDescent="0.25">
      <c r="B40" s="1" t="s">
        <v>25</v>
      </c>
      <c r="C40" s="41">
        <v>0</v>
      </c>
      <c r="D40" s="41">
        <v>2</v>
      </c>
      <c r="E40" s="41">
        <v>0</v>
      </c>
      <c r="F40" s="41">
        <v>0</v>
      </c>
      <c r="G40" s="41">
        <v>0</v>
      </c>
      <c r="H40" s="41">
        <v>0</v>
      </c>
      <c r="I40" s="41">
        <v>0</v>
      </c>
      <c r="J40" s="41">
        <v>0</v>
      </c>
      <c r="K40" s="41">
        <v>0</v>
      </c>
      <c r="L40" s="41">
        <v>0</v>
      </c>
      <c r="M40" s="41">
        <v>0</v>
      </c>
      <c r="N40" s="41">
        <v>0</v>
      </c>
      <c r="O40" s="41">
        <v>0</v>
      </c>
      <c r="P40" s="41">
        <v>25</v>
      </c>
      <c r="Q40" s="41">
        <v>27</v>
      </c>
      <c r="T40" s="1">
        <v>0.25</v>
      </c>
      <c r="U40" s="41">
        <f>G36</f>
        <v>0</v>
      </c>
      <c r="V40" s="41">
        <f>G37</f>
        <v>2</v>
      </c>
      <c r="W40" s="41">
        <f>G38</f>
        <v>0</v>
      </c>
      <c r="X40" s="41">
        <f>G39</f>
        <v>3</v>
      </c>
      <c r="Y40" s="41">
        <f>G40</f>
        <v>0</v>
      </c>
      <c r="Z40" s="41">
        <f>G41</f>
        <v>0</v>
      </c>
      <c r="AA40" s="5"/>
      <c r="AB40" s="1">
        <v>0.25</v>
      </c>
      <c r="AC40" s="41">
        <f t="shared" ref="AC40" si="241">PRODUCT(U40*100*1/U50)</f>
        <v>0</v>
      </c>
      <c r="AD40" s="41">
        <f t="shared" ref="AD40" si="242">PRODUCT(V40*100*1/V50)</f>
        <v>7.4074074074074074</v>
      </c>
      <c r="AE40" s="41">
        <f t="shared" ref="AE40" si="243">PRODUCT(W40*100*1/W50)</f>
        <v>0</v>
      </c>
      <c r="AF40" s="41">
        <f t="shared" ref="AF40" si="244">PRODUCT(X40*100*1/X50)</f>
        <v>11.111111111111111</v>
      </c>
      <c r="AG40" s="41">
        <f t="shared" ref="AG40" si="245">PRODUCT(Y40*100*1/Y50)</f>
        <v>0</v>
      </c>
      <c r="AH40" s="41">
        <f t="shared" ref="AH40" si="246">PRODUCT(Z40*100*1/Z50)</f>
        <v>0</v>
      </c>
      <c r="AJ40" s="1">
        <v>0.25</v>
      </c>
      <c r="AK40" s="41">
        <f t="shared" ref="AK40" si="247">AC36+AC37+AC38+AC39+AC40</f>
        <v>100</v>
      </c>
      <c r="AL40" s="41">
        <f t="shared" ref="AL40" si="248">AD36+AD37+AD38+AD39+AD40</f>
        <v>100.00000000000001</v>
      </c>
      <c r="AM40" s="41">
        <f t="shared" ref="AM40" si="249">AE36+AE37+AE38+AE39+AE40</f>
        <v>100</v>
      </c>
      <c r="AN40" s="41">
        <f t="shared" ref="AN40" si="250">AF36+AF37+AF38+AF39+AF40</f>
        <v>100.00000000000001</v>
      </c>
      <c r="AO40" s="41">
        <f t="shared" ref="AO40" si="251">AG36+AG37+AG38+AG39+AG40</f>
        <v>7.4074074074074074</v>
      </c>
      <c r="AP40" s="41">
        <f t="shared" ref="AP40" si="252">AH36+AH37+AH38+AH39+AH40</f>
        <v>100</v>
      </c>
      <c r="AR40" s="29"/>
      <c r="AS40" s="29"/>
      <c r="AT40" s="29"/>
      <c r="AU40" s="10"/>
      <c r="AV40" s="29"/>
      <c r="AW40" s="29"/>
      <c r="AX40" s="29"/>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x14ac:dyDescent="0.25">
      <c r="B41" s="1" t="s">
        <v>26</v>
      </c>
      <c r="C41" s="41">
        <v>0</v>
      </c>
      <c r="D41" s="41">
        <v>27</v>
      </c>
      <c r="E41" s="41">
        <v>0</v>
      </c>
      <c r="F41" s="41">
        <v>0</v>
      </c>
      <c r="G41" s="41">
        <v>0</v>
      </c>
      <c r="H41" s="41">
        <v>0</v>
      </c>
      <c r="I41" s="41">
        <v>0</v>
      </c>
      <c r="J41" s="41">
        <v>0</v>
      </c>
      <c r="K41" s="41">
        <v>0</v>
      </c>
      <c r="L41" s="41">
        <v>0</v>
      </c>
      <c r="M41" s="41">
        <v>0</v>
      </c>
      <c r="N41" s="41">
        <v>0</v>
      </c>
      <c r="O41" s="41">
        <v>0</v>
      </c>
      <c r="P41" s="41">
        <v>0</v>
      </c>
      <c r="Q41" s="41">
        <v>27</v>
      </c>
      <c r="T41" s="1">
        <v>0.5</v>
      </c>
      <c r="U41" s="41">
        <f>H36</f>
        <v>0</v>
      </c>
      <c r="V41" s="41">
        <f>H37</f>
        <v>0</v>
      </c>
      <c r="W41" s="41">
        <f>H38</f>
        <v>0</v>
      </c>
      <c r="X41" s="41">
        <f>H39</f>
        <v>0</v>
      </c>
      <c r="Y41" s="41">
        <f>H40</f>
        <v>0</v>
      </c>
      <c r="Z41" s="41">
        <f>H41</f>
        <v>0</v>
      </c>
      <c r="AA41" s="5"/>
      <c r="AB41" s="1">
        <v>0.5</v>
      </c>
      <c r="AC41" s="41">
        <f t="shared" ref="AC41" si="253">PRODUCT(U41*100*1/U50)</f>
        <v>0</v>
      </c>
      <c r="AD41" s="41">
        <f t="shared" ref="AD41" si="254">PRODUCT(V41*100*1/V50)</f>
        <v>0</v>
      </c>
      <c r="AE41" s="41">
        <f t="shared" ref="AE41" si="255">PRODUCT(W41*100*1/W50)</f>
        <v>0</v>
      </c>
      <c r="AF41" s="41">
        <f t="shared" ref="AF41" si="256">PRODUCT(X41*100*1/X50)</f>
        <v>0</v>
      </c>
      <c r="AG41" s="41">
        <f t="shared" ref="AG41" si="257">PRODUCT(Y41*100*1/Y50)</f>
        <v>0</v>
      </c>
      <c r="AH41" s="41">
        <f t="shared" ref="AH41" si="258">PRODUCT(Z41*100*1/Z50)</f>
        <v>0</v>
      </c>
      <c r="AJ41" s="1">
        <v>0.5</v>
      </c>
      <c r="AK41" s="41">
        <f t="shared" ref="AK41" si="259">AC36+AC37+AC38+AC39+AC40+AC41</f>
        <v>100</v>
      </c>
      <c r="AL41" s="41">
        <f t="shared" ref="AL41" si="260">AD36+AD37+AD38+AD39+AD40+AD41</f>
        <v>100.00000000000001</v>
      </c>
      <c r="AM41" s="41">
        <f t="shared" ref="AM41" si="261">AE36+AE37+AE38+AE39+AE40+AE41</f>
        <v>100</v>
      </c>
      <c r="AN41" s="41">
        <f t="shared" ref="AN41" si="262">AF36+AF37+AF38+AF39+AF40+AF41</f>
        <v>100.00000000000001</v>
      </c>
      <c r="AO41" s="41">
        <f t="shared" ref="AO41" si="263">AG36+AG37+AG38+AG39+AG40+AG41</f>
        <v>7.4074074074074074</v>
      </c>
      <c r="AP41" s="41">
        <f t="shared" ref="AP41" si="264">AH36+AH37+AH38+AH39+AH40+AH41</f>
        <v>100</v>
      </c>
      <c r="AR41" s="10"/>
      <c r="AS41" s="10" t="str">
        <f>A34</f>
        <v xml:space="preserve">Staphylococcus saccharolyticus  </v>
      </c>
      <c r="AT41" s="10"/>
      <c r="AU41" s="10"/>
      <c r="AV41" s="10"/>
      <c r="AW41" s="10"/>
      <c r="AX41" s="10"/>
      <c r="AY41" s="10"/>
      <c r="AZ41" s="10"/>
      <c r="BA41" s="10"/>
      <c r="BB41" s="10"/>
      <c r="BC41" s="10"/>
      <c r="BD41" s="10"/>
      <c r="BE41" s="10"/>
      <c r="BF41" s="10"/>
      <c r="BG41" s="10"/>
      <c r="BH41" s="10"/>
      <c r="BI41" s="10"/>
      <c r="BJ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x14ac:dyDescent="0.25">
      <c r="T42" s="1">
        <v>1</v>
      </c>
      <c r="U42" s="41">
        <f>I36</f>
        <v>0</v>
      </c>
      <c r="V42" s="41">
        <f>I37</f>
        <v>0</v>
      </c>
      <c r="W42" s="41">
        <f>I38</f>
        <v>0</v>
      </c>
      <c r="X42" s="41">
        <f>I39</f>
        <v>0</v>
      </c>
      <c r="Y42" s="41">
        <f>I40</f>
        <v>0</v>
      </c>
      <c r="Z42" s="41">
        <f>I41</f>
        <v>0</v>
      </c>
      <c r="AA42" s="5"/>
      <c r="AB42" s="1">
        <v>1</v>
      </c>
      <c r="AC42" s="41">
        <f t="shared" ref="AC42" si="265">PRODUCT(U42*100*1/U50)</f>
        <v>0</v>
      </c>
      <c r="AD42" s="41">
        <f t="shared" ref="AD42" si="266">PRODUCT(V42*100*1/V50)</f>
        <v>0</v>
      </c>
      <c r="AE42" s="41">
        <f t="shared" ref="AE42" si="267">PRODUCT(W42*100*1/W50)</f>
        <v>0</v>
      </c>
      <c r="AF42" s="41">
        <f t="shared" ref="AF42" si="268">PRODUCT(X42*100*1/X50)</f>
        <v>0</v>
      </c>
      <c r="AG42" s="41">
        <f t="shared" ref="AG42" si="269">PRODUCT(Y42*100*1/Y50)</f>
        <v>0</v>
      </c>
      <c r="AH42" s="41">
        <f t="shared" ref="AH42" si="270">PRODUCT(Z42*100*1/Z50)</f>
        <v>0</v>
      </c>
      <c r="AJ42" s="1">
        <v>1</v>
      </c>
      <c r="AK42" s="41">
        <f t="shared" ref="AK42" si="271">AC36+AC37+AC38+AC39+AC40+AC41+AC42</f>
        <v>100</v>
      </c>
      <c r="AL42" s="41">
        <f t="shared" ref="AL42" si="272">AD36+AD37+AD38+AD39+AD40+AD41+AD42</f>
        <v>100.00000000000001</v>
      </c>
      <c r="AM42" s="41">
        <f t="shared" ref="AM42" si="273">AE36+AE37+AE38+AE39+AE40+AE41+AE42</f>
        <v>100</v>
      </c>
      <c r="AN42" s="41">
        <f t="shared" ref="AN42" si="274">AF36+AF37+AF38+AF39+AF40+AF41+AF42</f>
        <v>100.00000000000001</v>
      </c>
      <c r="AO42" s="41">
        <f t="shared" ref="AO42" si="275">AG36+AG37+AG38+AG39+AG40+AG41+AG42</f>
        <v>7.4074074074074074</v>
      </c>
      <c r="AP42" s="41">
        <f t="shared" ref="AP42" si="276">AH36+AH37+AH38+AH39+AH40+AH41+AH42</f>
        <v>100</v>
      </c>
      <c r="AR42" s="10"/>
      <c r="AS42" s="10"/>
      <c r="AT42" s="10"/>
      <c r="AU42" s="10"/>
      <c r="AV42" s="10"/>
      <c r="AW42" s="10"/>
      <c r="AX42" s="10"/>
      <c r="AY42" s="10"/>
      <c r="AZ42" s="10"/>
      <c r="BA42" s="10"/>
      <c r="BB42" s="10"/>
      <c r="BC42" s="10"/>
      <c r="BD42" s="10"/>
      <c r="BE42" s="10"/>
      <c r="BF42" s="10"/>
      <c r="BG42" s="10"/>
      <c r="BH42" s="10"/>
      <c r="BI42" s="10"/>
      <c r="BJ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T43" s="1">
        <v>2</v>
      </c>
      <c r="U43" s="41">
        <f>J36</f>
        <v>0</v>
      </c>
      <c r="V43" s="41">
        <f>J37</f>
        <v>0</v>
      </c>
      <c r="W43" s="41">
        <f>J38</f>
        <v>0</v>
      </c>
      <c r="X43" s="41">
        <f>J39</f>
        <v>0</v>
      </c>
      <c r="Y43" s="41">
        <f>J40</f>
        <v>0</v>
      </c>
      <c r="Z43" s="41">
        <f>J41</f>
        <v>0</v>
      </c>
      <c r="AA43" s="5"/>
      <c r="AB43" s="1">
        <v>2</v>
      </c>
      <c r="AC43" s="41">
        <f t="shared" ref="AC43" si="277">PRODUCT(U43*100*1/U50)</f>
        <v>0</v>
      </c>
      <c r="AD43" s="41">
        <f t="shared" ref="AD43" si="278">PRODUCT(V43*100*1/V50)</f>
        <v>0</v>
      </c>
      <c r="AE43" s="41">
        <f t="shared" ref="AE43" si="279">PRODUCT(W43*100*1/W50)</f>
        <v>0</v>
      </c>
      <c r="AF43" s="41">
        <f t="shared" ref="AF43" si="280">PRODUCT(X43*100*1/X50)</f>
        <v>0</v>
      </c>
      <c r="AG43" s="41">
        <f t="shared" ref="AG43" si="281">PRODUCT(Y43*100*1/Y50)</f>
        <v>0</v>
      </c>
      <c r="AH43" s="41">
        <f t="shared" ref="AH43" si="282">PRODUCT(Z43*100*1/Z50)</f>
        <v>0</v>
      </c>
      <c r="AJ43" s="1">
        <v>2</v>
      </c>
      <c r="AK43" s="41">
        <f t="shared" ref="AK43" si="283">AC36+AC37+AC38+AC39+AC40+AC41+AC42+AC43</f>
        <v>100</v>
      </c>
      <c r="AL43" s="41">
        <f t="shared" ref="AL43" si="284">AD36+AD37+AD38+AD39+AD40+AD41+AD42+AD43</f>
        <v>100.00000000000001</v>
      </c>
      <c r="AM43" s="41">
        <f t="shared" ref="AM43" si="285">AE36+AE37+AE38+AE39+AE40+AE41+AE42+AE43</f>
        <v>100</v>
      </c>
      <c r="AN43" s="41">
        <f t="shared" ref="AN43" si="286">AF36+AF37+AF38+AF39+AF40+AF41+AF42+AF43</f>
        <v>100.00000000000001</v>
      </c>
      <c r="AO43" s="41">
        <f t="shared" ref="AO43" si="287">AG36+AG37+AG38+AG39+AG40+AG41+AG42+AG43</f>
        <v>7.4074074074074074</v>
      </c>
      <c r="AP43" s="41">
        <f t="shared" ref="AP43" si="288">AH36+AH37+AH38+AH39+AH40+AH41+AH42+AH43</f>
        <v>100</v>
      </c>
      <c r="AR43" s="10"/>
      <c r="AS43" s="10"/>
      <c r="AT43" s="10"/>
      <c r="AU43" s="10"/>
      <c r="AV43" s="10"/>
      <c r="AW43" s="10"/>
      <c r="AX43" s="10"/>
      <c r="AY43" s="10"/>
      <c r="AZ43" s="10"/>
      <c r="BA43" s="10"/>
      <c r="BB43" s="10"/>
      <c r="BC43" s="10"/>
      <c r="BD43" s="10"/>
      <c r="BE43" s="10"/>
      <c r="BF43" s="10"/>
      <c r="BG43" s="10"/>
      <c r="BH43" s="10"/>
      <c r="BI43" s="10"/>
      <c r="BJ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T44" s="1">
        <v>4</v>
      </c>
      <c r="U44" s="41">
        <f>K36</f>
        <v>0</v>
      </c>
      <c r="V44" s="41">
        <f>K37</f>
        <v>0</v>
      </c>
      <c r="W44" s="41">
        <f>K38</f>
        <v>0</v>
      </c>
      <c r="X44" s="41">
        <f>K39</f>
        <v>0</v>
      </c>
      <c r="Y44" s="41">
        <f>K40</f>
        <v>0</v>
      </c>
      <c r="Z44" s="41">
        <f>K41</f>
        <v>0</v>
      </c>
      <c r="AA44" s="5"/>
      <c r="AB44" s="1">
        <v>4</v>
      </c>
      <c r="AC44" s="41">
        <f t="shared" ref="AC44" si="289">PRODUCT(U44*100*1/U50)</f>
        <v>0</v>
      </c>
      <c r="AD44" s="41">
        <f t="shared" ref="AD44" si="290">PRODUCT(V44*100*1/V50)</f>
        <v>0</v>
      </c>
      <c r="AE44" s="41">
        <f t="shared" ref="AE44" si="291">PRODUCT(W44*100*1/W50)</f>
        <v>0</v>
      </c>
      <c r="AF44" s="41">
        <f t="shared" ref="AF44" si="292">PRODUCT(X44*100*1/X50)</f>
        <v>0</v>
      </c>
      <c r="AG44" s="41">
        <f t="shared" ref="AG44" si="293">PRODUCT(Y44*100*1/Y50)</f>
        <v>0</v>
      </c>
      <c r="AH44" s="41">
        <f t="shared" ref="AH44" si="294">PRODUCT(Z44*100*1/Z50)</f>
        <v>0</v>
      </c>
      <c r="AJ44" s="1">
        <v>4</v>
      </c>
      <c r="AK44" s="41">
        <f t="shared" ref="AK44" si="295">AC36+AC37+AC38+AC39+AC40+AC41+AC42+AC43+AC44</f>
        <v>100</v>
      </c>
      <c r="AL44" s="41">
        <f t="shared" ref="AL44" si="296">AD36+AD37+AD38+AD39+AD40+AD41+AD42+AD43+AD44</f>
        <v>100.00000000000001</v>
      </c>
      <c r="AM44" s="41">
        <f t="shared" ref="AM44" si="297">AE36+AE37+AE38+AE39+AE40+AE41+AE42+AE43+AE44</f>
        <v>100</v>
      </c>
      <c r="AN44" s="41">
        <f t="shared" ref="AN44" si="298">AF36+AF37+AF38+AF39+AF40+AF41+AF42+AF43+AF44</f>
        <v>100.00000000000001</v>
      </c>
      <c r="AO44" s="41">
        <f t="shared" ref="AO44" si="299">AG36+AG37+AG38+AG39+AG40+AG41+AG42+AG43+AG44</f>
        <v>7.4074074074074074</v>
      </c>
      <c r="AP44" s="41">
        <f t="shared" ref="AP44" si="300">AH36+AH37+AH38+AH39+AH40+AH41+AH42+AH43+AH44</f>
        <v>100</v>
      </c>
      <c r="AR44" s="10"/>
      <c r="AS44" s="10"/>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8</v>
      </c>
      <c r="U45" s="41">
        <f>L36</f>
        <v>0</v>
      </c>
      <c r="V45" s="41">
        <f>L37</f>
        <v>0</v>
      </c>
      <c r="W45" s="41">
        <f>L38</f>
        <v>0</v>
      </c>
      <c r="X45" s="41">
        <f>L39</f>
        <v>0</v>
      </c>
      <c r="Y45" s="41">
        <f>L40</f>
        <v>0</v>
      </c>
      <c r="Z45" s="41">
        <f>L41</f>
        <v>0</v>
      </c>
      <c r="AA45" s="7"/>
      <c r="AB45" s="1">
        <v>8</v>
      </c>
      <c r="AC45" s="41">
        <f t="shared" ref="AC45" si="301">PRODUCT(U45*100*1/U50)</f>
        <v>0</v>
      </c>
      <c r="AD45" s="41">
        <f t="shared" ref="AD45" si="302">PRODUCT(V45*100*1/V50)</f>
        <v>0</v>
      </c>
      <c r="AE45" s="41">
        <f t="shared" ref="AE45" si="303">PRODUCT(W45*100*1/W50)</f>
        <v>0</v>
      </c>
      <c r="AF45" s="41">
        <f t="shared" ref="AF45" si="304">PRODUCT(X45*100*1/X50)</f>
        <v>0</v>
      </c>
      <c r="AG45" s="41">
        <f t="shared" ref="AG45" si="305">PRODUCT(Y45*100*1/Y50)</f>
        <v>0</v>
      </c>
      <c r="AH45" s="41">
        <f t="shared" ref="AH45" si="306">PRODUCT(Z45*100*1/Z50)</f>
        <v>0</v>
      </c>
      <c r="AJ45" s="1">
        <v>8</v>
      </c>
      <c r="AK45" s="41">
        <f t="shared" ref="AK45" si="307">AC36+AC37+AC38+AC39+AC40+AC41+AC42+AC43+AC44+AC45</f>
        <v>100</v>
      </c>
      <c r="AL45" s="41">
        <f t="shared" ref="AL45" si="308">AD36+AD37+AD38+AD39+AD40+AD41+AD42+AD43+AD44+AD45</f>
        <v>100.00000000000001</v>
      </c>
      <c r="AM45" s="41">
        <f t="shared" ref="AM45" si="309">AE36+AE37+AE38+AE39+AE40+AE41+AE42+AE43+AE44+AE45</f>
        <v>100</v>
      </c>
      <c r="AN45" s="41">
        <f t="shared" ref="AN45" si="310">AF36+AF37+AF38+AF39+AF40+AF41+AF42+AF43+AF44+AF45</f>
        <v>100.00000000000001</v>
      </c>
      <c r="AO45" s="41">
        <f t="shared" ref="AO45" si="311">AG36+AG37+AG38+AG39+AG40+AG41+AG42+AG43+AG44+AG45</f>
        <v>7.4074074074074074</v>
      </c>
      <c r="AP45" s="41">
        <f t="shared" ref="AP45" si="312">AH36+AH37+AH38+AH39+AH40+AH41+AH42+AH43+AH44+AH45</f>
        <v>100</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16</v>
      </c>
      <c r="U46" s="41">
        <f>M36</f>
        <v>0</v>
      </c>
      <c r="V46" s="41">
        <f>M37</f>
        <v>0</v>
      </c>
      <c r="W46" s="41">
        <f>M38</f>
        <v>0</v>
      </c>
      <c r="X46" s="41">
        <f>M39</f>
        <v>0</v>
      </c>
      <c r="Y46" s="41">
        <f>M40</f>
        <v>0</v>
      </c>
      <c r="Z46" s="41">
        <f>M41</f>
        <v>0</v>
      </c>
      <c r="AA46" s="7"/>
      <c r="AB46" s="1">
        <v>16</v>
      </c>
      <c r="AC46" s="41">
        <f t="shared" ref="AC46" si="313">PRODUCT(U46*100*1/U50)</f>
        <v>0</v>
      </c>
      <c r="AD46" s="41">
        <f t="shared" ref="AD46" si="314">PRODUCT(V46*100*1/V50)</f>
        <v>0</v>
      </c>
      <c r="AE46" s="41">
        <f t="shared" ref="AE46" si="315">PRODUCT(W46*100*1/W50)</f>
        <v>0</v>
      </c>
      <c r="AF46" s="41">
        <f t="shared" ref="AF46" si="316">PRODUCT(X46*100*1/X50)</f>
        <v>0</v>
      </c>
      <c r="AG46" s="41">
        <f t="shared" ref="AG46" si="317">PRODUCT(Y46*100*1/Y50)</f>
        <v>0</v>
      </c>
      <c r="AH46" s="41">
        <f t="shared" ref="AH46" si="318">PRODUCT(Z46*100*1/Z50)</f>
        <v>0</v>
      </c>
      <c r="AJ46" s="1">
        <v>16</v>
      </c>
      <c r="AK46" s="41">
        <f t="shared" ref="AK46" si="319">AC36+AC37+AC38+AC39+AC40+AC41+AC42+AC43+AC44+AC45+AC46</f>
        <v>100</v>
      </c>
      <c r="AL46" s="41">
        <f t="shared" ref="AL46" si="320">AD36+AD37+AD38+AD39+AD40+AD41+AD42+AD43+AD44+AD45+AD46</f>
        <v>100.00000000000001</v>
      </c>
      <c r="AM46" s="41">
        <f t="shared" ref="AM46" si="321">AE36+AE37+AE38+AE39+AE40+AE41+AE42+AE43+AE44+AE45+AE46</f>
        <v>100</v>
      </c>
      <c r="AN46" s="41">
        <f t="shared" ref="AN46" si="322">AF36+AF37+AF38+AF39+AF40+AF41+AF42+AF43+AF44+AF45+AF46</f>
        <v>100.00000000000001</v>
      </c>
      <c r="AO46" s="41">
        <f t="shared" ref="AO46" si="323">AG36+AG37+AG38+AG39+AG40+AG41+AG42+AG43+AG44+AG45+AG46</f>
        <v>7.4074074074074074</v>
      </c>
      <c r="AP46" s="41">
        <f t="shared" ref="AP46" si="324">AH36+AH37+AH38+AH39+AH40+AH41+AH42+AH43+AH44+AH45+AH46</f>
        <v>100</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32</v>
      </c>
      <c r="U47" s="41">
        <f>N36</f>
        <v>0</v>
      </c>
      <c r="V47" s="41">
        <f>N37</f>
        <v>0</v>
      </c>
      <c r="W47" s="41">
        <f>N38</f>
        <v>0</v>
      </c>
      <c r="X47" s="41">
        <f>N39</f>
        <v>0</v>
      </c>
      <c r="Y47" s="41">
        <f>N40</f>
        <v>0</v>
      </c>
      <c r="Z47" s="41">
        <f>N41</f>
        <v>0</v>
      </c>
      <c r="AA47" s="7"/>
      <c r="AB47" s="1">
        <v>32</v>
      </c>
      <c r="AC47" s="41">
        <f t="shared" ref="AC47" si="325">PRODUCT(U47*100*1/U50)</f>
        <v>0</v>
      </c>
      <c r="AD47" s="41">
        <f t="shared" ref="AD47" si="326">PRODUCT(V47*100*1/V50)</f>
        <v>0</v>
      </c>
      <c r="AE47" s="41">
        <f t="shared" ref="AE47" si="327">PRODUCT(W47*100*1/W50)</f>
        <v>0</v>
      </c>
      <c r="AF47" s="41">
        <f t="shared" ref="AF47" si="328">PRODUCT(X47*100*1/X50)</f>
        <v>0</v>
      </c>
      <c r="AG47" s="41">
        <f t="shared" ref="AG47" si="329">PRODUCT(Y47*100*1/Y50)</f>
        <v>0</v>
      </c>
      <c r="AH47" s="41">
        <f t="shared" ref="AH47" si="330">PRODUCT(Z47*100*1/Z50)</f>
        <v>0</v>
      </c>
      <c r="AJ47" s="1">
        <v>32</v>
      </c>
      <c r="AK47" s="41">
        <f t="shared" ref="AK47" si="331">AC36+AC37+AC38+AC39+AC40+AC41+AC42+AC43+AC44+AC45+AC46+AC47</f>
        <v>100</v>
      </c>
      <c r="AL47" s="41">
        <f t="shared" ref="AL47" si="332">AD36+AD37+AD38+AD39+AD40+AD41+AD42+AD43+AD44+AD45+AD46+AD47</f>
        <v>100.00000000000001</v>
      </c>
      <c r="AM47" s="41">
        <f t="shared" ref="AM47" si="333">AE36+AE37+AE38+AE39+AE40+AE41+AE42+AE43+AE44+AE45+AE46+AE47</f>
        <v>100</v>
      </c>
      <c r="AN47" s="41">
        <f t="shared" ref="AN47" si="334">AF36+AF37+AF38+AF39+AF40+AF41+AF42+AF43+AF44+AF45+AF46+AF47</f>
        <v>100.00000000000001</v>
      </c>
      <c r="AO47" s="41">
        <f t="shared" ref="AO47" si="335">AG36+AG37+AG38+AG39+AG40+AG41+AG42+AG43+AG44+AG45+AG46+AG47</f>
        <v>7.4074074074074074</v>
      </c>
      <c r="AP47" s="41">
        <f t="shared" ref="AP47" si="336">AH36+AH37+AH38+AH39+AH40+AH41+AH42+AH43+AH44+AH45+AH46+AH47</f>
        <v>100</v>
      </c>
      <c r="AR47" s="10"/>
      <c r="AS47" s="10"/>
      <c r="AT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64</v>
      </c>
      <c r="U48" s="41">
        <f>O36</f>
        <v>0</v>
      </c>
      <c r="V48" s="41">
        <f>O37</f>
        <v>0</v>
      </c>
      <c r="W48" s="41">
        <f>O38</f>
        <v>0</v>
      </c>
      <c r="X48" s="41">
        <f>O39</f>
        <v>0</v>
      </c>
      <c r="Y48" s="41">
        <f>O40</f>
        <v>0</v>
      </c>
      <c r="Z48" s="41">
        <f>O41</f>
        <v>0</v>
      </c>
      <c r="AA48" s="7"/>
      <c r="AB48" s="1">
        <v>64</v>
      </c>
      <c r="AC48" s="41">
        <f t="shared" ref="AC48" si="337">PRODUCT(U48*100*1/U50)</f>
        <v>0</v>
      </c>
      <c r="AD48" s="41">
        <f t="shared" ref="AD48" si="338">PRODUCT(V48*100*1/V50)</f>
        <v>0</v>
      </c>
      <c r="AE48" s="41">
        <f t="shared" ref="AE48" si="339">PRODUCT(W48*100*1/W50)</f>
        <v>0</v>
      </c>
      <c r="AF48" s="41">
        <f t="shared" ref="AF48" si="340">PRODUCT(X48*100*1/X50)</f>
        <v>0</v>
      </c>
      <c r="AG48" s="41">
        <f t="shared" ref="AG48" si="341">PRODUCT(Y48*100*1/Y50)</f>
        <v>0</v>
      </c>
      <c r="AH48" s="41">
        <f t="shared" ref="AH48" si="342">PRODUCT(Z48*100*1/Z50)</f>
        <v>0</v>
      </c>
      <c r="AJ48" s="1">
        <v>64</v>
      </c>
      <c r="AK48" s="41">
        <f t="shared" ref="AK48" si="343">AC36+AC37+AC38+AC39+AC40+AC41+AC42+AC43+AC44+AC45+AC46+AC47+AC48</f>
        <v>100</v>
      </c>
      <c r="AL48" s="41">
        <f t="shared" ref="AL48" si="344">AD36+AD37+AD38+AD39+AD40+AD41+AD42+AD43+AD44+AD45+AD46+AD47+AD48</f>
        <v>100.00000000000001</v>
      </c>
      <c r="AM48" s="41">
        <f t="shared" ref="AM48" si="345">AE36+AE37+AE38+AE39+AE40+AE41+AE42+AE43+AE44+AE45+AE46+AE47+AE48</f>
        <v>100</v>
      </c>
      <c r="AN48" s="41">
        <f t="shared" ref="AN48" si="346">AF36+AF37+AF38+AF39+AF40+AF41+AF42+AF43+AF44+AF45+AF46+AF47+AF48</f>
        <v>100.00000000000001</v>
      </c>
      <c r="AO48" s="41">
        <f t="shared" ref="AO48" si="347">AG36+AG37+AG38+AG39+AG40+AG41+AG42+AG43+AG44+AG45+AG46+AG47+AG48</f>
        <v>7.4074074074074074</v>
      </c>
      <c r="AP48" s="41">
        <f t="shared" ref="AP48" si="348">AH36+AH37+AH38+AH39+AH40+AH41+AH42+AH43+AH44+AH45+AH46+AH47+AH48</f>
        <v>100</v>
      </c>
      <c r="AR48" s="10"/>
      <c r="AS48" s="10"/>
      <c r="AT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128</v>
      </c>
      <c r="U49" s="41">
        <f>P36</f>
        <v>0</v>
      </c>
      <c r="V49" s="41">
        <f>P37</f>
        <v>0</v>
      </c>
      <c r="W49" s="41">
        <f>P38</f>
        <v>0</v>
      </c>
      <c r="X49" s="41">
        <f>P39</f>
        <v>0</v>
      </c>
      <c r="Y49" s="41">
        <f>P40</f>
        <v>25</v>
      </c>
      <c r="Z49" s="41">
        <f>P41</f>
        <v>0</v>
      </c>
      <c r="AA49" s="7"/>
      <c r="AB49" s="1">
        <v>128</v>
      </c>
      <c r="AC49" s="41">
        <f t="shared" ref="AC49" si="349">PRODUCT(U49*100*1/U50)</f>
        <v>0</v>
      </c>
      <c r="AD49" s="41">
        <f t="shared" ref="AD49" si="350">PRODUCT(V49*100*1/V50)</f>
        <v>0</v>
      </c>
      <c r="AE49" s="41">
        <f t="shared" ref="AE49" si="351">PRODUCT(W49*100*1/W50)</f>
        <v>0</v>
      </c>
      <c r="AF49" s="41">
        <f t="shared" ref="AF49" si="352">PRODUCT(X49*100*1/X50)</f>
        <v>0</v>
      </c>
      <c r="AG49" s="41">
        <f t="shared" ref="AG49" si="353">PRODUCT(Y49*100*1/Y50)</f>
        <v>92.592592592592595</v>
      </c>
      <c r="AH49" s="41">
        <f t="shared" ref="AH49" si="354">PRODUCT(Z49*100*1/Z50)</f>
        <v>0</v>
      </c>
      <c r="AJ49" s="1">
        <v>128</v>
      </c>
      <c r="AK49" s="41">
        <f t="shared" ref="AK49" si="355">AC36+AC37+AC38+AC39+AC40+AC41+AC42+AC43+AC44+AC45+AC46+AC47+AC48+AC49</f>
        <v>100</v>
      </c>
      <c r="AL49" s="41">
        <f t="shared" ref="AL49" si="356">AD36+AD37+AD38+AD39+AD40+AD41+AD42+AD43+AD44+AD45+AD46+AD47+AD48+AD49</f>
        <v>100.00000000000001</v>
      </c>
      <c r="AM49" s="41">
        <f t="shared" ref="AM49" si="357">AE36+AE37+AE38+AE39+AE40+AE41+AE42+AE43+AE44+AE45+AE46+AE47+AE48+AE49</f>
        <v>100</v>
      </c>
      <c r="AN49" s="41">
        <f t="shared" ref="AN49" si="358">AF36+AF37+AF38+AF39+AF40+AF41+AF42+AF43+AF44+AF45+AF46+AF47+AF48+AF49</f>
        <v>100.00000000000001</v>
      </c>
      <c r="AO49" s="41">
        <f t="shared" ref="AO49" si="359">AG36+AG37+AG38+AG39+AG40+AG41+AG42+AG43+AG44+AG45+AG46+AG47+AG48+AG49</f>
        <v>100</v>
      </c>
      <c r="AP49" s="41">
        <f t="shared" ref="AP49" si="360">AH36+AH37+AH38+AH39+AH40+AH41+AH42+AH43+AH44+AH45+AH46+AH47+AH48+AH49</f>
        <v>100</v>
      </c>
      <c r="AR49" s="10"/>
      <c r="AS49" s="10"/>
      <c r="AT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t="s">
        <v>1</v>
      </c>
      <c r="U50" s="1">
        <f>Q36</f>
        <v>27</v>
      </c>
      <c r="V50" s="1">
        <f>Q37</f>
        <v>27</v>
      </c>
      <c r="W50" s="1">
        <f>Q38</f>
        <v>27</v>
      </c>
      <c r="X50" s="1">
        <f>Q39</f>
        <v>27</v>
      </c>
      <c r="Y50" s="1">
        <f>Q40</f>
        <v>27</v>
      </c>
      <c r="Z50" s="1">
        <f>Q41</f>
        <v>27</v>
      </c>
      <c r="AA50" s="7"/>
      <c r="AB50" s="1" t="s">
        <v>1</v>
      </c>
      <c r="AC50" s="1">
        <f t="shared" ref="AC50:AH50" si="361">SUM(AC36:AC49)</f>
        <v>100</v>
      </c>
      <c r="AD50" s="1">
        <f t="shared" si="361"/>
        <v>100.00000000000001</v>
      </c>
      <c r="AE50" s="1">
        <f t="shared" si="361"/>
        <v>100</v>
      </c>
      <c r="AF50" s="1">
        <f t="shared" si="361"/>
        <v>100.00000000000001</v>
      </c>
      <c r="AG50" s="1">
        <f t="shared" si="361"/>
        <v>100</v>
      </c>
      <c r="AH50" s="1">
        <f t="shared" si="361"/>
        <v>100</v>
      </c>
      <c r="AK50" s="10"/>
      <c r="AL50" s="10"/>
      <c r="AM50" s="10"/>
      <c r="AO50" s="10"/>
      <c r="AP50" s="10"/>
      <c r="AQ50" s="10"/>
      <c r="AR50" s="10"/>
      <c r="AS50" s="10"/>
      <c r="AT50" s="10"/>
      <c r="AU50" s="10"/>
      <c r="AV50" s="10"/>
      <c r="AW50" s="10"/>
      <c r="AX50" s="10"/>
      <c r="AY50" s="10"/>
      <c r="AZ50" s="10"/>
      <c r="BA50" s="10"/>
      <c r="BB50" s="10"/>
      <c r="BC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row>
    <row r="51" spans="20:194" s="1" customFormat="1" x14ac:dyDescent="0.25">
      <c r="AA51" s="7"/>
      <c r="AK51" s="10"/>
      <c r="AL51" s="10"/>
      <c r="AM51" s="10"/>
      <c r="AO51" s="10"/>
      <c r="AP51" s="10"/>
      <c r="AQ51" s="10"/>
      <c r="AR51" s="10"/>
      <c r="AS51" s="10"/>
      <c r="AT51" s="10"/>
      <c r="AU51" s="10"/>
      <c r="AV51" s="10"/>
      <c r="AW51" s="10"/>
      <c r="AX51" s="10"/>
      <c r="AY51" s="10"/>
      <c r="AZ51" s="10"/>
      <c r="BA51" s="10"/>
      <c r="BB51" s="10"/>
      <c r="BC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row>
    <row r="52" spans="20:194" s="1" customFormat="1" x14ac:dyDescent="0.25">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row>
    <row r="53" spans="20:194" s="1" customFormat="1" x14ac:dyDescent="0.25">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row>
    <row r="54" spans="20:194" s="1" customFormat="1" x14ac:dyDescent="0.25">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row>
    <row r="60" spans="20:194" s="1" customFormat="1" x14ac:dyDescent="0.25">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row>
    <row r="61" spans="20:194" s="1" customFormat="1" x14ac:dyDescent="0.25">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69: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5"/>
  <sheetViews>
    <sheetView zoomScale="75" zoomScaleNormal="75" workbookViewId="0">
      <selection activeCell="BC44" sqref="BC44"/>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30"/>
      <c r="AF1" s="30"/>
      <c r="AG1" s="30"/>
      <c r="AH1" s="30"/>
      <c r="AI1" s="30"/>
      <c r="AJ1" s="30"/>
      <c r="AK1" s="30"/>
      <c r="AM1" s="30"/>
      <c r="AN1" s="30"/>
      <c r="AO1" s="30"/>
      <c r="AP1" s="30"/>
      <c r="AQ1" s="30"/>
      <c r="AR1" s="30"/>
      <c r="AS1" s="30"/>
      <c r="AT1" s="30"/>
    </row>
    <row r="2" spans="1:55" s="1" customFormat="1" x14ac:dyDescent="0.25">
      <c r="AE2" s="30"/>
      <c r="AF2" s="30"/>
      <c r="AG2" s="30"/>
      <c r="AH2" s="30"/>
      <c r="AI2" s="30"/>
      <c r="AJ2" s="30"/>
      <c r="AK2" s="30"/>
      <c r="AM2" s="30"/>
      <c r="AN2" s="30"/>
      <c r="AO2" s="30"/>
      <c r="AP2" s="30"/>
      <c r="AQ2" s="30"/>
      <c r="AR2" s="30"/>
      <c r="AS2" s="30"/>
      <c r="AT2" s="30"/>
    </row>
    <row r="3" spans="1:55" s="1" customFormat="1" x14ac:dyDescent="0.25">
      <c r="A3" s="1" t="s">
        <v>95</v>
      </c>
      <c r="W3" s="1" t="str">
        <f>A3</f>
        <v>Candida albicans</v>
      </c>
      <c r="AE3" s="30" t="str">
        <f>A3</f>
        <v>Candida albicans</v>
      </c>
      <c r="AF3" s="30"/>
      <c r="AG3" s="30"/>
      <c r="AH3" s="30"/>
      <c r="AI3" s="30"/>
      <c r="AJ3" s="30"/>
      <c r="AK3" s="30"/>
      <c r="AM3" s="30" t="str">
        <f>A3</f>
        <v>Candida albicans</v>
      </c>
      <c r="AN3" s="30"/>
      <c r="AO3" s="30"/>
      <c r="AP3" s="30"/>
      <c r="AQ3" s="30"/>
      <c r="AR3" s="30"/>
      <c r="AS3" s="30"/>
      <c r="AT3" s="30"/>
      <c r="AV3" s="10"/>
      <c r="AW3" s="10"/>
      <c r="AX3" s="10"/>
      <c r="AY3" s="10"/>
      <c r="AZ3" s="10"/>
      <c r="BA3" s="10"/>
      <c r="BB3" s="10"/>
      <c r="BC3" s="10"/>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30" t="str">
        <f t="shared" ref="AE4:AJ4" si="0">W4</f>
        <v>Amphotericin B</v>
      </c>
      <c r="AF4" s="30" t="str">
        <f t="shared" si="0"/>
        <v>Fluconazol</v>
      </c>
      <c r="AG4" s="30" t="str">
        <f t="shared" si="0"/>
        <v>Posaconazol</v>
      </c>
      <c r="AH4" s="30" t="str">
        <f t="shared" si="0"/>
        <v>Voriconazol</v>
      </c>
      <c r="AI4" s="30" t="str">
        <f t="shared" si="0"/>
        <v>Caspofungin</v>
      </c>
      <c r="AJ4" s="30" t="str">
        <f t="shared" si="0"/>
        <v>Anidulafungin</v>
      </c>
      <c r="AM4" s="30" t="str">
        <f t="shared" ref="AM4:AR4" si="1">W4</f>
        <v>Amphotericin B</v>
      </c>
      <c r="AN4" s="30" t="str">
        <f t="shared" si="1"/>
        <v>Fluconazol</v>
      </c>
      <c r="AO4" s="30" t="str">
        <f t="shared" si="1"/>
        <v>Posaconazol</v>
      </c>
      <c r="AP4" s="30" t="str">
        <f t="shared" si="1"/>
        <v>Voriconazol</v>
      </c>
      <c r="AQ4" s="30" t="str">
        <f t="shared" si="1"/>
        <v>Caspofungin</v>
      </c>
      <c r="AR4" s="30" t="str">
        <f t="shared" si="1"/>
        <v>Anidulafungin</v>
      </c>
      <c r="AS4" s="30"/>
      <c r="AU4" s="38"/>
      <c r="AV4" s="24" t="s">
        <v>47</v>
      </c>
      <c r="AW4" s="24" t="s">
        <v>84</v>
      </c>
      <c r="AX4" s="24" t="s">
        <v>85</v>
      </c>
      <c r="AY4" s="24" t="s">
        <v>86</v>
      </c>
      <c r="AZ4" s="24" t="s">
        <v>87</v>
      </c>
      <c r="BA4" s="23" t="s">
        <v>105</v>
      </c>
    </row>
    <row r="5" spans="1:55" s="1" customFormat="1" ht="18.75" x14ac:dyDescent="0.25">
      <c r="B5" s="1" t="s">
        <v>27</v>
      </c>
      <c r="C5" s="2">
        <v>0</v>
      </c>
      <c r="D5" s="2">
        <v>1</v>
      </c>
      <c r="E5" s="2">
        <v>2</v>
      </c>
      <c r="F5" s="2">
        <v>4</v>
      </c>
      <c r="G5" s="2">
        <v>8</v>
      </c>
      <c r="H5" s="2">
        <v>10</v>
      </c>
      <c r="I5" s="2">
        <v>1</v>
      </c>
      <c r="J5" s="3">
        <v>0</v>
      </c>
      <c r="K5" s="3">
        <v>0</v>
      </c>
      <c r="L5" s="3">
        <v>0</v>
      </c>
      <c r="M5" s="3">
        <v>0</v>
      </c>
      <c r="N5" s="3">
        <v>0</v>
      </c>
      <c r="O5" s="3">
        <v>0</v>
      </c>
      <c r="P5" s="3">
        <v>0</v>
      </c>
      <c r="Q5" s="3">
        <v>0</v>
      </c>
      <c r="R5" s="3">
        <v>0</v>
      </c>
      <c r="S5" s="1">
        <v>26</v>
      </c>
      <c r="V5" s="1">
        <v>1.5625E-2</v>
      </c>
      <c r="W5" s="31">
        <f>C5</f>
        <v>0</v>
      </c>
      <c r="X5" s="31">
        <f>C6</f>
        <v>0</v>
      </c>
      <c r="Y5" s="31">
        <f>C7</f>
        <v>3</v>
      </c>
      <c r="Z5" s="31">
        <f>C8</f>
        <v>1</v>
      </c>
      <c r="AA5" s="30">
        <f>C9</f>
        <v>1</v>
      </c>
      <c r="AB5" s="31">
        <f>C10</f>
        <v>16</v>
      </c>
      <c r="AD5" s="1">
        <v>1.5625E-2</v>
      </c>
      <c r="AE5" s="31">
        <f t="shared" ref="AE5:AJ5" si="2">PRODUCT(W5*100*1/W21)</f>
        <v>0</v>
      </c>
      <c r="AF5" s="31">
        <f t="shared" si="2"/>
        <v>0</v>
      </c>
      <c r="AG5" s="31">
        <f t="shared" si="2"/>
        <v>75</v>
      </c>
      <c r="AH5" s="31">
        <f t="shared" si="2"/>
        <v>100</v>
      </c>
      <c r="AI5" s="30">
        <f t="shared" si="2"/>
        <v>4.5454545454545459</v>
      </c>
      <c r="AJ5" s="31">
        <f t="shared" si="2"/>
        <v>80</v>
      </c>
      <c r="AL5" s="1">
        <v>1.5625E-2</v>
      </c>
      <c r="AM5" s="31">
        <f t="shared" ref="AM5:AR5" si="3">AE5</f>
        <v>0</v>
      </c>
      <c r="AN5" s="31">
        <f t="shared" si="3"/>
        <v>0</v>
      </c>
      <c r="AO5" s="31">
        <f t="shared" si="3"/>
        <v>75</v>
      </c>
      <c r="AP5" s="31">
        <f t="shared" si="3"/>
        <v>100</v>
      </c>
      <c r="AQ5" s="30">
        <f t="shared" si="3"/>
        <v>4.5454545454545459</v>
      </c>
      <c r="AR5" s="31">
        <f t="shared" si="3"/>
        <v>80</v>
      </c>
      <c r="AU5" s="25" t="s">
        <v>48</v>
      </c>
      <c r="AV5" s="26">
        <f t="shared" ref="AV5:BA5" si="4">W21</f>
        <v>26</v>
      </c>
      <c r="AW5" s="26">
        <f t="shared" si="4"/>
        <v>24</v>
      </c>
      <c r="AX5" s="26">
        <f t="shared" si="4"/>
        <v>4</v>
      </c>
      <c r="AY5" s="26">
        <f t="shared" si="4"/>
        <v>1</v>
      </c>
      <c r="AZ5" s="26">
        <f t="shared" si="4"/>
        <v>22</v>
      </c>
      <c r="BA5" s="26">
        <f t="shared" si="4"/>
        <v>20</v>
      </c>
    </row>
    <row r="6" spans="1:55" s="1" customFormat="1" ht="18.75" x14ac:dyDescent="0.25">
      <c r="B6" s="1" t="s">
        <v>39</v>
      </c>
      <c r="C6" s="2">
        <v>0</v>
      </c>
      <c r="D6" s="2">
        <v>0</v>
      </c>
      <c r="E6" s="2">
        <v>0</v>
      </c>
      <c r="F6" s="2">
        <v>0</v>
      </c>
      <c r="G6" s="2">
        <v>8</v>
      </c>
      <c r="H6" s="2">
        <v>12</v>
      </c>
      <c r="I6" s="2">
        <v>3</v>
      </c>
      <c r="J6" s="2">
        <v>1</v>
      </c>
      <c r="K6" s="4">
        <v>0</v>
      </c>
      <c r="L6" s="3">
        <v>0</v>
      </c>
      <c r="M6" s="3">
        <v>0</v>
      </c>
      <c r="N6" s="3">
        <v>0</v>
      </c>
      <c r="O6" s="3">
        <v>0</v>
      </c>
      <c r="P6" s="3">
        <v>0</v>
      </c>
      <c r="Q6" s="3">
        <v>0</v>
      </c>
      <c r="R6" s="3">
        <v>0</v>
      </c>
      <c r="S6" s="1">
        <v>24</v>
      </c>
      <c r="V6" s="1">
        <v>3.125E-2</v>
      </c>
      <c r="W6" s="31">
        <f>D5</f>
        <v>1</v>
      </c>
      <c r="X6" s="31">
        <f>D6</f>
        <v>0</v>
      </c>
      <c r="Y6" s="31">
        <f>D7</f>
        <v>1</v>
      </c>
      <c r="Z6" s="31">
        <f>D8</f>
        <v>0</v>
      </c>
      <c r="AA6" s="30">
        <f>D9</f>
        <v>3</v>
      </c>
      <c r="AB6" s="31">
        <f>D10</f>
        <v>4</v>
      </c>
      <c r="AD6" s="1">
        <v>3.125E-2</v>
      </c>
      <c r="AE6" s="31">
        <f t="shared" ref="AE6:AJ6" si="5">PRODUCT(W6*100*1/W21)</f>
        <v>3.8461538461538463</v>
      </c>
      <c r="AF6" s="31">
        <f t="shared" si="5"/>
        <v>0</v>
      </c>
      <c r="AG6" s="31">
        <f t="shared" si="5"/>
        <v>25</v>
      </c>
      <c r="AH6" s="31">
        <f t="shared" si="5"/>
        <v>0</v>
      </c>
      <c r="AI6" s="30">
        <f t="shared" si="5"/>
        <v>13.636363636363637</v>
      </c>
      <c r="AJ6" s="31">
        <f t="shared" si="5"/>
        <v>20</v>
      </c>
      <c r="AL6" s="1">
        <v>3.125E-2</v>
      </c>
      <c r="AM6" s="31">
        <f t="shared" ref="AM6:AR6" si="6">AE5+AE6</f>
        <v>3.8461538461538463</v>
      </c>
      <c r="AN6" s="31">
        <f t="shared" si="6"/>
        <v>0</v>
      </c>
      <c r="AO6" s="31">
        <f t="shared" si="6"/>
        <v>100</v>
      </c>
      <c r="AP6" s="31">
        <f t="shared" si="6"/>
        <v>100</v>
      </c>
      <c r="AQ6" s="30">
        <f t="shared" si="6"/>
        <v>18.181818181818183</v>
      </c>
      <c r="AR6" s="31">
        <f t="shared" si="6"/>
        <v>100</v>
      </c>
      <c r="AU6" s="25" t="s">
        <v>49</v>
      </c>
      <c r="AV6" s="18">
        <f>AM11</f>
        <v>100</v>
      </c>
      <c r="AW6" s="18">
        <f>AN12</f>
        <v>100.00000000000001</v>
      </c>
      <c r="AX6" s="18">
        <f>AO7</f>
        <v>100</v>
      </c>
      <c r="AY6" s="18">
        <f>AP7</f>
        <v>100</v>
      </c>
      <c r="AZ6" s="18"/>
      <c r="BA6" s="18">
        <f>AR6</f>
        <v>100</v>
      </c>
    </row>
    <row r="7" spans="1:55" s="1" customFormat="1" ht="18.75" x14ac:dyDescent="0.25">
      <c r="B7" s="1" t="s">
        <v>28</v>
      </c>
      <c r="C7" s="2">
        <v>3</v>
      </c>
      <c r="D7" s="2">
        <v>1</v>
      </c>
      <c r="E7" s="2">
        <v>0</v>
      </c>
      <c r="F7" s="3">
        <v>0</v>
      </c>
      <c r="G7" s="3">
        <v>0</v>
      </c>
      <c r="H7" s="3">
        <v>0</v>
      </c>
      <c r="I7" s="3">
        <v>0</v>
      </c>
      <c r="J7" s="3">
        <v>0</v>
      </c>
      <c r="K7" s="3">
        <v>0</v>
      </c>
      <c r="L7" s="3">
        <v>0</v>
      </c>
      <c r="M7" s="3">
        <v>0</v>
      </c>
      <c r="N7" s="3">
        <v>0</v>
      </c>
      <c r="O7" s="3">
        <v>0</v>
      </c>
      <c r="P7" s="3">
        <v>0</v>
      </c>
      <c r="Q7" s="3">
        <v>0</v>
      </c>
      <c r="R7" s="3">
        <v>0</v>
      </c>
      <c r="S7" s="1">
        <v>4</v>
      </c>
      <c r="V7" s="1">
        <v>6.25E-2</v>
      </c>
      <c r="W7" s="31">
        <f>E5</f>
        <v>2</v>
      </c>
      <c r="X7" s="31">
        <f>E6</f>
        <v>0</v>
      </c>
      <c r="Y7" s="31">
        <f>E7</f>
        <v>0</v>
      </c>
      <c r="Z7" s="31">
        <f>E8</f>
        <v>0</v>
      </c>
      <c r="AA7" s="30">
        <f>E9</f>
        <v>9</v>
      </c>
      <c r="AB7" s="33">
        <f>E10</f>
        <v>0</v>
      </c>
      <c r="AD7" s="1">
        <v>6.25E-2</v>
      </c>
      <c r="AE7" s="31">
        <f t="shared" ref="AE7:AJ7" si="7">PRODUCT(W7*100*1/W21)</f>
        <v>7.6923076923076925</v>
      </c>
      <c r="AF7" s="31">
        <f t="shared" si="7"/>
        <v>0</v>
      </c>
      <c r="AG7" s="31">
        <f t="shared" si="7"/>
        <v>0</v>
      </c>
      <c r="AH7" s="31">
        <f t="shared" si="7"/>
        <v>0</v>
      </c>
      <c r="AI7" s="30">
        <f t="shared" si="7"/>
        <v>40.909090909090907</v>
      </c>
      <c r="AJ7" s="33">
        <f t="shared" si="7"/>
        <v>0</v>
      </c>
      <c r="AL7" s="1">
        <v>6.25E-2</v>
      </c>
      <c r="AM7" s="31">
        <f t="shared" ref="AM7:AR7" si="8">AE5+AE6+AE7</f>
        <v>11.538461538461538</v>
      </c>
      <c r="AN7" s="31">
        <f t="shared" si="8"/>
        <v>0</v>
      </c>
      <c r="AO7" s="31">
        <f t="shared" si="8"/>
        <v>100</v>
      </c>
      <c r="AP7" s="31">
        <f t="shared" si="8"/>
        <v>100</v>
      </c>
      <c r="AQ7" s="30">
        <f t="shared" si="8"/>
        <v>59.090909090909093</v>
      </c>
      <c r="AR7" s="33">
        <f t="shared" si="8"/>
        <v>100</v>
      </c>
      <c r="AU7" s="25" t="s">
        <v>50</v>
      </c>
      <c r="AV7" s="18"/>
      <c r="AW7" s="18">
        <f>AN13-AN12</f>
        <v>0</v>
      </c>
      <c r="AX7" s="18"/>
      <c r="AY7" s="18">
        <f>AP9-AP7</f>
        <v>0</v>
      </c>
      <c r="AZ7" s="18"/>
      <c r="BA7" s="18"/>
    </row>
    <row r="8" spans="1:55" s="1" customFormat="1" ht="18.75" x14ac:dyDescent="0.25">
      <c r="B8" s="1" t="s">
        <v>29</v>
      </c>
      <c r="C8" s="2">
        <v>1</v>
      </c>
      <c r="D8" s="2">
        <v>0</v>
      </c>
      <c r="E8" s="2">
        <v>0</v>
      </c>
      <c r="F8" s="4">
        <v>0</v>
      </c>
      <c r="G8" s="4">
        <v>0</v>
      </c>
      <c r="H8" s="3">
        <v>0</v>
      </c>
      <c r="I8" s="3">
        <v>0</v>
      </c>
      <c r="J8" s="3">
        <v>0</v>
      </c>
      <c r="K8" s="3">
        <v>0</v>
      </c>
      <c r="L8" s="3">
        <v>0</v>
      </c>
      <c r="M8" s="3">
        <v>0</v>
      </c>
      <c r="N8" s="3">
        <v>0</v>
      </c>
      <c r="O8" s="3">
        <v>0</v>
      </c>
      <c r="P8" s="3">
        <v>0</v>
      </c>
      <c r="Q8" s="3">
        <v>0</v>
      </c>
      <c r="R8" s="3">
        <v>0</v>
      </c>
      <c r="S8" s="1">
        <v>1</v>
      </c>
      <c r="V8" s="1">
        <v>0.125</v>
      </c>
      <c r="W8" s="31">
        <f>F5</f>
        <v>4</v>
      </c>
      <c r="X8" s="31">
        <f>F6</f>
        <v>0</v>
      </c>
      <c r="Y8" s="33">
        <f>F7</f>
        <v>0</v>
      </c>
      <c r="Z8" s="32">
        <f>F8</f>
        <v>0</v>
      </c>
      <c r="AA8" s="30">
        <f>F9</f>
        <v>9</v>
      </c>
      <c r="AB8" s="33">
        <f>F10</f>
        <v>0</v>
      </c>
      <c r="AD8" s="1">
        <v>0.125</v>
      </c>
      <c r="AE8" s="31">
        <f t="shared" ref="AE8:AJ8" si="9">PRODUCT(W8*100*1/W21)</f>
        <v>15.384615384615385</v>
      </c>
      <c r="AF8" s="31">
        <f t="shared" si="9"/>
        <v>0</v>
      </c>
      <c r="AG8" s="33">
        <f t="shared" si="9"/>
        <v>0</v>
      </c>
      <c r="AH8" s="32">
        <f t="shared" si="9"/>
        <v>0</v>
      </c>
      <c r="AI8" s="30">
        <f t="shared" si="9"/>
        <v>40.909090909090907</v>
      </c>
      <c r="AJ8" s="33">
        <f t="shared" si="9"/>
        <v>0</v>
      </c>
      <c r="AL8" s="1">
        <v>0.125</v>
      </c>
      <c r="AM8" s="31">
        <f t="shared" ref="AM8:AR8" si="10">AE5+AE6+AE7+AE8</f>
        <v>26.923076923076923</v>
      </c>
      <c r="AN8" s="31">
        <f t="shared" si="10"/>
        <v>0</v>
      </c>
      <c r="AO8" s="33">
        <f t="shared" si="10"/>
        <v>100</v>
      </c>
      <c r="AP8" s="32">
        <f t="shared" si="10"/>
        <v>100</v>
      </c>
      <c r="AQ8" s="30">
        <f t="shared" si="10"/>
        <v>100</v>
      </c>
      <c r="AR8" s="33">
        <f t="shared" si="10"/>
        <v>100</v>
      </c>
      <c r="AU8" s="25" t="s">
        <v>51</v>
      </c>
      <c r="AV8" s="18">
        <f>AM20-AM11</f>
        <v>0</v>
      </c>
      <c r="AW8" s="18">
        <f>AN20-AN13</f>
        <v>0</v>
      </c>
      <c r="AX8" s="18">
        <f>AO20-AO7</f>
        <v>0</v>
      </c>
      <c r="AY8" s="18">
        <f>AP20-AP9</f>
        <v>0</v>
      </c>
      <c r="AZ8" s="18"/>
      <c r="BA8" s="18">
        <f>AR20-AR6</f>
        <v>0</v>
      </c>
    </row>
    <row r="9" spans="1:55" s="1" customFormat="1" x14ac:dyDescent="0.25">
      <c r="B9" s="1" t="s">
        <v>30</v>
      </c>
      <c r="C9" s="1">
        <v>1</v>
      </c>
      <c r="D9" s="1">
        <v>3</v>
      </c>
      <c r="E9" s="1">
        <v>9</v>
      </c>
      <c r="F9" s="1">
        <v>9</v>
      </c>
      <c r="G9" s="1">
        <v>0</v>
      </c>
      <c r="H9" s="1">
        <v>0</v>
      </c>
      <c r="I9" s="1">
        <v>0</v>
      </c>
      <c r="J9" s="1">
        <v>0</v>
      </c>
      <c r="K9" s="1">
        <v>0</v>
      </c>
      <c r="L9" s="1">
        <v>0</v>
      </c>
      <c r="M9" s="1">
        <v>0</v>
      </c>
      <c r="N9" s="1">
        <v>0</v>
      </c>
      <c r="O9" s="1">
        <v>0</v>
      </c>
      <c r="P9" s="1">
        <v>0</v>
      </c>
      <c r="Q9" s="1">
        <v>0</v>
      </c>
      <c r="R9" s="1">
        <v>0</v>
      </c>
      <c r="S9" s="1">
        <v>22</v>
      </c>
      <c r="V9" s="1">
        <v>0.25</v>
      </c>
      <c r="W9" s="31">
        <f>G5</f>
        <v>8</v>
      </c>
      <c r="X9" s="31">
        <f>G6</f>
        <v>8</v>
      </c>
      <c r="Y9" s="33">
        <f>G7</f>
        <v>0</v>
      </c>
      <c r="Z9" s="32">
        <f>G8</f>
        <v>0</v>
      </c>
      <c r="AA9" s="30">
        <f>G9</f>
        <v>0</v>
      </c>
      <c r="AB9" s="33">
        <f>G10</f>
        <v>0</v>
      </c>
      <c r="AD9" s="1">
        <v>0.25</v>
      </c>
      <c r="AE9" s="31">
        <f t="shared" ref="AE9:AJ9" si="11">PRODUCT(W9*100*1/W21)</f>
        <v>30.76923076923077</v>
      </c>
      <c r="AF9" s="31">
        <f t="shared" si="11"/>
        <v>33.333333333333336</v>
      </c>
      <c r="AG9" s="33">
        <f t="shared" si="11"/>
        <v>0</v>
      </c>
      <c r="AH9" s="32">
        <f t="shared" si="11"/>
        <v>0</v>
      </c>
      <c r="AI9" s="30">
        <f t="shared" si="11"/>
        <v>0</v>
      </c>
      <c r="AJ9" s="33">
        <f t="shared" si="11"/>
        <v>0</v>
      </c>
      <c r="AL9" s="1">
        <v>0.25</v>
      </c>
      <c r="AM9" s="31">
        <f t="shared" ref="AM9:AR9" si="12">AE5+AE6+AE7+AE8+AE9</f>
        <v>57.692307692307693</v>
      </c>
      <c r="AN9" s="31">
        <f t="shared" si="12"/>
        <v>33.333333333333336</v>
      </c>
      <c r="AO9" s="33">
        <f t="shared" si="12"/>
        <v>100</v>
      </c>
      <c r="AP9" s="32">
        <f t="shared" si="12"/>
        <v>100</v>
      </c>
      <c r="AQ9" s="30">
        <f t="shared" si="12"/>
        <v>100</v>
      </c>
      <c r="AR9" s="33">
        <f t="shared" si="12"/>
        <v>100</v>
      </c>
      <c r="AU9" s="10"/>
      <c r="AV9" s="10"/>
      <c r="AW9" s="10"/>
      <c r="AX9" s="10"/>
      <c r="AY9" s="10"/>
      <c r="AZ9" s="10"/>
      <c r="BA9" s="10"/>
    </row>
    <row r="10" spans="1:55" s="1" customFormat="1" x14ac:dyDescent="0.25">
      <c r="B10" s="1" t="s">
        <v>106</v>
      </c>
      <c r="C10" s="2">
        <v>16</v>
      </c>
      <c r="D10" s="2">
        <v>4</v>
      </c>
      <c r="E10" s="3">
        <v>0</v>
      </c>
      <c r="F10" s="3">
        <v>0</v>
      </c>
      <c r="G10" s="3">
        <v>0</v>
      </c>
      <c r="H10" s="3">
        <v>0</v>
      </c>
      <c r="I10" s="3">
        <v>0</v>
      </c>
      <c r="J10" s="3">
        <v>0</v>
      </c>
      <c r="K10" s="3">
        <v>0</v>
      </c>
      <c r="L10" s="3">
        <v>0</v>
      </c>
      <c r="M10" s="3">
        <v>0</v>
      </c>
      <c r="N10" s="3">
        <v>0</v>
      </c>
      <c r="O10" s="3">
        <v>0</v>
      </c>
      <c r="P10" s="3">
        <v>0</v>
      </c>
      <c r="Q10" s="3">
        <v>0</v>
      </c>
      <c r="R10" s="3">
        <v>0</v>
      </c>
      <c r="S10" s="40">
        <v>20</v>
      </c>
      <c r="V10" s="1">
        <v>0.5</v>
      </c>
      <c r="W10" s="31">
        <f>H5</f>
        <v>10</v>
      </c>
      <c r="X10" s="31">
        <f>H6</f>
        <v>12</v>
      </c>
      <c r="Y10" s="33">
        <f>H7</f>
        <v>0</v>
      </c>
      <c r="Z10" s="33">
        <f>H8</f>
        <v>0</v>
      </c>
      <c r="AA10" s="30">
        <f>H9</f>
        <v>0</v>
      </c>
      <c r="AB10" s="33">
        <f>H10</f>
        <v>0</v>
      </c>
      <c r="AD10" s="1">
        <v>0.5</v>
      </c>
      <c r="AE10" s="31">
        <f t="shared" ref="AE10:AJ10" si="13">PRODUCT(W10*100*1/W21)</f>
        <v>38.46153846153846</v>
      </c>
      <c r="AF10" s="31">
        <f t="shared" si="13"/>
        <v>50</v>
      </c>
      <c r="AG10" s="33">
        <f t="shared" si="13"/>
        <v>0</v>
      </c>
      <c r="AH10" s="33">
        <f t="shared" si="13"/>
        <v>0</v>
      </c>
      <c r="AI10" s="30">
        <f t="shared" si="13"/>
        <v>0</v>
      </c>
      <c r="AJ10" s="33">
        <f t="shared" si="13"/>
        <v>0</v>
      </c>
      <c r="AL10" s="1">
        <v>0.5</v>
      </c>
      <c r="AM10" s="31">
        <f t="shared" ref="AM10:AR10" si="14">AE5+AE6+AE7+AE8+AE9+AE10</f>
        <v>96.15384615384616</v>
      </c>
      <c r="AN10" s="31">
        <f t="shared" si="14"/>
        <v>83.333333333333343</v>
      </c>
      <c r="AO10" s="33">
        <f t="shared" si="14"/>
        <v>100</v>
      </c>
      <c r="AP10" s="33">
        <f t="shared" si="14"/>
        <v>100</v>
      </c>
      <c r="AQ10" s="30">
        <f t="shared" si="14"/>
        <v>100</v>
      </c>
      <c r="AR10" s="33">
        <f t="shared" si="14"/>
        <v>100</v>
      </c>
      <c r="AU10" s="10"/>
      <c r="AV10" s="10"/>
      <c r="AW10" s="10"/>
      <c r="AX10" s="10"/>
      <c r="AY10" s="10"/>
      <c r="AZ10" s="10"/>
      <c r="BA10" s="10"/>
    </row>
    <row r="11" spans="1:55" s="1" customFormat="1" x14ac:dyDescent="0.25">
      <c r="V11" s="1">
        <v>1</v>
      </c>
      <c r="W11" s="31">
        <f>I5</f>
        <v>1</v>
      </c>
      <c r="X11" s="31">
        <f>I6</f>
        <v>3</v>
      </c>
      <c r="Y11" s="33">
        <f>I7</f>
        <v>0</v>
      </c>
      <c r="Z11" s="33">
        <f>I8</f>
        <v>0</v>
      </c>
      <c r="AA11" s="30">
        <f>I9</f>
        <v>0</v>
      </c>
      <c r="AB11" s="33">
        <f>I10</f>
        <v>0</v>
      </c>
      <c r="AD11" s="1">
        <v>1</v>
      </c>
      <c r="AE11" s="31">
        <f t="shared" ref="AE11:AJ11" si="15">PRODUCT(W11*100*1/W21)</f>
        <v>3.8461538461538463</v>
      </c>
      <c r="AF11" s="31">
        <f t="shared" si="15"/>
        <v>12.5</v>
      </c>
      <c r="AG11" s="33">
        <f t="shared" si="15"/>
        <v>0</v>
      </c>
      <c r="AH11" s="33">
        <f t="shared" si="15"/>
        <v>0</v>
      </c>
      <c r="AI11" s="30">
        <f t="shared" si="15"/>
        <v>0</v>
      </c>
      <c r="AJ11" s="33">
        <f t="shared" si="15"/>
        <v>0</v>
      </c>
      <c r="AL11" s="1">
        <v>1</v>
      </c>
      <c r="AM11" s="31">
        <f t="shared" ref="AM11:AR11" si="16">AE5+AE6+AE7+AE8+AE9+AE10+AE11</f>
        <v>100</v>
      </c>
      <c r="AN11" s="31">
        <f t="shared" si="16"/>
        <v>95.833333333333343</v>
      </c>
      <c r="AO11" s="33">
        <f t="shared" si="16"/>
        <v>100</v>
      </c>
      <c r="AP11" s="33">
        <f t="shared" si="16"/>
        <v>100</v>
      </c>
      <c r="AQ11" s="30">
        <f t="shared" si="16"/>
        <v>100</v>
      </c>
      <c r="AR11" s="33">
        <f t="shared" si="16"/>
        <v>100</v>
      </c>
      <c r="AU11" s="10"/>
      <c r="AV11" s="10" t="str">
        <f>A3</f>
        <v>Candida albicans</v>
      </c>
      <c r="AW11" s="10"/>
      <c r="AX11" s="10"/>
      <c r="AY11" s="10"/>
      <c r="AZ11" s="10"/>
      <c r="BA11" s="10"/>
    </row>
    <row r="12" spans="1:55" s="1" customFormat="1" x14ac:dyDescent="0.25">
      <c r="V12" s="1">
        <v>2</v>
      </c>
      <c r="W12" s="33">
        <f>J5</f>
        <v>0</v>
      </c>
      <c r="X12" s="31">
        <f>J6</f>
        <v>1</v>
      </c>
      <c r="Y12" s="33">
        <f>J7</f>
        <v>0</v>
      </c>
      <c r="Z12" s="33">
        <f>J8</f>
        <v>0</v>
      </c>
      <c r="AA12" s="30">
        <f>J9</f>
        <v>0</v>
      </c>
      <c r="AB12" s="33">
        <f>J10</f>
        <v>0</v>
      </c>
      <c r="AD12" s="1">
        <v>2</v>
      </c>
      <c r="AE12" s="33">
        <f t="shared" ref="AE12:AJ12" si="17">PRODUCT(W12*100*1/W21)</f>
        <v>0</v>
      </c>
      <c r="AF12" s="31">
        <f t="shared" si="17"/>
        <v>4.166666666666667</v>
      </c>
      <c r="AG12" s="33">
        <f t="shared" si="17"/>
        <v>0</v>
      </c>
      <c r="AH12" s="33">
        <f t="shared" si="17"/>
        <v>0</v>
      </c>
      <c r="AI12" s="30">
        <f t="shared" si="17"/>
        <v>0</v>
      </c>
      <c r="AJ12" s="33">
        <f t="shared" si="17"/>
        <v>0</v>
      </c>
      <c r="AL12" s="1">
        <v>2</v>
      </c>
      <c r="AM12" s="33">
        <f t="shared" ref="AM12:AR12" si="18">AE5+AE6+AE7+AE8+AE9+AE10+AE11+AE12</f>
        <v>100</v>
      </c>
      <c r="AN12" s="31">
        <f t="shared" si="18"/>
        <v>100.00000000000001</v>
      </c>
      <c r="AO12" s="33">
        <f t="shared" si="18"/>
        <v>100</v>
      </c>
      <c r="AP12" s="33">
        <f t="shared" si="18"/>
        <v>100</v>
      </c>
      <c r="AQ12" s="30">
        <f t="shared" si="18"/>
        <v>100</v>
      </c>
      <c r="AR12" s="33">
        <f t="shared" si="18"/>
        <v>100</v>
      </c>
      <c r="AU12" s="10"/>
      <c r="AV12" s="10"/>
      <c r="AW12" s="10"/>
      <c r="AX12" s="10"/>
      <c r="AY12" s="10"/>
      <c r="AZ12" s="10"/>
      <c r="BA12" s="10"/>
    </row>
    <row r="13" spans="1:55" s="1" customFormat="1" x14ac:dyDescent="0.25">
      <c r="V13" s="1">
        <v>4</v>
      </c>
      <c r="W13" s="33">
        <f>K5</f>
        <v>0</v>
      </c>
      <c r="X13" s="32">
        <f>K6</f>
        <v>0</v>
      </c>
      <c r="Y13" s="33">
        <f>K7</f>
        <v>0</v>
      </c>
      <c r="Z13" s="33">
        <f>K8</f>
        <v>0</v>
      </c>
      <c r="AA13" s="30">
        <f>K9</f>
        <v>0</v>
      </c>
      <c r="AB13" s="33">
        <f>K10</f>
        <v>0</v>
      </c>
      <c r="AD13" s="1">
        <v>4</v>
      </c>
      <c r="AE13" s="33">
        <f t="shared" ref="AE13:AJ13" si="19">PRODUCT(W13*100*1/W21)</f>
        <v>0</v>
      </c>
      <c r="AF13" s="32">
        <f t="shared" si="19"/>
        <v>0</v>
      </c>
      <c r="AG13" s="33">
        <f t="shared" si="19"/>
        <v>0</v>
      </c>
      <c r="AH13" s="33">
        <f t="shared" si="19"/>
        <v>0</v>
      </c>
      <c r="AI13" s="30">
        <f t="shared" si="19"/>
        <v>0</v>
      </c>
      <c r="AJ13" s="33">
        <f t="shared" si="19"/>
        <v>0</v>
      </c>
      <c r="AL13" s="1">
        <v>4</v>
      </c>
      <c r="AM13" s="33">
        <f t="shared" ref="AM13:AR13" si="20">AE5+AE6+AE7+AE8+AE9+AE10+AE11+AE12+AE13</f>
        <v>100</v>
      </c>
      <c r="AN13" s="32">
        <f t="shared" si="20"/>
        <v>100.00000000000001</v>
      </c>
      <c r="AO13" s="33">
        <f t="shared" si="20"/>
        <v>100</v>
      </c>
      <c r="AP13" s="33">
        <f t="shared" si="20"/>
        <v>100</v>
      </c>
      <c r="AQ13" s="30">
        <f t="shared" si="20"/>
        <v>100</v>
      </c>
      <c r="AR13" s="33">
        <f t="shared" si="20"/>
        <v>100</v>
      </c>
      <c r="AU13" s="10"/>
      <c r="AV13" s="10"/>
      <c r="AW13" s="10"/>
      <c r="AX13" s="10"/>
      <c r="AY13" s="10"/>
      <c r="AZ13" s="10"/>
      <c r="BA13" s="10"/>
    </row>
    <row r="14" spans="1:55" s="1" customFormat="1" x14ac:dyDescent="0.25">
      <c r="V14" s="1">
        <v>8</v>
      </c>
      <c r="W14" s="33">
        <f>L5</f>
        <v>0</v>
      </c>
      <c r="X14" s="33">
        <f>L6</f>
        <v>0</v>
      </c>
      <c r="Y14" s="33">
        <f>L7</f>
        <v>0</v>
      </c>
      <c r="Z14" s="33">
        <f>L8</f>
        <v>0</v>
      </c>
      <c r="AA14" s="30">
        <f>L9</f>
        <v>0</v>
      </c>
      <c r="AB14" s="33">
        <f>L10</f>
        <v>0</v>
      </c>
      <c r="AD14" s="1">
        <v>8</v>
      </c>
      <c r="AE14" s="33">
        <f t="shared" ref="AE14:AJ14" si="21">PRODUCT(W14*100*1/W21)</f>
        <v>0</v>
      </c>
      <c r="AF14" s="33">
        <f t="shared" si="21"/>
        <v>0</v>
      </c>
      <c r="AG14" s="33">
        <f t="shared" si="21"/>
        <v>0</v>
      </c>
      <c r="AH14" s="33">
        <f t="shared" si="21"/>
        <v>0</v>
      </c>
      <c r="AI14" s="30">
        <f t="shared" si="21"/>
        <v>0</v>
      </c>
      <c r="AJ14" s="33">
        <f t="shared" si="21"/>
        <v>0</v>
      </c>
      <c r="AL14" s="1">
        <v>8</v>
      </c>
      <c r="AM14" s="33">
        <f t="shared" ref="AM14:AR14" si="22">AE5+AE6+AE7+AE8+AE9+AE10+AE11+AE12+AE13+AE14</f>
        <v>100</v>
      </c>
      <c r="AN14" s="33">
        <f t="shared" si="22"/>
        <v>100.00000000000001</v>
      </c>
      <c r="AO14" s="33">
        <f t="shared" si="22"/>
        <v>100</v>
      </c>
      <c r="AP14" s="33">
        <f t="shared" si="22"/>
        <v>100</v>
      </c>
      <c r="AQ14" s="30">
        <f t="shared" si="22"/>
        <v>100</v>
      </c>
      <c r="AR14" s="33">
        <f t="shared" si="22"/>
        <v>100</v>
      </c>
      <c r="AU14" s="10"/>
      <c r="AV14" s="10"/>
      <c r="AW14" s="10"/>
      <c r="AX14" s="10"/>
      <c r="AY14" s="10"/>
      <c r="AZ14" s="10"/>
      <c r="BA14" s="10"/>
    </row>
    <row r="15" spans="1:55" s="1" customFormat="1" x14ac:dyDescent="0.25">
      <c r="V15" s="1">
        <v>16</v>
      </c>
      <c r="W15" s="33">
        <f>M5</f>
        <v>0</v>
      </c>
      <c r="X15" s="33">
        <f>M6</f>
        <v>0</v>
      </c>
      <c r="Y15" s="33">
        <f>M7</f>
        <v>0</v>
      </c>
      <c r="Z15" s="33">
        <f>M8</f>
        <v>0</v>
      </c>
      <c r="AA15" s="30">
        <f>M9</f>
        <v>0</v>
      </c>
      <c r="AB15" s="33">
        <f>M10</f>
        <v>0</v>
      </c>
      <c r="AD15" s="1">
        <v>16</v>
      </c>
      <c r="AE15" s="33">
        <f t="shared" ref="AE15:AJ15" si="23">PRODUCT(W15*100*1/W21)</f>
        <v>0</v>
      </c>
      <c r="AF15" s="33">
        <f t="shared" si="23"/>
        <v>0</v>
      </c>
      <c r="AG15" s="33">
        <f t="shared" si="23"/>
        <v>0</v>
      </c>
      <c r="AH15" s="33">
        <f t="shared" si="23"/>
        <v>0</v>
      </c>
      <c r="AI15" s="30">
        <f t="shared" si="23"/>
        <v>0</v>
      </c>
      <c r="AJ15" s="33">
        <f t="shared" si="23"/>
        <v>0</v>
      </c>
      <c r="AL15" s="1">
        <v>16</v>
      </c>
      <c r="AM15" s="33">
        <f t="shared" ref="AM15:AR15" si="24">AE5+AE6+AE7+AE8+AE9+AE10+AE11+AE12+AE13+AE14+AE15</f>
        <v>100</v>
      </c>
      <c r="AN15" s="33">
        <f t="shared" si="24"/>
        <v>100.00000000000001</v>
      </c>
      <c r="AO15" s="33">
        <f t="shared" si="24"/>
        <v>100</v>
      </c>
      <c r="AP15" s="33">
        <f t="shared" si="24"/>
        <v>100</v>
      </c>
      <c r="AQ15" s="30">
        <f t="shared" si="24"/>
        <v>100</v>
      </c>
      <c r="AR15" s="33">
        <f t="shared" si="24"/>
        <v>100</v>
      </c>
      <c r="AU15" s="10"/>
      <c r="AV15" s="10"/>
      <c r="AW15" s="10"/>
      <c r="AX15" s="10"/>
      <c r="AY15" s="10"/>
      <c r="AZ15" s="10"/>
      <c r="BA15" s="10"/>
    </row>
    <row r="16" spans="1:55" s="1" customFormat="1" x14ac:dyDescent="0.25">
      <c r="V16" s="1">
        <v>32</v>
      </c>
      <c r="W16" s="33">
        <f>N5</f>
        <v>0</v>
      </c>
      <c r="X16" s="33">
        <f>N6</f>
        <v>0</v>
      </c>
      <c r="Y16" s="33">
        <f>N7</f>
        <v>0</v>
      </c>
      <c r="Z16" s="33">
        <f>N8</f>
        <v>0</v>
      </c>
      <c r="AA16" s="30">
        <f>N9</f>
        <v>0</v>
      </c>
      <c r="AB16" s="33">
        <f>N10</f>
        <v>0</v>
      </c>
      <c r="AD16" s="1">
        <v>32</v>
      </c>
      <c r="AE16" s="33">
        <f t="shared" ref="AE16:AJ16" si="25">PRODUCT(W16*100*1/W21)</f>
        <v>0</v>
      </c>
      <c r="AF16" s="33">
        <f t="shared" si="25"/>
        <v>0</v>
      </c>
      <c r="AG16" s="33">
        <f t="shared" si="25"/>
        <v>0</v>
      </c>
      <c r="AH16" s="33">
        <f t="shared" si="25"/>
        <v>0</v>
      </c>
      <c r="AI16" s="30">
        <f t="shared" si="25"/>
        <v>0</v>
      </c>
      <c r="AJ16" s="33">
        <f t="shared" si="25"/>
        <v>0</v>
      </c>
      <c r="AL16" s="1">
        <v>32</v>
      </c>
      <c r="AM16" s="33">
        <f t="shared" ref="AM16:AR16" si="26">AE5+AE6+AE7+AE8+AE9+AE10+AE11+AE12+AE13+AE14+AE15+AE16</f>
        <v>100</v>
      </c>
      <c r="AN16" s="33">
        <f t="shared" si="26"/>
        <v>100.00000000000001</v>
      </c>
      <c r="AO16" s="33">
        <f t="shared" si="26"/>
        <v>100</v>
      </c>
      <c r="AP16" s="33">
        <f t="shared" si="26"/>
        <v>100</v>
      </c>
      <c r="AQ16" s="30">
        <f t="shared" si="26"/>
        <v>100</v>
      </c>
      <c r="AR16" s="33">
        <f t="shared" si="26"/>
        <v>100</v>
      </c>
      <c r="AU16" s="10"/>
      <c r="AV16" s="10"/>
      <c r="AW16" s="10"/>
      <c r="AX16" s="10"/>
      <c r="AY16" s="10"/>
      <c r="AZ16" s="10"/>
      <c r="BA16" s="10"/>
    </row>
    <row r="17" spans="22:55" s="1" customFormat="1" x14ac:dyDescent="0.25">
      <c r="V17" s="1">
        <v>64</v>
      </c>
      <c r="W17" s="33">
        <f>O5</f>
        <v>0</v>
      </c>
      <c r="X17" s="33">
        <f>O6</f>
        <v>0</v>
      </c>
      <c r="Y17" s="33">
        <f>O7</f>
        <v>0</v>
      </c>
      <c r="Z17" s="33">
        <f>O8</f>
        <v>0</v>
      </c>
      <c r="AA17" s="30">
        <f>O9</f>
        <v>0</v>
      </c>
      <c r="AB17" s="33">
        <f>O10</f>
        <v>0</v>
      </c>
      <c r="AD17" s="1">
        <v>64</v>
      </c>
      <c r="AE17" s="33">
        <f t="shared" ref="AE17:AJ17" si="27">PRODUCT(W17*100*1/W21)</f>
        <v>0</v>
      </c>
      <c r="AF17" s="33">
        <f t="shared" si="27"/>
        <v>0</v>
      </c>
      <c r="AG17" s="33">
        <f t="shared" si="27"/>
        <v>0</v>
      </c>
      <c r="AH17" s="33">
        <f t="shared" si="27"/>
        <v>0</v>
      </c>
      <c r="AI17" s="30">
        <f t="shared" si="27"/>
        <v>0</v>
      </c>
      <c r="AJ17" s="33">
        <f t="shared" si="27"/>
        <v>0</v>
      </c>
      <c r="AL17" s="1">
        <v>64</v>
      </c>
      <c r="AM17" s="33">
        <f t="shared" ref="AM17:AR17" si="28">AE5+AE6+AE7+AE8+AE9+AE10+AE11+AE12+AE13+AE14+AE15+AE16+AE17</f>
        <v>100</v>
      </c>
      <c r="AN17" s="33">
        <f t="shared" si="28"/>
        <v>100.00000000000001</v>
      </c>
      <c r="AO17" s="33">
        <f t="shared" si="28"/>
        <v>100</v>
      </c>
      <c r="AP17" s="33">
        <f t="shared" si="28"/>
        <v>100</v>
      </c>
      <c r="AQ17" s="30">
        <f t="shared" si="28"/>
        <v>100</v>
      </c>
      <c r="AR17" s="33">
        <f t="shared" si="28"/>
        <v>100</v>
      </c>
      <c r="AU17" s="10"/>
      <c r="AV17" s="10"/>
      <c r="AW17" s="10"/>
      <c r="AX17" s="10"/>
      <c r="AY17" s="10"/>
      <c r="AZ17" s="10"/>
      <c r="BA17" s="10"/>
    </row>
    <row r="18" spans="22:55" s="1" customFormat="1" x14ac:dyDescent="0.25">
      <c r="V18" s="1">
        <v>128</v>
      </c>
      <c r="W18" s="33">
        <f>P5</f>
        <v>0</v>
      </c>
      <c r="X18" s="33">
        <f>P6</f>
        <v>0</v>
      </c>
      <c r="Y18" s="33">
        <f>P7</f>
        <v>0</v>
      </c>
      <c r="Z18" s="33">
        <f>P8</f>
        <v>0</v>
      </c>
      <c r="AA18" s="30">
        <f>P9</f>
        <v>0</v>
      </c>
      <c r="AB18" s="33">
        <f>P10</f>
        <v>0</v>
      </c>
      <c r="AD18" s="1">
        <v>128</v>
      </c>
      <c r="AE18" s="33">
        <f t="shared" ref="AE18:AJ18" si="29">PRODUCT(W18*100*1/W21)</f>
        <v>0</v>
      </c>
      <c r="AF18" s="33">
        <f t="shared" si="29"/>
        <v>0</v>
      </c>
      <c r="AG18" s="33">
        <f t="shared" si="29"/>
        <v>0</v>
      </c>
      <c r="AH18" s="33">
        <f t="shared" si="29"/>
        <v>0</v>
      </c>
      <c r="AI18" s="30">
        <f t="shared" si="29"/>
        <v>0</v>
      </c>
      <c r="AJ18" s="33">
        <f t="shared" si="29"/>
        <v>0</v>
      </c>
      <c r="AL18" s="1">
        <v>128</v>
      </c>
      <c r="AM18" s="33">
        <f t="shared" ref="AM18:AR18" si="30">AE5+AE6+AE7+AE8+AE9+AE10+AE11+AE12+AE13+AE14+AE15+AE16+AE17+AE18</f>
        <v>100</v>
      </c>
      <c r="AN18" s="33">
        <f t="shared" si="30"/>
        <v>100.00000000000001</v>
      </c>
      <c r="AO18" s="33">
        <f t="shared" si="30"/>
        <v>100</v>
      </c>
      <c r="AP18" s="33">
        <f t="shared" si="30"/>
        <v>100</v>
      </c>
      <c r="AQ18" s="30">
        <f t="shared" si="30"/>
        <v>100</v>
      </c>
      <c r="AR18" s="33">
        <f t="shared" si="30"/>
        <v>100</v>
      </c>
      <c r="AU18" s="10"/>
      <c r="AV18" s="10"/>
      <c r="AW18" s="10"/>
      <c r="AX18" s="10"/>
      <c r="AY18" s="10"/>
      <c r="AZ18" s="10"/>
      <c r="BA18" s="10"/>
    </row>
    <row r="19" spans="22:55" s="1" customFormat="1" x14ac:dyDescent="0.25">
      <c r="V19" s="1">
        <v>256</v>
      </c>
      <c r="W19" s="33">
        <f>Q5</f>
        <v>0</v>
      </c>
      <c r="X19" s="33">
        <f>Q6</f>
        <v>0</v>
      </c>
      <c r="Y19" s="33">
        <f>Q7</f>
        <v>0</v>
      </c>
      <c r="Z19" s="33">
        <f>Q8</f>
        <v>0</v>
      </c>
      <c r="AA19" s="30">
        <f>Q9</f>
        <v>0</v>
      </c>
      <c r="AB19" s="33">
        <f>Q10</f>
        <v>0</v>
      </c>
      <c r="AD19" s="1">
        <v>256</v>
      </c>
      <c r="AE19" s="33">
        <f t="shared" ref="AE19:AJ19" si="31">PRODUCT(W19*100*1/W21)</f>
        <v>0</v>
      </c>
      <c r="AF19" s="33">
        <f t="shared" si="31"/>
        <v>0</v>
      </c>
      <c r="AG19" s="33">
        <f t="shared" si="31"/>
        <v>0</v>
      </c>
      <c r="AH19" s="33">
        <f t="shared" si="31"/>
        <v>0</v>
      </c>
      <c r="AI19" s="30">
        <f t="shared" si="31"/>
        <v>0</v>
      </c>
      <c r="AJ19" s="33">
        <f t="shared" si="31"/>
        <v>0</v>
      </c>
      <c r="AL19" s="1">
        <v>256</v>
      </c>
      <c r="AM19" s="33">
        <f t="shared" ref="AM19:AR19" si="32">AE5+AE6+AE7+AE8+AE9+AE10+AE11+AE12+AE13+AE14+AE15+AE16+AE17+AE18+AE19</f>
        <v>100</v>
      </c>
      <c r="AN19" s="33">
        <f t="shared" si="32"/>
        <v>100.00000000000001</v>
      </c>
      <c r="AO19" s="33">
        <f t="shared" si="32"/>
        <v>100</v>
      </c>
      <c r="AP19" s="33">
        <f t="shared" si="32"/>
        <v>100</v>
      </c>
      <c r="AQ19" s="30">
        <f t="shared" si="32"/>
        <v>100</v>
      </c>
      <c r="AR19" s="33">
        <f t="shared" si="32"/>
        <v>100</v>
      </c>
      <c r="AU19" s="10"/>
      <c r="AV19" s="10"/>
      <c r="AW19" s="10"/>
      <c r="AX19" s="10"/>
      <c r="AY19" s="10"/>
      <c r="AZ19" s="10"/>
      <c r="BA19" s="10"/>
    </row>
    <row r="20" spans="22:55" s="1" customFormat="1" x14ac:dyDescent="0.25">
      <c r="V20" s="1">
        <v>512</v>
      </c>
      <c r="W20" s="33">
        <f>R5</f>
        <v>0</v>
      </c>
      <c r="X20" s="33">
        <f>R6</f>
        <v>0</v>
      </c>
      <c r="Y20" s="33">
        <f>R7</f>
        <v>0</v>
      </c>
      <c r="Z20" s="33">
        <f>R8</f>
        <v>0</v>
      </c>
      <c r="AA20" s="30">
        <f>R9</f>
        <v>0</v>
      </c>
      <c r="AB20" s="33">
        <f>R10</f>
        <v>0</v>
      </c>
      <c r="AD20" s="1">
        <v>512</v>
      </c>
      <c r="AE20" s="33">
        <f t="shared" ref="AE20:AJ20" si="33">PRODUCT(W20*100*1/W21)</f>
        <v>0</v>
      </c>
      <c r="AF20" s="33">
        <f t="shared" si="33"/>
        <v>0</v>
      </c>
      <c r="AG20" s="33">
        <f t="shared" si="33"/>
        <v>0</v>
      </c>
      <c r="AH20" s="33">
        <f t="shared" si="33"/>
        <v>0</v>
      </c>
      <c r="AI20" s="30">
        <f t="shared" si="33"/>
        <v>0</v>
      </c>
      <c r="AJ20" s="33">
        <f t="shared" si="33"/>
        <v>0</v>
      </c>
      <c r="AL20" s="1">
        <v>512</v>
      </c>
      <c r="AM20" s="33">
        <f t="shared" ref="AM20:AR20" si="34">AE5+AE6+AE7+AE8+AE9+AE10+AE11+AE12+AE13+AE14+AE15+AE16+AE17+AE18+AE19+AE20</f>
        <v>100</v>
      </c>
      <c r="AN20" s="33">
        <f t="shared" si="34"/>
        <v>100.00000000000001</v>
      </c>
      <c r="AO20" s="33">
        <f t="shared" si="34"/>
        <v>100</v>
      </c>
      <c r="AP20" s="33">
        <f t="shared" si="34"/>
        <v>100</v>
      </c>
      <c r="AQ20" s="30">
        <f t="shared" si="34"/>
        <v>100</v>
      </c>
      <c r="AR20" s="33">
        <f t="shared" si="34"/>
        <v>100</v>
      </c>
      <c r="AU20" s="10"/>
      <c r="AV20" s="10"/>
      <c r="AW20" s="10"/>
      <c r="AX20" s="10"/>
      <c r="AY20" s="10"/>
      <c r="AZ20" s="10"/>
      <c r="BA20" s="10"/>
    </row>
    <row r="21" spans="22:55" s="1" customFormat="1" x14ac:dyDescent="0.25">
      <c r="V21" s="1" t="s">
        <v>1</v>
      </c>
      <c r="W21" s="1">
        <f>S5</f>
        <v>26</v>
      </c>
      <c r="X21" s="1">
        <f>S6</f>
        <v>24</v>
      </c>
      <c r="Y21" s="1">
        <f>S7</f>
        <v>4</v>
      </c>
      <c r="Z21" s="1">
        <f>S8</f>
        <v>1</v>
      </c>
      <c r="AA21" s="1">
        <f>S9</f>
        <v>22</v>
      </c>
      <c r="AB21" s="1">
        <f>S10</f>
        <v>20</v>
      </c>
      <c r="AD21" s="1" t="s">
        <v>1</v>
      </c>
      <c r="AE21" s="30">
        <f t="shared" ref="AE21:AJ21" si="35">SUM(AE5:AE20)</f>
        <v>100</v>
      </c>
      <c r="AF21" s="30">
        <f t="shared" si="35"/>
        <v>100.00000000000001</v>
      </c>
      <c r="AG21" s="30">
        <f t="shared" si="35"/>
        <v>100</v>
      </c>
      <c r="AH21" s="30">
        <f t="shared" si="35"/>
        <v>100</v>
      </c>
      <c r="AI21" s="30">
        <f t="shared" si="35"/>
        <v>100</v>
      </c>
      <c r="AJ21" s="30">
        <f t="shared" si="35"/>
        <v>100</v>
      </c>
      <c r="AM21" s="30"/>
      <c r="AN21" s="30"/>
      <c r="AO21" s="30"/>
      <c r="AP21" s="30"/>
      <c r="AQ21" s="30"/>
      <c r="AR21" s="30"/>
      <c r="AS21" s="30"/>
      <c r="AV21" s="10"/>
      <c r="AW21" s="10"/>
      <c r="AX21" s="10"/>
      <c r="AY21" s="10"/>
      <c r="AZ21" s="10"/>
      <c r="BA21" s="10"/>
      <c r="BB21" s="10"/>
    </row>
    <row r="22" spans="22:55" s="1" customFormat="1" x14ac:dyDescent="0.25">
      <c r="AE22" s="30"/>
      <c r="AF22" s="30"/>
      <c r="AG22" s="30"/>
      <c r="AH22" s="30"/>
      <c r="AI22" s="30"/>
      <c r="AJ22" s="30"/>
      <c r="AK22" s="30"/>
      <c r="AM22" s="30"/>
      <c r="AN22" s="30"/>
      <c r="AO22" s="30"/>
      <c r="AP22" s="30"/>
      <c r="AQ22" s="30"/>
      <c r="AR22" s="30"/>
      <c r="AS22" s="30"/>
      <c r="AT22" s="30"/>
      <c r="AV22" s="10"/>
      <c r="AW22" s="10"/>
      <c r="AX22" s="10"/>
      <c r="AY22" s="10"/>
      <c r="AZ22" s="10"/>
      <c r="BA22" s="10"/>
      <c r="BB22" s="10"/>
      <c r="BC22" s="10"/>
    </row>
    <row r="23" spans="22:55" s="1" customFormat="1" x14ac:dyDescent="0.25">
      <c r="AE23" s="30"/>
      <c r="AF23" s="30"/>
      <c r="AG23" s="30"/>
      <c r="AH23" s="30"/>
      <c r="AI23" s="30"/>
      <c r="AJ23" s="30"/>
      <c r="AK23" s="30"/>
      <c r="AM23" s="30"/>
      <c r="AN23" s="30"/>
      <c r="AO23" s="30"/>
      <c r="AP23" s="30"/>
      <c r="AQ23" s="30"/>
      <c r="AR23" s="30"/>
      <c r="AS23" s="30"/>
      <c r="AT23" s="30"/>
      <c r="AV23" s="10"/>
      <c r="AW23" s="10"/>
      <c r="AX23" s="10"/>
      <c r="AY23" s="10"/>
      <c r="AZ23" s="10"/>
      <c r="BA23" s="10"/>
      <c r="BB23" s="10"/>
      <c r="BC23" s="10"/>
    </row>
    <row r="24" spans="22:55" s="1" customFormat="1" x14ac:dyDescent="0.25">
      <c r="AE24" s="30"/>
      <c r="AF24" s="30"/>
      <c r="AG24" s="30"/>
      <c r="AH24" s="30"/>
      <c r="AI24" s="30"/>
      <c r="AJ24" s="30"/>
      <c r="AK24" s="30"/>
      <c r="AM24" s="30"/>
      <c r="AN24" s="30"/>
      <c r="AO24" s="30"/>
      <c r="AP24" s="30"/>
      <c r="AQ24" s="30"/>
      <c r="AR24" s="30"/>
      <c r="AS24" s="30"/>
      <c r="AT24" s="30"/>
      <c r="AV24" s="10"/>
      <c r="AW24" s="10"/>
      <c r="AX24" s="10"/>
      <c r="AY24" s="10"/>
      <c r="AZ24" s="10"/>
      <c r="BA24" s="10"/>
      <c r="BB24" s="10"/>
      <c r="BC24" s="10"/>
    </row>
    <row r="25" spans="22:55" s="1" customFormat="1" x14ac:dyDescent="0.25">
      <c r="AE25" s="30"/>
      <c r="AF25" s="30"/>
      <c r="AG25" s="30"/>
      <c r="AH25" s="30"/>
      <c r="AI25" s="30"/>
      <c r="AJ25" s="30"/>
      <c r="AK25" s="30"/>
      <c r="AM25" s="30"/>
      <c r="AN25" s="30"/>
      <c r="AO25" s="30"/>
      <c r="AP25" s="30"/>
      <c r="AQ25" s="30"/>
      <c r="AR25" s="30"/>
      <c r="AS25" s="30"/>
      <c r="AT25" s="30"/>
      <c r="AV25" s="10"/>
      <c r="AW25" s="10"/>
      <c r="AX25" s="10"/>
      <c r="AY25" s="10"/>
      <c r="AZ25" s="10"/>
      <c r="BA25" s="10"/>
      <c r="BB25" s="10"/>
      <c r="BC25" s="10"/>
    </row>
    <row r="26" spans="22:55" s="1" customFormat="1" x14ac:dyDescent="0.25">
      <c r="AE26" s="30"/>
      <c r="AF26" s="30"/>
      <c r="AG26" s="30"/>
      <c r="AH26" s="30"/>
      <c r="AI26" s="30"/>
      <c r="AJ26" s="30"/>
      <c r="AK26" s="30"/>
      <c r="AM26" s="30"/>
      <c r="AN26" s="30"/>
      <c r="AO26" s="30"/>
      <c r="AP26" s="30"/>
      <c r="AQ26" s="30"/>
      <c r="AR26" s="30"/>
      <c r="AS26" s="30"/>
      <c r="AT26" s="30"/>
      <c r="AV26" s="10"/>
      <c r="AW26" s="10"/>
      <c r="AX26" s="10"/>
      <c r="AY26" s="10"/>
      <c r="AZ26" s="10"/>
      <c r="BA26" s="10"/>
      <c r="BB26" s="10"/>
      <c r="BC26" s="10"/>
    </row>
    <row r="27" spans="22:55" s="1" customFormat="1" x14ac:dyDescent="0.25">
      <c r="AE27" s="30"/>
      <c r="AF27" s="30"/>
      <c r="AG27" s="30"/>
      <c r="AH27" s="30"/>
      <c r="AI27" s="30"/>
      <c r="AJ27" s="30"/>
      <c r="AK27" s="30"/>
      <c r="AM27" s="30"/>
      <c r="AN27" s="30"/>
      <c r="AO27" s="30"/>
      <c r="AP27" s="30"/>
      <c r="AQ27" s="30"/>
      <c r="AR27" s="30"/>
      <c r="AS27" s="30"/>
      <c r="AT27" s="30"/>
      <c r="AV27" s="10"/>
      <c r="AW27" s="10"/>
      <c r="AX27" s="10"/>
      <c r="AY27" s="10"/>
      <c r="AZ27" s="10"/>
      <c r="BA27" s="10"/>
      <c r="BB27" s="10"/>
      <c r="BC27" s="10"/>
    </row>
    <row r="28" spans="22:55" s="1" customFormat="1" x14ac:dyDescent="0.25">
      <c r="AE28" s="30"/>
      <c r="AF28" s="30"/>
      <c r="AG28" s="30"/>
      <c r="AH28" s="30"/>
      <c r="AI28" s="30"/>
      <c r="AJ28" s="30"/>
      <c r="AK28" s="30"/>
      <c r="AM28" s="30"/>
      <c r="AN28" s="30"/>
      <c r="AO28" s="30"/>
      <c r="AP28" s="30"/>
      <c r="AQ28" s="30"/>
      <c r="AR28" s="30"/>
      <c r="AS28" s="30"/>
      <c r="AT28" s="30"/>
      <c r="AV28" s="10"/>
      <c r="AW28" s="10"/>
      <c r="AX28" s="10"/>
      <c r="AY28" s="10"/>
      <c r="AZ28" s="10"/>
      <c r="BA28" s="10"/>
      <c r="BB28" s="10"/>
      <c r="BC28" s="10"/>
    </row>
    <row r="29" spans="22:55" s="1" customFormat="1" x14ac:dyDescent="0.25">
      <c r="AE29" s="30"/>
      <c r="AF29" s="30"/>
      <c r="AG29" s="30"/>
      <c r="AH29" s="30"/>
      <c r="AI29" s="30"/>
      <c r="AJ29" s="30"/>
      <c r="AK29" s="30"/>
      <c r="AM29" s="30"/>
      <c r="AN29" s="30"/>
      <c r="AO29" s="30"/>
      <c r="AP29" s="30"/>
      <c r="AQ29" s="30"/>
      <c r="AR29" s="30"/>
      <c r="AS29" s="30"/>
      <c r="AT29" s="30"/>
      <c r="AV29" s="10"/>
      <c r="AW29" s="10"/>
      <c r="AX29" s="10"/>
      <c r="AY29" s="10"/>
      <c r="AZ29" s="10"/>
      <c r="BA29" s="10"/>
      <c r="BB29" s="10"/>
      <c r="BC29" s="10"/>
    </row>
    <row r="30" spans="22:55" s="1" customFormat="1" x14ac:dyDescent="0.25">
      <c r="AE30" s="30"/>
      <c r="AF30" s="30"/>
      <c r="AG30" s="30"/>
      <c r="AH30" s="30"/>
      <c r="AI30" s="30"/>
      <c r="AJ30" s="30"/>
      <c r="AK30" s="30"/>
      <c r="AM30" s="30"/>
      <c r="AN30" s="30"/>
      <c r="AO30" s="30"/>
      <c r="AP30" s="30"/>
      <c r="AQ30" s="30"/>
      <c r="AR30" s="30"/>
      <c r="AS30" s="30"/>
      <c r="AT30" s="30"/>
      <c r="AV30" s="10"/>
      <c r="AW30" s="10"/>
      <c r="AX30" s="10"/>
      <c r="AY30" s="10"/>
      <c r="AZ30" s="10"/>
      <c r="BA30" s="10"/>
      <c r="BB30" s="10"/>
      <c r="BC30" s="10"/>
    </row>
    <row r="31" spans="22:55" s="1" customFormat="1" x14ac:dyDescent="0.25">
      <c r="AE31" s="30"/>
      <c r="AF31" s="30"/>
      <c r="AG31" s="30"/>
      <c r="AH31" s="30"/>
      <c r="AI31" s="30"/>
      <c r="AJ31" s="30"/>
      <c r="AK31" s="30"/>
      <c r="AM31" s="30"/>
      <c r="AN31" s="30"/>
      <c r="AO31" s="30"/>
      <c r="AP31" s="30"/>
      <c r="AQ31" s="30"/>
      <c r="AR31" s="30"/>
      <c r="AS31" s="30"/>
      <c r="AT31" s="30"/>
      <c r="AV31" s="10"/>
      <c r="AW31" s="10"/>
      <c r="AX31" s="10"/>
      <c r="AY31" s="10"/>
      <c r="AZ31" s="10"/>
      <c r="BA31" s="10"/>
      <c r="BB31" s="10"/>
      <c r="BC31" s="10"/>
    </row>
    <row r="32" spans="22:55" s="1" customFormat="1" x14ac:dyDescent="0.25">
      <c r="AE32" s="30"/>
      <c r="AF32" s="30"/>
      <c r="AG32" s="30"/>
      <c r="AH32" s="30"/>
      <c r="AI32" s="30"/>
      <c r="AJ32" s="30"/>
      <c r="AK32" s="30"/>
      <c r="AM32" s="30"/>
      <c r="AN32" s="30"/>
      <c r="AO32" s="30"/>
      <c r="AP32" s="30"/>
      <c r="AQ32" s="30"/>
      <c r="AR32" s="30"/>
      <c r="AS32" s="30"/>
      <c r="AT32" s="30"/>
      <c r="AV32" s="10"/>
      <c r="AW32" s="10"/>
      <c r="AX32" s="10"/>
      <c r="AY32" s="10"/>
      <c r="AZ32" s="10"/>
      <c r="BA32" s="10"/>
      <c r="BB32" s="10"/>
      <c r="BC32" s="10"/>
    </row>
    <row r="33" spans="31:55" s="1" customFormat="1" x14ac:dyDescent="0.25">
      <c r="AE33" s="30"/>
      <c r="AF33" s="30"/>
      <c r="AG33" s="30"/>
      <c r="AH33" s="30"/>
      <c r="AI33" s="30"/>
      <c r="AJ33" s="30"/>
      <c r="AK33" s="30"/>
      <c r="AM33" s="30"/>
      <c r="AN33" s="30"/>
      <c r="AO33" s="30"/>
      <c r="AP33" s="30"/>
      <c r="AQ33" s="30"/>
      <c r="AR33" s="30"/>
      <c r="AS33" s="30"/>
      <c r="AT33" s="30"/>
      <c r="AV33" s="10"/>
      <c r="AW33" s="10"/>
      <c r="AX33" s="10"/>
      <c r="AY33" s="10"/>
      <c r="AZ33" s="10"/>
      <c r="BA33" s="10"/>
      <c r="BB33" s="10"/>
      <c r="BC33" s="10"/>
    </row>
    <row r="34" spans="31:55" s="1" customFormat="1" x14ac:dyDescent="0.25">
      <c r="AE34" s="30"/>
      <c r="AF34" s="30"/>
      <c r="AG34" s="30"/>
      <c r="AH34" s="30"/>
      <c r="AI34" s="30"/>
      <c r="AJ34" s="30"/>
      <c r="AK34" s="30"/>
      <c r="AM34" s="30"/>
      <c r="AN34" s="30"/>
      <c r="AO34" s="30"/>
      <c r="AP34" s="30"/>
      <c r="AQ34" s="30"/>
      <c r="AR34" s="30"/>
      <c r="AS34" s="30"/>
      <c r="AT34" s="30"/>
      <c r="AV34" s="10"/>
      <c r="AW34" s="10"/>
      <c r="AX34" s="10"/>
      <c r="AY34" s="10"/>
      <c r="AZ34" s="10"/>
      <c r="BA34" s="10"/>
      <c r="BB34" s="10"/>
      <c r="BC34" s="10"/>
    </row>
    <row r="35" spans="31:55" s="1" customFormat="1" x14ac:dyDescent="0.25">
      <c r="AE35" s="30"/>
      <c r="AF35" s="30"/>
      <c r="AG35" s="30"/>
      <c r="AH35" s="30"/>
      <c r="AI35" s="30"/>
      <c r="AJ35" s="30"/>
      <c r="AK35" s="30"/>
      <c r="AM35" s="30"/>
      <c r="AN35" s="30"/>
      <c r="AO35" s="30"/>
      <c r="AP35" s="30"/>
      <c r="AQ35" s="30"/>
      <c r="AR35" s="30"/>
      <c r="AS35" s="30"/>
      <c r="AT35" s="30"/>
      <c r="AV35" s="10"/>
      <c r="AW35" s="10"/>
      <c r="AX35" s="10"/>
      <c r="AY35" s="10"/>
      <c r="AZ35" s="10"/>
      <c r="BA35" s="10"/>
      <c r="BB35" s="10"/>
      <c r="BC35" s="10"/>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5309CFF-DEBA-4EA1-9056-F40F66CB145A}"/>
</file>

<file path=customXml/itemProps2.xml><?xml version="1.0" encoding="utf-8"?>
<ds:datastoreItem xmlns:ds="http://schemas.openxmlformats.org/officeDocument/2006/customXml" ds:itemID="{7B9C03C5-9C57-4739-9BDB-55EF33ECDC75}"/>
</file>

<file path=customXml/itemProps3.xml><?xml version="1.0" encoding="utf-8"?>
<ds:datastoreItem xmlns:ds="http://schemas.openxmlformats.org/officeDocument/2006/customXml" ds:itemID="{5D628791-709E-4E3C-96E1-54851F6B2E3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vorschau</vt:lpstr>
      <vt:lpstr>Entero</vt:lpstr>
      <vt:lpstr>Pseud</vt:lpstr>
      <vt:lpstr>Acinetob</vt:lpstr>
      <vt:lpstr>S.aureus</vt:lpstr>
      <vt:lpstr>CNS</vt:lpstr>
      <vt:lpstr>EK</vt:lpstr>
      <vt:lpstr>Pneu</vt:lpstr>
      <vt:lpstr>HSC</vt:lpstr>
      <vt:lpstr>Viridans</vt:lpstr>
      <vt:lpstr>anaerob+</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2024-06-27T07:44:17Z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